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Users\uzivatel\Documents\"/>
    </mc:Choice>
  </mc:AlternateContent>
  <bookViews>
    <workbookView xWindow="0" yWindow="0" windowWidth="0" windowHeight="0" firstSheet="1" activeTab="1"/>
  </bookViews>
  <sheets>
    <sheet name="Rekapitulácia stavby" sheetId="1" state="veryHidden" r:id="rId1"/>
    <sheet name="1 - Stavebná časť" sheetId="2" r:id="rId2"/>
    <sheet name="2. - Zdravotechnika" sheetId="3" r:id="rId3"/>
    <sheet name="3 - Ústredné kúrenie" sheetId="4" r:id="rId4"/>
    <sheet name="4 - Elektroinštalácia" sheetId="5" r:id="rId5"/>
    <sheet name="5 - Vzduchotechnika" sheetId="6" r:id="rId6"/>
    <sheet name="6 - Chladenie" sheetId="7" r:id="rId7"/>
    <sheet name="7 - Odovzdávacia stanica" sheetId="8" r:id="rId8"/>
    <sheet name="8 - Mediciálne plyny" sheetId="9" r:id="rId9"/>
    <sheet name="9 - MaR( pre VZT, OSZ, ZCH)" sheetId="10" r:id="rId10"/>
    <sheet name="9.1 - Elektropožiarna sig..." sheetId="11" r:id="rId11"/>
  </sheets>
  <definedNames>
    <definedName name="_xlnm.Print_Area" localSheetId="0">'Rekapitulácia stavby'!$D$4:$AO$76,'Rekapitulácia stavby'!$C$82:$AQ$105</definedName>
    <definedName name="_xlnm.Print_Titles" localSheetId="0">'Rekapitulácia stavby'!$92:$92</definedName>
    <definedName name="_xlnm._FilterDatabase" localSheetId="1" hidden="1">'1 - Stavebná časť'!$C$146:$K$1798</definedName>
    <definedName name="_xlnm.Print_Area" localSheetId="1">'1 - Stavebná časť'!$C$4:$J$76,'1 - Stavebná časť'!$C$82:$J$128,'1 - Stavebná časť'!$C$134:$J$1798</definedName>
    <definedName name="_xlnm.Print_Titles" localSheetId="1">'1 - Stavebná časť'!$146:$146</definedName>
    <definedName name="_xlnm._FilterDatabase" localSheetId="2" hidden="1">'2. - Zdravotechnika'!$C$123:$K$258</definedName>
    <definedName name="_xlnm.Print_Area" localSheetId="2">'2. - Zdravotechnika'!$C$4:$J$76,'2. - Zdravotechnika'!$C$82:$J$105,'2. - Zdravotechnika'!$C$111:$J$258</definedName>
    <definedName name="_xlnm.Print_Titles" localSheetId="2">'2. - Zdravotechnika'!$123:$123</definedName>
    <definedName name="_xlnm._FilterDatabase" localSheetId="3" hidden="1">'3 - Ústredné kúrenie'!$C$123:$K$224</definedName>
    <definedName name="_xlnm.Print_Area" localSheetId="3">'3 - Ústredné kúrenie'!$C$4:$J$76,'3 - Ústredné kúrenie'!$C$82:$J$105,'3 - Ústredné kúrenie'!$C$111:$J$224</definedName>
    <definedName name="_xlnm.Print_Titles" localSheetId="3">'3 - Ústredné kúrenie'!$123:$123</definedName>
    <definedName name="_xlnm._FilterDatabase" localSheetId="4" hidden="1">'4 - Elektroinštalácia'!$C$132:$K$514</definedName>
    <definedName name="_xlnm.Print_Area" localSheetId="4">'4 - Elektroinštalácia'!$C$4:$J$76,'4 - Elektroinštalácia'!$C$82:$J$114,'4 - Elektroinštalácia'!$C$120:$J$514</definedName>
    <definedName name="_xlnm.Print_Titles" localSheetId="4">'4 - Elektroinštalácia'!$132:$132</definedName>
    <definedName name="_xlnm._FilterDatabase" localSheetId="5" hidden="1">'5 - Vzduchotechnika'!$C$135:$K$452</definedName>
    <definedName name="_xlnm.Print_Area" localSheetId="5">'5 - Vzduchotechnika'!$C$4:$J$76,'5 - Vzduchotechnika'!$C$82:$J$117,'5 - Vzduchotechnika'!$C$123:$J$452</definedName>
    <definedName name="_xlnm.Print_Titles" localSheetId="5">'5 - Vzduchotechnika'!$135:$135</definedName>
    <definedName name="_xlnm._FilterDatabase" localSheetId="6" hidden="1">'6 - Chladenie'!$C$130:$K$260</definedName>
    <definedName name="_xlnm.Print_Area" localSheetId="6">'6 - Chladenie'!$C$4:$J$76,'6 - Chladenie'!$C$82:$J$112,'6 - Chladenie'!$C$118:$J$260</definedName>
    <definedName name="_xlnm.Print_Titles" localSheetId="6">'6 - Chladenie'!$130:$130</definedName>
    <definedName name="_xlnm._FilterDatabase" localSheetId="7" hidden="1">'7 - Odovzdávacia stanica'!$C$116:$K$120</definedName>
    <definedName name="_xlnm.Print_Area" localSheetId="7">'7 - Odovzdávacia stanica'!$C$4:$J$76,'7 - Odovzdávacia stanica'!$C$82:$J$98,'7 - Odovzdávacia stanica'!$C$104:$J$120</definedName>
    <definedName name="_xlnm.Print_Titles" localSheetId="7">'7 - Odovzdávacia stanica'!$116:$116</definedName>
    <definedName name="_xlnm._FilterDatabase" localSheetId="8" hidden="1">'8 - Mediciálne plyny'!$C$127:$K$366</definedName>
    <definedName name="_xlnm.Print_Area" localSheetId="8">'8 - Mediciálne plyny'!$C$4:$J$76,'8 - Mediciálne plyny'!$C$82:$J$109,'8 - Mediciálne plyny'!$C$115:$J$366</definedName>
    <definedName name="_xlnm.Print_Titles" localSheetId="8">'8 - Mediciálne plyny'!$127:$127</definedName>
    <definedName name="_xlnm._FilterDatabase" localSheetId="9" hidden="1">'9 - MaR( pre VZT, OSZ, ZCH)'!$C$124:$K$276</definedName>
    <definedName name="_xlnm.Print_Area" localSheetId="9">'9 - MaR( pre VZT, OSZ, ZCH)'!$C$4:$J$76,'9 - MaR( pre VZT, OSZ, ZCH)'!$C$82:$J$106,'9 - MaR( pre VZT, OSZ, ZCH)'!$C$112:$J$276</definedName>
    <definedName name="_xlnm.Print_Titles" localSheetId="9">'9 - MaR( pre VZT, OSZ, ZCH)'!$124:$124</definedName>
    <definedName name="_xlnm._FilterDatabase" localSheetId="10" hidden="1">'9.1 - Elektropožiarna sig...'!$C$118:$K$196</definedName>
    <definedName name="_xlnm.Print_Area" localSheetId="10">'9.1 - Elektropožiarna sig...'!$C$4:$J$76,'9.1 - Elektropožiarna sig...'!$C$82:$J$100,'9.1 - Elektropožiarna sig...'!$C$106:$J$196</definedName>
    <definedName name="_xlnm.Print_Titles" localSheetId="10">'9.1 - Elektropožiarna sig...'!$118:$118</definedName>
  </definedNames>
  <calcPr/>
</workbook>
</file>

<file path=xl/calcChain.xml><?xml version="1.0" encoding="utf-8"?>
<calcChain xmlns="http://schemas.openxmlformats.org/spreadsheetml/2006/main">
  <c i="11" l="1" r="J37"/>
  <c r="J36"/>
  <c i="1" r="AY104"/>
  <c i="11" r="J35"/>
  <c i="1" r="AX104"/>
  <c i="11" r="BI196"/>
  <c r="BH196"/>
  <c r="BG196"/>
  <c r="BE196"/>
  <c r="T196"/>
  <c r="R196"/>
  <c r="P196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BI126"/>
  <c r="BH126"/>
  <c r="BG126"/>
  <c r="BE126"/>
  <c r="T126"/>
  <c r="R126"/>
  <c r="P126"/>
  <c r="BI125"/>
  <c r="BH125"/>
  <c r="BG125"/>
  <c r="BE125"/>
  <c r="T125"/>
  <c r="R125"/>
  <c r="P125"/>
  <c r="BI124"/>
  <c r="BH124"/>
  <c r="BG124"/>
  <c r="BE124"/>
  <c r="T124"/>
  <c r="R124"/>
  <c r="P124"/>
  <c r="BI123"/>
  <c r="BH123"/>
  <c r="BG123"/>
  <c r="BE123"/>
  <c r="T123"/>
  <c r="R123"/>
  <c r="P123"/>
  <c r="BI122"/>
  <c r="BH122"/>
  <c r="BG122"/>
  <c r="BE122"/>
  <c r="T122"/>
  <c r="R122"/>
  <c r="P122"/>
  <c r="BI121"/>
  <c r="BH121"/>
  <c r="BG121"/>
  <c r="BE121"/>
  <c r="T121"/>
  <c r="R121"/>
  <c r="P121"/>
  <c r="J115"/>
  <c r="F115"/>
  <c r="F113"/>
  <c r="E111"/>
  <c r="J91"/>
  <c r="F91"/>
  <c r="F89"/>
  <c r="E87"/>
  <c r="J24"/>
  <c r="E24"/>
  <c r="J116"/>
  <c r="J23"/>
  <c r="J18"/>
  <c r="E18"/>
  <c r="F92"/>
  <c r="J17"/>
  <c r="J12"/>
  <c r="J89"/>
  <c r="E7"/>
  <c r="E109"/>
  <c i="10" r="J37"/>
  <c r="J36"/>
  <c i="1" r="AY103"/>
  <c i="10" r="J35"/>
  <c i="1" r="AX103"/>
  <c i="10" r="BI276"/>
  <c r="BH276"/>
  <c r="BG276"/>
  <c r="BE276"/>
  <c r="T276"/>
  <c r="R276"/>
  <c r="P276"/>
  <c r="BI275"/>
  <c r="BH275"/>
  <c r="BG275"/>
  <c r="BE275"/>
  <c r="T275"/>
  <c r="R275"/>
  <c r="P275"/>
  <c r="BI274"/>
  <c r="BH274"/>
  <c r="BG274"/>
  <c r="BE274"/>
  <c r="T274"/>
  <c r="R274"/>
  <c r="P274"/>
  <c r="BI273"/>
  <c r="BH273"/>
  <c r="BG273"/>
  <c r="BE273"/>
  <c r="T273"/>
  <c r="R273"/>
  <c r="P273"/>
  <c r="BI272"/>
  <c r="BH272"/>
  <c r="BG272"/>
  <c r="BE272"/>
  <c r="T272"/>
  <c r="R272"/>
  <c r="P272"/>
  <c r="BI271"/>
  <c r="BH271"/>
  <c r="BG271"/>
  <c r="BE271"/>
  <c r="T271"/>
  <c r="R271"/>
  <c r="P271"/>
  <c r="BI270"/>
  <c r="BH270"/>
  <c r="BG270"/>
  <c r="BE270"/>
  <c r="T270"/>
  <c r="R270"/>
  <c r="P270"/>
  <c r="BI269"/>
  <c r="BH269"/>
  <c r="BG269"/>
  <c r="BE269"/>
  <c r="T269"/>
  <c r="R269"/>
  <c r="P269"/>
  <c r="BI268"/>
  <c r="BH268"/>
  <c r="BG268"/>
  <c r="BE268"/>
  <c r="T268"/>
  <c r="R268"/>
  <c r="P268"/>
  <c r="BI267"/>
  <c r="BH267"/>
  <c r="BG267"/>
  <c r="BE267"/>
  <c r="T267"/>
  <c r="R267"/>
  <c r="P267"/>
  <c r="BI266"/>
  <c r="BH266"/>
  <c r="BG266"/>
  <c r="BE266"/>
  <c r="T266"/>
  <c r="R266"/>
  <c r="P266"/>
  <c r="BI264"/>
  <c r="BH264"/>
  <c r="BG264"/>
  <c r="BE264"/>
  <c r="T264"/>
  <c r="R264"/>
  <c r="P264"/>
  <c r="BI263"/>
  <c r="BH263"/>
  <c r="BG263"/>
  <c r="BE263"/>
  <c r="T263"/>
  <c r="R263"/>
  <c r="P263"/>
  <c r="BI262"/>
  <c r="BH262"/>
  <c r="BG262"/>
  <c r="BE262"/>
  <c r="T262"/>
  <c r="R262"/>
  <c r="P262"/>
  <c r="BI261"/>
  <c r="BH261"/>
  <c r="BG261"/>
  <c r="BE261"/>
  <c r="T261"/>
  <c r="R261"/>
  <c r="P261"/>
  <c r="BI260"/>
  <c r="BH260"/>
  <c r="BG260"/>
  <c r="BE260"/>
  <c r="T260"/>
  <c r="R260"/>
  <c r="P260"/>
  <c r="BI259"/>
  <c r="BH259"/>
  <c r="BG259"/>
  <c r="BE259"/>
  <c r="T259"/>
  <c r="R259"/>
  <c r="P259"/>
  <c r="BI258"/>
  <c r="BH258"/>
  <c r="BG258"/>
  <c r="BE258"/>
  <c r="T258"/>
  <c r="R258"/>
  <c r="P258"/>
  <c r="BI257"/>
  <c r="BH257"/>
  <c r="BG257"/>
  <c r="BE257"/>
  <c r="T257"/>
  <c r="R257"/>
  <c r="P257"/>
  <c r="BI256"/>
  <c r="BH256"/>
  <c r="BG256"/>
  <c r="BE256"/>
  <c r="T256"/>
  <c r="R256"/>
  <c r="P256"/>
  <c r="BI255"/>
  <c r="BH255"/>
  <c r="BG255"/>
  <c r="BE255"/>
  <c r="T255"/>
  <c r="R255"/>
  <c r="P255"/>
  <c r="BI254"/>
  <c r="BH254"/>
  <c r="BG254"/>
  <c r="BE254"/>
  <c r="T254"/>
  <c r="R254"/>
  <c r="P254"/>
  <c r="BI253"/>
  <c r="BH253"/>
  <c r="BG253"/>
  <c r="BE253"/>
  <c r="T253"/>
  <c r="R253"/>
  <c r="P253"/>
  <c r="BI252"/>
  <c r="BH252"/>
  <c r="BG252"/>
  <c r="BE252"/>
  <c r="T252"/>
  <c r="R252"/>
  <c r="P252"/>
  <c r="BI251"/>
  <c r="BH251"/>
  <c r="BG251"/>
  <c r="BE251"/>
  <c r="T251"/>
  <c r="R251"/>
  <c r="P251"/>
  <c r="BI250"/>
  <c r="BH250"/>
  <c r="BG250"/>
  <c r="BE250"/>
  <c r="T250"/>
  <c r="R250"/>
  <c r="P250"/>
  <c r="BI249"/>
  <c r="BH249"/>
  <c r="BG249"/>
  <c r="BE249"/>
  <c r="T249"/>
  <c r="R249"/>
  <c r="P249"/>
  <c r="BI248"/>
  <c r="BH248"/>
  <c r="BG248"/>
  <c r="BE248"/>
  <c r="T248"/>
  <c r="R248"/>
  <c r="P248"/>
  <c r="BI247"/>
  <c r="BH247"/>
  <c r="BG247"/>
  <c r="BE247"/>
  <c r="T247"/>
  <c r="R247"/>
  <c r="P247"/>
  <c r="BI246"/>
  <c r="BH246"/>
  <c r="BG246"/>
  <c r="BE246"/>
  <c r="T246"/>
  <c r="R246"/>
  <c r="P246"/>
  <c r="BI244"/>
  <c r="BH244"/>
  <c r="BG244"/>
  <c r="BE244"/>
  <c r="T244"/>
  <c r="R244"/>
  <c r="P244"/>
  <c r="BI243"/>
  <c r="BH243"/>
  <c r="BG243"/>
  <c r="BE243"/>
  <c r="T243"/>
  <c r="R243"/>
  <c r="P243"/>
  <c r="BI242"/>
  <c r="BH242"/>
  <c r="BG242"/>
  <c r="BE242"/>
  <c r="T242"/>
  <c r="R242"/>
  <c r="P242"/>
  <c r="BI241"/>
  <c r="BH241"/>
  <c r="BG241"/>
  <c r="BE241"/>
  <c r="T241"/>
  <c r="R241"/>
  <c r="P241"/>
  <c r="BI240"/>
  <c r="BH240"/>
  <c r="BG240"/>
  <c r="BE240"/>
  <c r="T240"/>
  <c r="R240"/>
  <c r="P240"/>
  <c r="BI239"/>
  <c r="BH239"/>
  <c r="BG239"/>
  <c r="BE239"/>
  <c r="T239"/>
  <c r="R239"/>
  <c r="P239"/>
  <c r="BI238"/>
  <c r="BH238"/>
  <c r="BG238"/>
  <c r="BE238"/>
  <c r="T238"/>
  <c r="R238"/>
  <c r="P238"/>
  <c r="BI237"/>
  <c r="BH237"/>
  <c r="BG237"/>
  <c r="BE237"/>
  <c r="T237"/>
  <c r="R237"/>
  <c r="P237"/>
  <c r="BI236"/>
  <c r="BH236"/>
  <c r="BG236"/>
  <c r="BE236"/>
  <c r="T236"/>
  <c r="R236"/>
  <c r="P236"/>
  <c r="BI235"/>
  <c r="BH235"/>
  <c r="BG235"/>
  <c r="BE235"/>
  <c r="T235"/>
  <c r="R235"/>
  <c r="P235"/>
  <c r="BI233"/>
  <c r="BH233"/>
  <c r="BG233"/>
  <c r="BE233"/>
  <c r="T233"/>
  <c r="R233"/>
  <c r="P233"/>
  <c r="BI232"/>
  <c r="BH232"/>
  <c r="BG232"/>
  <c r="BE232"/>
  <c r="T232"/>
  <c r="R232"/>
  <c r="P232"/>
  <c r="BI231"/>
  <c r="BH231"/>
  <c r="BG231"/>
  <c r="BE231"/>
  <c r="T231"/>
  <c r="R231"/>
  <c r="P231"/>
  <c r="BI230"/>
  <c r="BH230"/>
  <c r="BG230"/>
  <c r="BE230"/>
  <c r="T230"/>
  <c r="R230"/>
  <c r="P230"/>
  <c r="BI229"/>
  <c r="BH229"/>
  <c r="BG229"/>
  <c r="BE229"/>
  <c r="T229"/>
  <c r="R229"/>
  <c r="P229"/>
  <c r="BI228"/>
  <c r="BH228"/>
  <c r="BG228"/>
  <c r="BE228"/>
  <c r="T228"/>
  <c r="R228"/>
  <c r="P228"/>
  <c r="BI227"/>
  <c r="BH227"/>
  <c r="BG227"/>
  <c r="BE227"/>
  <c r="T227"/>
  <c r="R227"/>
  <c r="P227"/>
  <c r="BI226"/>
  <c r="BH226"/>
  <c r="BG226"/>
  <c r="BE226"/>
  <c r="T226"/>
  <c r="R226"/>
  <c r="P226"/>
  <c r="BI225"/>
  <c r="BH225"/>
  <c r="BG225"/>
  <c r="BE225"/>
  <c r="T225"/>
  <c r="R225"/>
  <c r="P225"/>
  <c r="BI224"/>
  <c r="BH224"/>
  <c r="BG224"/>
  <c r="BE224"/>
  <c r="T224"/>
  <c r="R224"/>
  <c r="P224"/>
  <c r="BI223"/>
  <c r="BH223"/>
  <c r="BG223"/>
  <c r="BE223"/>
  <c r="T223"/>
  <c r="R223"/>
  <c r="P223"/>
  <c r="BI222"/>
  <c r="BH222"/>
  <c r="BG222"/>
  <c r="BE222"/>
  <c r="T222"/>
  <c r="R222"/>
  <c r="P222"/>
  <c r="BI221"/>
  <c r="BH221"/>
  <c r="BG221"/>
  <c r="BE221"/>
  <c r="T221"/>
  <c r="R221"/>
  <c r="P221"/>
  <c r="BI220"/>
  <c r="BH220"/>
  <c r="BG220"/>
  <c r="BE220"/>
  <c r="T220"/>
  <c r="R220"/>
  <c r="P220"/>
  <c r="BI219"/>
  <c r="BH219"/>
  <c r="BG219"/>
  <c r="BE219"/>
  <c r="T219"/>
  <c r="R219"/>
  <c r="P219"/>
  <c r="BI218"/>
  <c r="BH218"/>
  <c r="BG218"/>
  <c r="BE218"/>
  <c r="T218"/>
  <c r="R218"/>
  <c r="P218"/>
  <c r="BI217"/>
  <c r="BH217"/>
  <c r="BG217"/>
  <c r="BE217"/>
  <c r="T217"/>
  <c r="R217"/>
  <c r="P217"/>
  <c r="BI216"/>
  <c r="BH216"/>
  <c r="BG216"/>
  <c r="BE216"/>
  <c r="T216"/>
  <c r="R216"/>
  <c r="P216"/>
  <c r="BI215"/>
  <c r="BH215"/>
  <c r="BG215"/>
  <c r="BE215"/>
  <c r="T215"/>
  <c r="R215"/>
  <c r="P215"/>
  <c r="BI213"/>
  <c r="BH213"/>
  <c r="BG213"/>
  <c r="BE213"/>
  <c r="T213"/>
  <c r="R213"/>
  <c r="P213"/>
  <c r="BI212"/>
  <c r="BH212"/>
  <c r="BG212"/>
  <c r="BE212"/>
  <c r="T212"/>
  <c r="R212"/>
  <c r="P212"/>
  <c r="BI211"/>
  <c r="BH211"/>
  <c r="BG211"/>
  <c r="BE211"/>
  <c r="T211"/>
  <c r="R211"/>
  <c r="P211"/>
  <c r="BI210"/>
  <c r="BH210"/>
  <c r="BG210"/>
  <c r="BE210"/>
  <c r="T210"/>
  <c r="R210"/>
  <c r="P210"/>
  <c r="BI209"/>
  <c r="BH209"/>
  <c r="BG209"/>
  <c r="BE209"/>
  <c r="T209"/>
  <c r="R209"/>
  <c r="P209"/>
  <c r="BI208"/>
  <c r="BH208"/>
  <c r="BG208"/>
  <c r="BE208"/>
  <c r="T208"/>
  <c r="R208"/>
  <c r="P208"/>
  <c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4"/>
  <c r="BH204"/>
  <c r="BG204"/>
  <c r="BE204"/>
  <c r="T204"/>
  <c r="R204"/>
  <c r="P204"/>
  <c r="BI203"/>
  <c r="BH203"/>
  <c r="BG203"/>
  <c r="BE203"/>
  <c r="T203"/>
  <c r="R203"/>
  <c r="P203"/>
  <c r="BI202"/>
  <c r="BH202"/>
  <c r="BG202"/>
  <c r="BE202"/>
  <c r="T202"/>
  <c r="R202"/>
  <c r="P202"/>
  <c r="BI201"/>
  <c r="BH201"/>
  <c r="BG201"/>
  <c r="BE201"/>
  <c r="T201"/>
  <c r="R201"/>
  <c r="P201"/>
  <c r="BI200"/>
  <c r="BH200"/>
  <c r="BG200"/>
  <c r="BE200"/>
  <c r="T200"/>
  <c r="R200"/>
  <c r="P200"/>
  <c r="BI199"/>
  <c r="BH199"/>
  <c r="BG199"/>
  <c r="BE199"/>
  <c r="T199"/>
  <c r="R199"/>
  <c r="P199"/>
  <c r="BI198"/>
  <c r="BH198"/>
  <c r="BG198"/>
  <c r="BE198"/>
  <c r="T198"/>
  <c r="R198"/>
  <c r="P198"/>
  <c r="BI196"/>
  <c r="BH196"/>
  <c r="BG196"/>
  <c r="BE196"/>
  <c r="T196"/>
  <c r="R196"/>
  <c r="P196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J121"/>
  <c r="F121"/>
  <c r="F119"/>
  <c r="E117"/>
  <c r="J91"/>
  <c r="F91"/>
  <c r="F89"/>
  <c r="E87"/>
  <c r="J24"/>
  <c r="E24"/>
  <c r="J122"/>
  <c r="J23"/>
  <c r="J18"/>
  <c r="E18"/>
  <c r="F122"/>
  <c r="J17"/>
  <c r="J12"/>
  <c r="J119"/>
  <c r="E7"/>
  <c r="E115"/>
  <c i="9" r="J37"/>
  <c r="J36"/>
  <c i="1" r="AY102"/>
  <c i="9" r="J35"/>
  <c i="1" r="AX102"/>
  <c i="9" r="BI366"/>
  <c r="BH366"/>
  <c r="BG366"/>
  <c r="BE366"/>
  <c r="T366"/>
  <c r="R366"/>
  <c r="P366"/>
  <c r="BI365"/>
  <c r="BH365"/>
  <c r="BG365"/>
  <c r="BE365"/>
  <c r="T365"/>
  <c r="R365"/>
  <c r="P365"/>
  <c r="BI362"/>
  <c r="BH362"/>
  <c r="BG362"/>
  <c r="BE362"/>
  <c r="T362"/>
  <c r="T361"/>
  <c r="R362"/>
  <c r="R361"/>
  <c r="P362"/>
  <c r="P361"/>
  <c r="BI359"/>
  <c r="BH359"/>
  <c r="BG359"/>
  <c r="BE359"/>
  <c r="T359"/>
  <c r="R359"/>
  <c r="P359"/>
  <c r="BI357"/>
  <c r="BH357"/>
  <c r="BG357"/>
  <c r="BE357"/>
  <c r="T357"/>
  <c r="R357"/>
  <c r="P357"/>
  <c r="BI355"/>
  <c r="BH355"/>
  <c r="BG355"/>
  <c r="BE355"/>
  <c r="T355"/>
  <c r="R355"/>
  <c r="P355"/>
  <c r="BI352"/>
  <c r="BH352"/>
  <c r="BG352"/>
  <c r="BE352"/>
  <c r="T352"/>
  <c r="R352"/>
  <c r="P352"/>
  <c r="BI350"/>
  <c r="BH350"/>
  <c r="BG350"/>
  <c r="BE350"/>
  <c r="T350"/>
  <c r="R350"/>
  <c r="P350"/>
  <c r="BI347"/>
  <c r="BH347"/>
  <c r="BG347"/>
  <c r="BE347"/>
  <c r="T347"/>
  <c r="R347"/>
  <c r="P347"/>
  <c r="BI345"/>
  <c r="BH345"/>
  <c r="BG345"/>
  <c r="BE345"/>
  <c r="T345"/>
  <c r="R345"/>
  <c r="P345"/>
  <c r="BI343"/>
  <c r="BH343"/>
  <c r="BG343"/>
  <c r="BE343"/>
  <c r="T343"/>
  <c r="R343"/>
  <c r="P343"/>
  <c r="BI341"/>
  <c r="BH341"/>
  <c r="BG341"/>
  <c r="BE341"/>
  <c r="T341"/>
  <c r="R341"/>
  <c r="P341"/>
  <c r="BI339"/>
  <c r="BH339"/>
  <c r="BG339"/>
  <c r="BE339"/>
  <c r="T339"/>
  <c r="R339"/>
  <c r="P339"/>
  <c r="BI337"/>
  <c r="BH337"/>
  <c r="BG337"/>
  <c r="BE337"/>
  <c r="T337"/>
  <c r="R337"/>
  <c r="P337"/>
  <c r="BI335"/>
  <c r="BH335"/>
  <c r="BG335"/>
  <c r="BE335"/>
  <c r="T335"/>
  <c r="R335"/>
  <c r="P335"/>
  <c r="BI333"/>
  <c r="BH333"/>
  <c r="BG333"/>
  <c r="BE333"/>
  <c r="T333"/>
  <c r="R333"/>
  <c r="P333"/>
  <c r="BI332"/>
  <c r="BH332"/>
  <c r="BG332"/>
  <c r="BE332"/>
  <c r="T332"/>
  <c r="R332"/>
  <c r="P332"/>
  <c r="BI330"/>
  <c r="BH330"/>
  <c r="BG330"/>
  <c r="BE330"/>
  <c r="T330"/>
  <c r="R330"/>
  <c r="P330"/>
  <c r="BI328"/>
  <c r="BH328"/>
  <c r="BG328"/>
  <c r="BE328"/>
  <c r="T328"/>
  <c r="R328"/>
  <c r="P328"/>
  <c r="BI326"/>
  <c r="BH326"/>
  <c r="BG326"/>
  <c r="BE326"/>
  <c r="T326"/>
  <c r="R326"/>
  <c r="P326"/>
  <c r="BI324"/>
  <c r="BH324"/>
  <c r="BG324"/>
  <c r="BE324"/>
  <c r="T324"/>
  <c r="R324"/>
  <c r="P324"/>
  <c r="BI321"/>
  <c r="BH321"/>
  <c r="BG321"/>
  <c r="BE321"/>
  <c r="T321"/>
  <c r="R321"/>
  <c r="P321"/>
  <c r="BI319"/>
  <c r="BH319"/>
  <c r="BG319"/>
  <c r="BE319"/>
  <c r="T319"/>
  <c r="R319"/>
  <c r="P319"/>
  <c r="BI318"/>
  <c r="BH318"/>
  <c r="BG318"/>
  <c r="BE318"/>
  <c r="T318"/>
  <c r="R318"/>
  <c r="P318"/>
  <c r="BI316"/>
  <c r="BH316"/>
  <c r="BG316"/>
  <c r="BE316"/>
  <c r="T316"/>
  <c r="R316"/>
  <c r="P316"/>
  <c r="BI315"/>
  <c r="BH315"/>
  <c r="BG315"/>
  <c r="BE315"/>
  <c r="T315"/>
  <c r="R315"/>
  <c r="P315"/>
  <c r="BI313"/>
  <c r="BH313"/>
  <c r="BG313"/>
  <c r="BE313"/>
  <c r="T313"/>
  <c r="R313"/>
  <c r="P313"/>
  <c r="BI311"/>
  <c r="BH311"/>
  <c r="BG311"/>
  <c r="BE311"/>
  <c r="T311"/>
  <c r="R311"/>
  <c r="P311"/>
  <c r="BI310"/>
  <c r="BH310"/>
  <c r="BG310"/>
  <c r="BE310"/>
  <c r="T310"/>
  <c r="R310"/>
  <c r="P310"/>
  <c r="BI308"/>
  <c r="BH308"/>
  <c r="BG308"/>
  <c r="BE308"/>
  <c r="T308"/>
  <c r="R308"/>
  <c r="P308"/>
  <c r="BI306"/>
  <c r="BH306"/>
  <c r="BG306"/>
  <c r="BE306"/>
  <c r="T306"/>
  <c r="R306"/>
  <c r="P306"/>
  <c r="BI304"/>
  <c r="BH304"/>
  <c r="BG304"/>
  <c r="BE304"/>
  <c r="T304"/>
  <c r="R304"/>
  <c r="P304"/>
  <c r="BI302"/>
  <c r="BH302"/>
  <c r="BG302"/>
  <c r="BE302"/>
  <c r="T302"/>
  <c r="R302"/>
  <c r="P302"/>
  <c r="BI300"/>
  <c r="BH300"/>
  <c r="BG300"/>
  <c r="BE300"/>
  <c r="T300"/>
  <c r="R300"/>
  <c r="P300"/>
  <c r="BI297"/>
  <c r="BH297"/>
  <c r="BG297"/>
  <c r="BE297"/>
  <c r="T297"/>
  <c r="R297"/>
  <c r="P297"/>
  <c r="BI295"/>
  <c r="BH295"/>
  <c r="BG295"/>
  <c r="BE295"/>
  <c r="T295"/>
  <c r="R295"/>
  <c r="P295"/>
  <c r="BI294"/>
  <c r="BH294"/>
  <c r="BG294"/>
  <c r="BE294"/>
  <c r="T294"/>
  <c r="R294"/>
  <c r="P294"/>
  <c r="BI292"/>
  <c r="BH292"/>
  <c r="BG292"/>
  <c r="BE292"/>
  <c r="T292"/>
  <c r="R292"/>
  <c r="P292"/>
  <c r="BI291"/>
  <c r="BH291"/>
  <c r="BG291"/>
  <c r="BE291"/>
  <c r="T291"/>
  <c r="R291"/>
  <c r="P291"/>
  <c r="BI289"/>
  <c r="BH289"/>
  <c r="BG289"/>
  <c r="BE289"/>
  <c r="T289"/>
  <c r="R289"/>
  <c r="P289"/>
  <c r="BI287"/>
  <c r="BH287"/>
  <c r="BG287"/>
  <c r="BE287"/>
  <c r="T287"/>
  <c r="R287"/>
  <c r="P287"/>
  <c r="BI285"/>
  <c r="BH285"/>
  <c r="BG285"/>
  <c r="BE285"/>
  <c r="T285"/>
  <c r="R285"/>
  <c r="P285"/>
  <c r="BI284"/>
  <c r="BH284"/>
  <c r="BG284"/>
  <c r="BE284"/>
  <c r="T284"/>
  <c r="R284"/>
  <c r="P284"/>
  <c r="BI282"/>
  <c r="BH282"/>
  <c r="BG282"/>
  <c r="BE282"/>
  <c r="T282"/>
  <c r="R282"/>
  <c r="P282"/>
  <c r="BI280"/>
  <c r="BH280"/>
  <c r="BG280"/>
  <c r="BE280"/>
  <c r="T280"/>
  <c r="R280"/>
  <c r="P280"/>
  <c r="BI278"/>
  <c r="BH278"/>
  <c r="BG278"/>
  <c r="BE278"/>
  <c r="T278"/>
  <c r="R278"/>
  <c r="P278"/>
  <c r="BI276"/>
  <c r="BH276"/>
  <c r="BG276"/>
  <c r="BE276"/>
  <c r="T276"/>
  <c r="R276"/>
  <c r="P276"/>
  <c r="BI274"/>
  <c r="BH274"/>
  <c r="BG274"/>
  <c r="BE274"/>
  <c r="T274"/>
  <c r="R274"/>
  <c r="P274"/>
  <c r="BI272"/>
  <c r="BH272"/>
  <c r="BG272"/>
  <c r="BE272"/>
  <c r="T272"/>
  <c r="R272"/>
  <c r="P272"/>
  <c r="BI270"/>
  <c r="BH270"/>
  <c r="BG270"/>
  <c r="BE270"/>
  <c r="T270"/>
  <c r="R270"/>
  <c r="P270"/>
  <c r="BI267"/>
  <c r="BH267"/>
  <c r="BG267"/>
  <c r="BE267"/>
  <c r="T267"/>
  <c r="R267"/>
  <c r="P267"/>
  <c r="BI265"/>
  <c r="BH265"/>
  <c r="BG265"/>
  <c r="BE265"/>
  <c r="T265"/>
  <c r="R265"/>
  <c r="P265"/>
  <c r="BI264"/>
  <c r="BH264"/>
  <c r="BG264"/>
  <c r="BE264"/>
  <c r="T264"/>
  <c r="R264"/>
  <c r="P264"/>
  <c r="BI262"/>
  <c r="BH262"/>
  <c r="BG262"/>
  <c r="BE262"/>
  <c r="T262"/>
  <c r="R262"/>
  <c r="P262"/>
  <c r="BI261"/>
  <c r="BH261"/>
  <c r="BG261"/>
  <c r="BE261"/>
  <c r="T261"/>
  <c r="R261"/>
  <c r="P261"/>
  <c r="BI259"/>
  <c r="BH259"/>
  <c r="BG259"/>
  <c r="BE259"/>
  <c r="T259"/>
  <c r="R259"/>
  <c r="P259"/>
  <c r="BI257"/>
  <c r="BH257"/>
  <c r="BG257"/>
  <c r="BE257"/>
  <c r="T257"/>
  <c r="R257"/>
  <c r="P257"/>
  <c r="BI255"/>
  <c r="BH255"/>
  <c r="BG255"/>
  <c r="BE255"/>
  <c r="T255"/>
  <c r="R255"/>
  <c r="P255"/>
  <c r="BI254"/>
  <c r="BH254"/>
  <c r="BG254"/>
  <c r="BE254"/>
  <c r="T254"/>
  <c r="R254"/>
  <c r="P254"/>
  <c r="BI252"/>
  <c r="BH252"/>
  <c r="BG252"/>
  <c r="BE252"/>
  <c r="T252"/>
  <c r="R252"/>
  <c r="P252"/>
  <c r="BI250"/>
  <c r="BH250"/>
  <c r="BG250"/>
  <c r="BE250"/>
  <c r="T250"/>
  <c r="R250"/>
  <c r="P250"/>
  <c r="BI248"/>
  <c r="BH248"/>
  <c r="BG248"/>
  <c r="BE248"/>
  <c r="T248"/>
  <c r="R248"/>
  <c r="P248"/>
  <c r="BI246"/>
  <c r="BH246"/>
  <c r="BG246"/>
  <c r="BE246"/>
  <c r="T246"/>
  <c r="R246"/>
  <c r="P246"/>
  <c r="BI244"/>
  <c r="BH244"/>
  <c r="BG244"/>
  <c r="BE244"/>
  <c r="T244"/>
  <c r="R244"/>
  <c r="P244"/>
  <c r="BI242"/>
  <c r="BH242"/>
  <c r="BG242"/>
  <c r="BE242"/>
  <c r="T242"/>
  <c r="R242"/>
  <c r="P242"/>
  <c r="BI240"/>
  <c r="BH240"/>
  <c r="BG240"/>
  <c r="BE240"/>
  <c r="T240"/>
  <c r="R240"/>
  <c r="P240"/>
  <c r="BI238"/>
  <c r="BH238"/>
  <c r="BG238"/>
  <c r="BE238"/>
  <c r="T238"/>
  <c r="R238"/>
  <c r="P238"/>
  <c r="BI237"/>
  <c r="BH237"/>
  <c r="BG237"/>
  <c r="BE237"/>
  <c r="T237"/>
  <c r="R237"/>
  <c r="P237"/>
  <c r="BI235"/>
  <c r="BH235"/>
  <c r="BG235"/>
  <c r="BE235"/>
  <c r="T235"/>
  <c r="R235"/>
  <c r="P235"/>
  <c r="BI234"/>
  <c r="BH234"/>
  <c r="BG234"/>
  <c r="BE234"/>
  <c r="T234"/>
  <c r="R234"/>
  <c r="P234"/>
  <c r="BI232"/>
  <c r="BH232"/>
  <c r="BG232"/>
  <c r="BE232"/>
  <c r="T232"/>
  <c r="R232"/>
  <c r="P232"/>
  <c r="BI230"/>
  <c r="BH230"/>
  <c r="BG230"/>
  <c r="BE230"/>
  <c r="T230"/>
  <c r="R230"/>
  <c r="P230"/>
  <c r="BI228"/>
  <c r="BH228"/>
  <c r="BG228"/>
  <c r="BE228"/>
  <c r="T228"/>
  <c r="R228"/>
  <c r="P228"/>
  <c r="BI226"/>
  <c r="BH226"/>
  <c r="BG226"/>
  <c r="BE226"/>
  <c r="T226"/>
  <c r="R226"/>
  <c r="P226"/>
  <c r="BI224"/>
  <c r="BH224"/>
  <c r="BG224"/>
  <c r="BE224"/>
  <c r="T224"/>
  <c r="R224"/>
  <c r="P224"/>
  <c r="BI222"/>
  <c r="BH222"/>
  <c r="BG222"/>
  <c r="BE222"/>
  <c r="T222"/>
  <c r="R222"/>
  <c r="P222"/>
  <c r="BI220"/>
  <c r="BH220"/>
  <c r="BG220"/>
  <c r="BE220"/>
  <c r="T220"/>
  <c r="R220"/>
  <c r="P220"/>
  <c r="BI218"/>
  <c r="BH218"/>
  <c r="BG218"/>
  <c r="BE218"/>
  <c r="T218"/>
  <c r="R218"/>
  <c r="P218"/>
  <c r="BI216"/>
  <c r="BH216"/>
  <c r="BG216"/>
  <c r="BE216"/>
  <c r="T216"/>
  <c r="R216"/>
  <c r="P216"/>
  <c r="BI214"/>
  <c r="BH214"/>
  <c r="BG214"/>
  <c r="BE214"/>
  <c r="T214"/>
  <c r="R214"/>
  <c r="P214"/>
  <c r="BI212"/>
  <c r="BH212"/>
  <c r="BG212"/>
  <c r="BE212"/>
  <c r="T212"/>
  <c r="R212"/>
  <c r="P212"/>
  <c r="BI210"/>
  <c r="BH210"/>
  <c r="BG210"/>
  <c r="BE210"/>
  <c r="T210"/>
  <c r="R210"/>
  <c r="P210"/>
  <c r="BI208"/>
  <c r="BH208"/>
  <c r="BG208"/>
  <c r="BE208"/>
  <c r="T208"/>
  <c r="R208"/>
  <c r="P208"/>
  <c r="BI206"/>
  <c r="BH206"/>
  <c r="BG206"/>
  <c r="BE206"/>
  <c r="T206"/>
  <c r="R206"/>
  <c r="P206"/>
  <c r="BI204"/>
  <c r="BH204"/>
  <c r="BG204"/>
  <c r="BE204"/>
  <c r="T204"/>
  <c r="R204"/>
  <c r="P204"/>
  <c r="BI202"/>
  <c r="BH202"/>
  <c r="BG202"/>
  <c r="BE202"/>
  <c r="T202"/>
  <c r="R202"/>
  <c r="P202"/>
  <c r="BI200"/>
  <c r="BH200"/>
  <c r="BG200"/>
  <c r="BE200"/>
  <c r="T200"/>
  <c r="R200"/>
  <c r="P200"/>
  <c r="BI198"/>
  <c r="BH198"/>
  <c r="BG198"/>
  <c r="BE198"/>
  <c r="T198"/>
  <c r="R198"/>
  <c r="P198"/>
  <c r="BI196"/>
  <c r="BH196"/>
  <c r="BG196"/>
  <c r="BE196"/>
  <c r="T196"/>
  <c r="R196"/>
  <c r="P196"/>
  <c r="BI194"/>
  <c r="BH194"/>
  <c r="BG194"/>
  <c r="BE194"/>
  <c r="T194"/>
  <c r="R194"/>
  <c r="P194"/>
  <c r="BI191"/>
  <c r="BH191"/>
  <c r="BG191"/>
  <c r="BE191"/>
  <c r="T191"/>
  <c r="R191"/>
  <c r="P191"/>
  <c r="BI190"/>
  <c r="BH190"/>
  <c r="BG190"/>
  <c r="BE190"/>
  <c r="T190"/>
  <c r="R190"/>
  <c r="P190"/>
  <c r="BI188"/>
  <c r="BH188"/>
  <c r="BG188"/>
  <c r="BE188"/>
  <c r="T188"/>
  <c r="R188"/>
  <c r="P188"/>
  <c r="BI187"/>
  <c r="BH187"/>
  <c r="BG187"/>
  <c r="BE187"/>
  <c r="T187"/>
  <c r="R187"/>
  <c r="P187"/>
  <c r="BI185"/>
  <c r="BH185"/>
  <c r="BG185"/>
  <c r="BE185"/>
  <c r="T185"/>
  <c r="R185"/>
  <c r="P185"/>
  <c r="BI184"/>
  <c r="BH184"/>
  <c r="BG184"/>
  <c r="BE184"/>
  <c r="T184"/>
  <c r="R184"/>
  <c r="P184"/>
  <c r="BI182"/>
  <c r="BH182"/>
  <c r="BG182"/>
  <c r="BE182"/>
  <c r="T182"/>
  <c r="R182"/>
  <c r="P182"/>
  <c r="BI180"/>
  <c r="BH180"/>
  <c r="BG180"/>
  <c r="BE180"/>
  <c r="T180"/>
  <c r="R180"/>
  <c r="P180"/>
  <c r="BI178"/>
  <c r="BH178"/>
  <c r="BG178"/>
  <c r="BE178"/>
  <c r="T178"/>
  <c r="R178"/>
  <c r="P178"/>
  <c r="BI176"/>
  <c r="BH176"/>
  <c r="BG176"/>
  <c r="BE176"/>
  <c r="T176"/>
  <c r="R176"/>
  <c r="P176"/>
  <c r="BI174"/>
  <c r="BH174"/>
  <c r="BG174"/>
  <c r="BE174"/>
  <c r="T174"/>
  <c r="R174"/>
  <c r="P174"/>
  <c r="BI172"/>
  <c r="BH172"/>
  <c r="BG172"/>
  <c r="BE172"/>
  <c r="T172"/>
  <c r="R172"/>
  <c r="P172"/>
  <c r="BI170"/>
  <c r="BH170"/>
  <c r="BG170"/>
  <c r="BE170"/>
  <c r="T170"/>
  <c r="R170"/>
  <c r="P170"/>
  <c r="BI169"/>
  <c r="BH169"/>
  <c r="BG169"/>
  <c r="BE169"/>
  <c r="T169"/>
  <c r="R169"/>
  <c r="P169"/>
  <c r="BI167"/>
  <c r="BH167"/>
  <c r="BG167"/>
  <c r="BE167"/>
  <c r="T167"/>
  <c r="R167"/>
  <c r="P167"/>
  <c r="BI165"/>
  <c r="BH165"/>
  <c r="BG165"/>
  <c r="BE165"/>
  <c r="T165"/>
  <c r="R165"/>
  <c r="P165"/>
  <c r="BI163"/>
  <c r="BH163"/>
  <c r="BG163"/>
  <c r="BE163"/>
  <c r="T163"/>
  <c r="R163"/>
  <c r="P163"/>
  <c r="BI161"/>
  <c r="BH161"/>
  <c r="BG161"/>
  <c r="BE161"/>
  <c r="T161"/>
  <c r="R161"/>
  <c r="P161"/>
  <c r="BI159"/>
  <c r="BH159"/>
  <c r="BG159"/>
  <c r="BE159"/>
  <c r="T159"/>
  <c r="R159"/>
  <c r="P159"/>
  <c r="BI157"/>
  <c r="BH157"/>
  <c r="BG157"/>
  <c r="BE157"/>
  <c r="T157"/>
  <c r="R157"/>
  <c r="P157"/>
  <c r="BI155"/>
  <c r="BH155"/>
  <c r="BG155"/>
  <c r="BE155"/>
  <c r="T155"/>
  <c r="R155"/>
  <c r="P155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7"/>
  <c r="BH147"/>
  <c r="BG147"/>
  <c r="BE147"/>
  <c r="T147"/>
  <c r="R147"/>
  <c r="P147"/>
  <c r="BI145"/>
  <c r="BH145"/>
  <c r="BG145"/>
  <c r="BE145"/>
  <c r="T145"/>
  <c r="R145"/>
  <c r="P145"/>
  <c r="BI143"/>
  <c r="BH143"/>
  <c r="BG143"/>
  <c r="BE143"/>
  <c r="T143"/>
  <c r="R143"/>
  <c r="P143"/>
  <c r="BI141"/>
  <c r="BH141"/>
  <c r="BG141"/>
  <c r="BE141"/>
  <c r="T141"/>
  <c r="R141"/>
  <c r="P141"/>
  <c r="BI139"/>
  <c r="BH139"/>
  <c r="BG139"/>
  <c r="BE139"/>
  <c r="T139"/>
  <c r="R139"/>
  <c r="P139"/>
  <c r="BI137"/>
  <c r="BH137"/>
  <c r="BG137"/>
  <c r="BE137"/>
  <c r="T137"/>
  <c r="R137"/>
  <c r="P137"/>
  <c r="BI135"/>
  <c r="BH135"/>
  <c r="BG135"/>
  <c r="BE135"/>
  <c r="T135"/>
  <c r="R135"/>
  <c r="P135"/>
  <c r="BI133"/>
  <c r="BH133"/>
  <c r="BG133"/>
  <c r="BE133"/>
  <c r="T133"/>
  <c r="R133"/>
  <c r="P133"/>
  <c r="BI131"/>
  <c r="BH131"/>
  <c r="BG131"/>
  <c r="BE131"/>
  <c r="T131"/>
  <c r="R131"/>
  <c r="P131"/>
  <c r="J124"/>
  <c r="F124"/>
  <c r="F122"/>
  <c r="E120"/>
  <c r="J91"/>
  <c r="F91"/>
  <c r="F89"/>
  <c r="E87"/>
  <c r="J24"/>
  <c r="E24"/>
  <c r="J125"/>
  <c r="J23"/>
  <c r="J18"/>
  <c r="E18"/>
  <c r="F92"/>
  <c r="J17"/>
  <c r="J12"/>
  <c r="J89"/>
  <c r="E7"/>
  <c r="E118"/>
  <c i="8" r="J37"/>
  <c r="J36"/>
  <c i="1" r="AY101"/>
  <c i="8" r="J35"/>
  <c i="1" r="AX101"/>
  <c i="8" r="BI120"/>
  <c r="BH120"/>
  <c r="BG120"/>
  <c r="BE120"/>
  <c r="T120"/>
  <c r="R120"/>
  <c r="P120"/>
  <c r="BI119"/>
  <c r="BH119"/>
  <c r="BG119"/>
  <c r="BE119"/>
  <c r="T119"/>
  <c r="R119"/>
  <c r="P119"/>
  <c r="J113"/>
  <c r="F113"/>
  <c r="F111"/>
  <c r="E109"/>
  <c r="J91"/>
  <c r="F91"/>
  <c r="F89"/>
  <c r="E87"/>
  <c r="J24"/>
  <c r="E24"/>
  <c r="J114"/>
  <c r="J23"/>
  <c r="J18"/>
  <c r="E18"/>
  <c r="F114"/>
  <c r="J17"/>
  <c r="J12"/>
  <c r="J111"/>
  <c r="E7"/>
  <c r="E107"/>
  <c i="7" r="J37"/>
  <c r="J36"/>
  <c i="1" r="AY100"/>
  <c i="7" r="J35"/>
  <c i="1" r="AX100"/>
  <c i="7" r="BI260"/>
  <c r="BH260"/>
  <c r="BG260"/>
  <c r="BE260"/>
  <c r="T260"/>
  <c r="T259"/>
  <c r="R260"/>
  <c r="R259"/>
  <c r="P260"/>
  <c r="P259"/>
  <c r="BI258"/>
  <c r="BH258"/>
  <c r="BG258"/>
  <c r="BE258"/>
  <c r="T258"/>
  <c r="R258"/>
  <c r="P258"/>
  <c r="BI257"/>
  <c r="BH257"/>
  <c r="BG257"/>
  <c r="BE257"/>
  <c r="T257"/>
  <c r="R257"/>
  <c r="P257"/>
  <c r="BI256"/>
  <c r="BH256"/>
  <c r="BG256"/>
  <c r="BE256"/>
  <c r="T256"/>
  <c r="R256"/>
  <c r="P256"/>
  <c r="BI255"/>
  <c r="BH255"/>
  <c r="BG255"/>
  <c r="BE255"/>
  <c r="T255"/>
  <c r="R255"/>
  <c r="P255"/>
  <c r="BI254"/>
  <c r="BH254"/>
  <c r="BG254"/>
  <c r="BE254"/>
  <c r="T254"/>
  <c r="R254"/>
  <c r="P254"/>
  <c r="BI253"/>
  <c r="BH253"/>
  <c r="BG253"/>
  <c r="BE253"/>
  <c r="T253"/>
  <c r="R253"/>
  <c r="P253"/>
  <c r="BI252"/>
  <c r="BH252"/>
  <c r="BG252"/>
  <c r="BE252"/>
  <c r="T252"/>
  <c r="R252"/>
  <c r="P252"/>
  <c r="BI251"/>
  <c r="BH251"/>
  <c r="BG251"/>
  <c r="BE251"/>
  <c r="T251"/>
  <c r="R251"/>
  <c r="P251"/>
  <c r="BI250"/>
  <c r="BH250"/>
  <c r="BG250"/>
  <c r="BE250"/>
  <c r="T250"/>
  <c r="R250"/>
  <c r="P250"/>
  <c r="BI249"/>
  <c r="BH249"/>
  <c r="BG249"/>
  <c r="BE249"/>
  <c r="T249"/>
  <c r="R249"/>
  <c r="P249"/>
  <c r="BI248"/>
  <c r="BH248"/>
  <c r="BG248"/>
  <c r="BE248"/>
  <c r="T248"/>
  <c r="R248"/>
  <c r="P248"/>
  <c r="BI247"/>
  <c r="BH247"/>
  <c r="BG247"/>
  <c r="BE247"/>
  <c r="T247"/>
  <c r="R247"/>
  <c r="P247"/>
  <c r="BI245"/>
  <c r="BH245"/>
  <c r="BG245"/>
  <c r="BE245"/>
  <c r="T245"/>
  <c r="T244"/>
  <c r="R245"/>
  <c r="R244"/>
  <c r="P245"/>
  <c r="P244"/>
  <c r="BI243"/>
  <c r="BH243"/>
  <c r="BG243"/>
  <c r="BE243"/>
  <c r="T243"/>
  <c r="R243"/>
  <c r="P243"/>
  <c r="BI242"/>
  <c r="BH242"/>
  <c r="BG242"/>
  <c r="BE242"/>
  <c r="T242"/>
  <c r="R242"/>
  <c r="P242"/>
  <c r="BI241"/>
  <c r="BH241"/>
  <c r="BG241"/>
  <c r="BE241"/>
  <c r="T241"/>
  <c r="R241"/>
  <c r="P241"/>
  <c r="BI240"/>
  <c r="BH240"/>
  <c r="BG240"/>
  <c r="BE240"/>
  <c r="T240"/>
  <c r="R240"/>
  <c r="P240"/>
  <c r="BI238"/>
  <c r="BH238"/>
  <c r="BG238"/>
  <c r="BE238"/>
  <c r="T238"/>
  <c r="R238"/>
  <c r="P238"/>
  <c r="BI237"/>
  <c r="BH237"/>
  <c r="BG237"/>
  <c r="BE237"/>
  <c r="T237"/>
  <c r="R237"/>
  <c r="P237"/>
  <c r="BI235"/>
  <c r="BH235"/>
  <c r="BG235"/>
  <c r="BE235"/>
  <c r="T235"/>
  <c r="R235"/>
  <c r="P235"/>
  <c r="BI234"/>
  <c r="BH234"/>
  <c r="BG234"/>
  <c r="BE234"/>
  <c r="T234"/>
  <c r="R234"/>
  <c r="P234"/>
  <c r="BI233"/>
  <c r="BH233"/>
  <c r="BG233"/>
  <c r="BE233"/>
  <c r="T233"/>
  <c r="R233"/>
  <c r="P233"/>
  <c r="BI232"/>
  <c r="BH232"/>
  <c r="BG232"/>
  <c r="BE232"/>
  <c r="T232"/>
  <c r="R232"/>
  <c r="P232"/>
  <c r="BI231"/>
  <c r="BH231"/>
  <c r="BG231"/>
  <c r="BE231"/>
  <c r="T231"/>
  <c r="R231"/>
  <c r="P231"/>
  <c r="BI230"/>
  <c r="BH230"/>
  <c r="BG230"/>
  <c r="BE230"/>
  <c r="T230"/>
  <c r="R230"/>
  <c r="P230"/>
  <c r="BI228"/>
  <c r="BH228"/>
  <c r="BG228"/>
  <c r="BE228"/>
  <c r="T228"/>
  <c r="T227"/>
  <c r="R228"/>
  <c r="R227"/>
  <c r="P228"/>
  <c r="P227"/>
  <c r="BI226"/>
  <c r="BH226"/>
  <c r="BG226"/>
  <c r="BE226"/>
  <c r="T226"/>
  <c r="R226"/>
  <c r="P226"/>
  <c r="BI225"/>
  <c r="BH225"/>
  <c r="BG225"/>
  <c r="BE225"/>
  <c r="T225"/>
  <c r="R225"/>
  <c r="P225"/>
  <c r="BI224"/>
  <c r="BH224"/>
  <c r="BG224"/>
  <c r="BE224"/>
  <c r="T224"/>
  <c r="R224"/>
  <c r="P224"/>
  <c r="BI222"/>
  <c r="BH222"/>
  <c r="BG222"/>
  <c r="BE222"/>
  <c r="T222"/>
  <c r="R222"/>
  <c r="P222"/>
  <c r="BI221"/>
  <c r="BH221"/>
  <c r="BG221"/>
  <c r="BE221"/>
  <c r="T221"/>
  <c r="R221"/>
  <c r="P221"/>
  <c r="BI220"/>
  <c r="BH220"/>
  <c r="BG220"/>
  <c r="BE220"/>
  <c r="T220"/>
  <c r="R220"/>
  <c r="P220"/>
  <c r="BI219"/>
  <c r="BH219"/>
  <c r="BG219"/>
  <c r="BE219"/>
  <c r="T219"/>
  <c r="R219"/>
  <c r="P219"/>
  <c r="BI218"/>
  <c r="BH218"/>
  <c r="BG218"/>
  <c r="BE218"/>
  <c r="T218"/>
  <c r="R218"/>
  <c r="P218"/>
  <c r="BI217"/>
  <c r="BH217"/>
  <c r="BG217"/>
  <c r="BE217"/>
  <c r="T217"/>
  <c r="R217"/>
  <c r="P217"/>
  <c r="BI216"/>
  <c r="BH216"/>
  <c r="BG216"/>
  <c r="BE216"/>
  <c r="T216"/>
  <c r="R216"/>
  <c r="P216"/>
  <c r="BI215"/>
  <c r="BH215"/>
  <c r="BG215"/>
  <c r="BE215"/>
  <c r="T215"/>
  <c r="R215"/>
  <c r="P215"/>
  <c r="BI214"/>
  <c r="BH214"/>
  <c r="BG214"/>
  <c r="BE214"/>
  <c r="T214"/>
  <c r="R214"/>
  <c r="P214"/>
  <c r="BI213"/>
  <c r="BH213"/>
  <c r="BG213"/>
  <c r="BE213"/>
  <c r="T213"/>
  <c r="R213"/>
  <c r="P213"/>
  <c r="BI212"/>
  <c r="BH212"/>
  <c r="BG212"/>
  <c r="BE212"/>
  <c r="T212"/>
  <c r="R212"/>
  <c r="P212"/>
  <c r="BI211"/>
  <c r="BH211"/>
  <c r="BG211"/>
  <c r="BE211"/>
  <c r="T211"/>
  <c r="R211"/>
  <c r="P211"/>
  <c r="BI210"/>
  <c r="BH210"/>
  <c r="BG210"/>
  <c r="BE210"/>
  <c r="T210"/>
  <c r="R210"/>
  <c r="P210"/>
  <c r="BI208"/>
  <c r="BH208"/>
  <c r="BG208"/>
  <c r="BE208"/>
  <c r="T208"/>
  <c r="R208"/>
  <c r="P208"/>
  <c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4"/>
  <c r="BH204"/>
  <c r="BG204"/>
  <c r="BE204"/>
  <c r="T204"/>
  <c r="R204"/>
  <c r="P204"/>
  <c r="BI203"/>
  <c r="BH203"/>
  <c r="BG203"/>
  <c r="BE203"/>
  <c r="T203"/>
  <c r="R203"/>
  <c r="P203"/>
  <c r="BI202"/>
  <c r="BH202"/>
  <c r="BG202"/>
  <c r="BE202"/>
  <c r="T202"/>
  <c r="R202"/>
  <c r="P202"/>
  <c r="BI201"/>
  <c r="BH201"/>
  <c r="BG201"/>
  <c r="BE201"/>
  <c r="T201"/>
  <c r="R201"/>
  <c r="P201"/>
  <c r="BI200"/>
  <c r="BH200"/>
  <c r="BG200"/>
  <c r="BE200"/>
  <c r="T200"/>
  <c r="R200"/>
  <c r="P200"/>
  <c r="BI199"/>
  <c r="BH199"/>
  <c r="BG199"/>
  <c r="BE199"/>
  <c r="T199"/>
  <c r="R199"/>
  <c r="P199"/>
  <c r="BI198"/>
  <c r="BH198"/>
  <c r="BG198"/>
  <c r="BE198"/>
  <c r="T198"/>
  <c r="R198"/>
  <c r="P198"/>
  <c r="BI197"/>
  <c r="BH197"/>
  <c r="BG197"/>
  <c r="BE197"/>
  <c r="T197"/>
  <c r="R197"/>
  <c r="P197"/>
  <c r="BI196"/>
  <c r="BH196"/>
  <c r="BG196"/>
  <c r="BE196"/>
  <c r="T196"/>
  <c r="R196"/>
  <c r="P196"/>
  <c r="BI195"/>
  <c r="BH195"/>
  <c r="BG195"/>
  <c r="BE195"/>
  <c r="T195"/>
  <c r="R195"/>
  <c r="P195"/>
  <c r="BI193"/>
  <c r="BH193"/>
  <c r="BG193"/>
  <c r="BE193"/>
  <c r="T193"/>
  <c r="R193"/>
  <c r="P193"/>
  <c r="BI192"/>
  <c r="BH192"/>
  <c r="BG192"/>
  <c r="BE192"/>
  <c r="T192"/>
  <c r="R192"/>
  <c r="P192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6"/>
  <c r="BH156"/>
  <c r="BG156"/>
  <c r="BE156"/>
  <c r="T156"/>
  <c r="R156"/>
  <c r="P156"/>
  <c r="BI154"/>
  <c r="BH154"/>
  <c r="BG154"/>
  <c r="BE154"/>
  <c r="T154"/>
  <c r="R154"/>
  <c r="P154"/>
  <c r="BI152"/>
  <c r="BH152"/>
  <c r="BG152"/>
  <c r="BE152"/>
  <c r="T152"/>
  <c r="R152"/>
  <c r="P152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J127"/>
  <c r="F127"/>
  <c r="F125"/>
  <c r="E123"/>
  <c r="J91"/>
  <c r="F91"/>
  <c r="F89"/>
  <c r="E87"/>
  <c r="J24"/>
  <c r="E24"/>
  <c r="J128"/>
  <c r="J23"/>
  <c r="J18"/>
  <c r="E18"/>
  <c r="F128"/>
  <c r="J17"/>
  <c r="J12"/>
  <c r="J89"/>
  <c r="E7"/>
  <c r="E121"/>
  <c i="6" r="J37"/>
  <c r="J36"/>
  <c i="1" r="AY99"/>
  <c i="6" r="J35"/>
  <c i="1" r="AX99"/>
  <c i="6" r="BI451"/>
  <c r="BH451"/>
  <c r="BG451"/>
  <c r="BE451"/>
  <c r="T451"/>
  <c r="R451"/>
  <c r="P451"/>
  <c r="BI450"/>
  <c r="BH450"/>
  <c r="BG450"/>
  <c r="BE450"/>
  <c r="T450"/>
  <c r="R450"/>
  <c r="P450"/>
  <c r="BI449"/>
  <c r="BH449"/>
  <c r="BG449"/>
  <c r="BE449"/>
  <c r="T449"/>
  <c r="R449"/>
  <c r="P449"/>
  <c r="BI448"/>
  <c r="BH448"/>
  <c r="BG448"/>
  <c r="BE448"/>
  <c r="T448"/>
  <c r="R448"/>
  <c r="P448"/>
  <c r="BI446"/>
  <c r="BH446"/>
  <c r="BG446"/>
  <c r="BE446"/>
  <c r="T446"/>
  <c r="R446"/>
  <c r="P446"/>
  <c r="BI445"/>
  <c r="BH445"/>
  <c r="BG445"/>
  <c r="BE445"/>
  <c r="T445"/>
  <c r="R445"/>
  <c r="P445"/>
  <c r="BI444"/>
  <c r="BH444"/>
  <c r="BG444"/>
  <c r="BE444"/>
  <c r="T444"/>
  <c r="R444"/>
  <c r="P444"/>
  <c r="BI443"/>
  <c r="BH443"/>
  <c r="BG443"/>
  <c r="BE443"/>
  <c r="T443"/>
  <c r="R443"/>
  <c r="P443"/>
  <c r="BI442"/>
  <c r="BH442"/>
  <c r="BG442"/>
  <c r="BE442"/>
  <c r="T442"/>
  <c r="R442"/>
  <c r="P442"/>
  <c r="BI441"/>
  <c r="BH441"/>
  <c r="BG441"/>
  <c r="BE441"/>
  <c r="T441"/>
  <c r="R441"/>
  <c r="P441"/>
  <c r="BI440"/>
  <c r="BH440"/>
  <c r="BG440"/>
  <c r="BE440"/>
  <c r="T440"/>
  <c r="R440"/>
  <c r="P440"/>
  <c r="BI439"/>
  <c r="BH439"/>
  <c r="BG439"/>
  <c r="BE439"/>
  <c r="T439"/>
  <c r="R439"/>
  <c r="P439"/>
  <c r="BI438"/>
  <c r="BH438"/>
  <c r="BG438"/>
  <c r="BE438"/>
  <c r="T438"/>
  <c r="R438"/>
  <c r="P438"/>
  <c r="BI437"/>
  <c r="BH437"/>
  <c r="BG437"/>
  <c r="BE437"/>
  <c r="T437"/>
  <c r="R437"/>
  <c r="P437"/>
  <c r="BI436"/>
  <c r="BH436"/>
  <c r="BG436"/>
  <c r="BE436"/>
  <c r="T436"/>
  <c r="R436"/>
  <c r="P436"/>
  <c r="BI435"/>
  <c r="BH435"/>
  <c r="BG435"/>
  <c r="BE435"/>
  <c r="T435"/>
  <c r="R435"/>
  <c r="P435"/>
  <c r="BI434"/>
  <c r="BH434"/>
  <c r="BG434"/>
  <c r="BE434"/>
  <c r="T434"/>
  <c r="R434"/>
  <c r="P434"/>
  <c r="BI432"/>
  <c r="BH432"/>
  <c r="BG432"/>
  <c r="BE432"/>
  <c r="T432"/>
  <c r="R432"/>
  <c r="P432"/>
  <c r="BI431"/>
  <c r="BH431"/>
  <c r="BG431"/>
  <c r="BE431"/>
  <c r="T431"/>
  <c r="R431"/>
  <c r="P431"/>
  <c r="BI430"/>
  <c r="BH430"/>
  <c r="BG430"/>
  <c r="BE430"/>
  <c r="T430"/>
  <c r="R430"/>
  <c r="P430"/>
  <c r="BI429"/>
  <c r="BH429"/>
  <c r="BG429"/>
  <c r="BE429"/>
  <c r="T429"/>
  <c r="R429"/>
  <c r="P429"/>
  <c r="BI428"/>
  <c r="BH428"/>
  <c r="BG428"/>
  <c r="BE428"/>
  <c r="T428"/>
  <c r="R428"/>
  <c r="P428"/>
  <c r="BI426"/>
  <c r="BH426"/>
  <c r="BG426"/>
  <c r="BE426"/>
  <c r="T426"/>
  <c r="R426"/>
  <c r="P426"/>
  <c r="BI424"/>
  <c r="BH424"/>
  <c r="BG424"/>
  <c r="BE424"/>
  <c r="T424"/>
  <c r="R424"/>
  <c r="P424"/>
  <c r="BI423"/>
  <c r="BH423"/>
  <c r="BG423"/>
  <c r="BE423"/>
  <c r="T423"/>
  <c r="R423"/>
  <c r="P423"/>
  <c r="BI422"/>
  <c r="BH422"/>
  <c r="BG422"/>
  <c r="BE422"/>
  <c r="T422"/>
  <c r="R422"/>
  <c r="P422"/>
  <c r="BI421"/>
  <c r="BH421"/>
  <c r="BG421"/>
  <c r="BE421"/>
  <c r="T421"/>
  <c r="R421"/>
  <c r="P421"/>
  <c r="BI420"/>
  <c r="BH420"/>
  <c r="BG420"/>
  <c r="BE420"/>
  <c r="T420"/>
  <c r="R420"/>
  <c r="P420"/>
  <c r="BI419"/>
  <c r="BH419"/>
  <c r="BG419"/>
  <c r="BE419"/>
  <c r="T419"/>
  <c r="R419"/>
  <c r="P419"/>
  <c r="BI418"/>
  <c r="BH418"/>
  <c r="BG418"/>
  <c r="BE418"/>
  <c r="T418"/>
  <c r="R418"/>
  <c r="P418"/>
  <c r="BI417"/>
  <c r="BH417"/>
  <c r="BG417"/>
  <c r="BE417"/>
  <c r="T417"/>
  <c r="R417"/>
  <c r="P417"/>
  <c r="BI416"/>
  <c r="BH416"/>
  <c r="BG416"/>
  <c r="BE416"/>
  <c r="T416"/>
  <c r="R416"/>
  <c r="P416"/>
  <c r="BI415"/>
  <c r="BH415"/>
  <c r="BG415"/>
  <c r="BE415"/>
  <c r="T415"/>
  <c r="R415"/>
  <c r="P415"/>
  <c r="BI414"/>
  <c r="BH414"/>
  <c r="BG414"/>
  <c r="BE414"/>
  <c r="T414"/>
  <c r="R414"/>
  <c r="P414"/>
  <c r="BI413"/>
  <c r="BH413"/>
  <c r="BG413"/>
  <c r="BE413"/>
  <c r="T413"/>
  <c r="R413"/>
  <c r="P413"/>
  <c r="BI412"/>
  <c r="BH412"/>
  <c r="BG412"/>
  <c r="BE412"/>
  <c r="T412"/>
  <c r="R412"/>
  <c r="P412"/>
  <c r="BI411"/>
  <c r="BH411"/>
  <c r="BG411"/>
  <c r="BE411"/>
  <c r="T411"/>
  <c r="R411"/>
  <c r="P411"/>
  <c r="BI410"/>
  <c r="BH410"/>
  <c r="BG410"/>
  <c r="BE410"/>
  <c r="T410"/>
  <c r="R410"/>
  <c r="P410"/>
  <c r="BI409"/>
  <c r="BH409"/>
  <c r="BG409"/>
  <c r="BE409"/>
  <c r="T409"/>
  <c r="R409"/>
  <c r="P409"/>
  <c r="BI408"/>
  <c r="BH408"/>
  <c r="BG408"/>
  <c r="BE408"/>
  <c r="T408"/>
  <c r="R408"/>
  <c r="P408"/>
  <c r="BI407"/>
  <c r="BH407"/>
  <c r="BG407"/>
  <c r="BE407"/>
  <c r="T407"/>
  <c r="R407"/>
  <c r="P407"/>
  <c r="BI406"/>
  <c r="BH406"/>
  <c r="BG406"/>
  <c r="BE406"/>
  <c r="T406"/>
  <c r="R406"/>
  <c r="P406"/>
  <c r="BI405"/>
  <c r="BH405"/>
  <c r="BG405"/>
  <c r="BE405"/>
  <c r="T405"/>
  <c r="R405"/>
  <c r="P405"/>
  <c r="BI404"/>
  <c r="BH404"/>
  <c r="BG404"/>
  <c r="BE404"/>
  <c r="T404"/>
  <c r="R404"/>
  <c r="P404"/>
  <c r="BI403"/>
  <c r="BH403"/>
  <c r="BG403"/>
  <c r="BE403"/>
  <c r="T403"/>
  <c r="R403"/>
  <c r="P403"/>
  <c r="BI402"/>
  <c r="BH402"/>
  <c r="BG402"/>
  <c r="BE402"/>
  <c r="T402"/>
  <c r="R402"/>
  <c r="P402"/>
  <c r="BI400"/>
  <c r="BH400"/>
  <c r="BG400"/>
  <c r="BE400"/>
  <c r="T400"/>
  <c r="R400"/>
  <c r="P400"/>
  <c r="BI399"/>
  <c r="BH399"/>
  <c r="BG399"/>
  <c r="BE399"/>
  <c r="T399"/>
  <c r="R399"/>
  <c r="P399"/>
  <c r="BI398"/>
  <c r="BH398"/>
  <c r="BG398"/>
  <c r="BE398"/>
  <c r="T398"/>
  <c r="R398"/>
  <c r="P398"/>
  <c r="BI397"/>
  <c r="BH397"/>
  <c r="BG397"/>
  <c r="BE397"/>
  <c r="T397"/>
  <c r="R397"/>
  <c r="P397"/>
  <c r="BI396"/>
  <c r="BH396"/>
  <c r="BG396"/>
  <c r="BE396"/>
  <c r="T396"/>
  <c r="R396"/>
  <c r="P396"/>
  <c r="BI395"/>
  <c r="BH395"/>
  <c r="BG395"/>
  <c r="BE395"/>
  <c r="T395"/>
  <c r="R395"/>
  <c r="P395"/>
  <c r="BI394"/>
  <c r="BH394"/>
  <c r="BG394"/>
  <c r="BE394"/>
  <c r="T394"/>
  <c r="R394"/>
  <c r="P394"/>
  <c r="BI393"/>
  <c r="BH393"/>
  <c r="BG393"/>
  <c r="BE393"/>
  <c r="T393"/>
  <c r="R393"/>
  <c r="P393"/>
  <c r="BI392"/>
  <c r="BH392"/>
  <c r="BG392"/>
  <c r="BE392"/>
  <c r="T392"/>
  <c r="R392"/>
  <c r="P392"/>
  <c r="BI391"/>
  <c r="BH391"/>
  <c r="BG391"/>
  <c r="BE391"/>
  <c r="T391"/>
  <c r="R391"/>
  <c r="P391"/>
  <c r="BI390"/>
  <c r="BH390"/>
  <c r="BG390"/>
  <c r="BE390"/>
  <c r="T390"/>
  <c r="R390"/>
  <c r="P390"/>
  <c r="BI389"/>
  <c r="BH389"/>
  <c r="BG389"/>
  <c r="BE389"/>
  <c r="T389"/>
  <c r="R389"/>
  <c r="P389"/>
  <c r="BI388"/>
  <c r="BH388"/>
  <c r="BG388"/>
  <c r="BE388"/>
  <c r="T388"/>
  <c r="R388"/>
  <c r="P388"/>
  <c r="BI387"/>
  <c r="BH387"/>
  <c r="BG387"/>
  <c r="BE387"/>
  <c r="T387"/>
  <c r="R387"/>
  <c r="P387"/>
  <c r="BI386"/>
  <c r="BH386"/>
  <c r="BG386"/>
  <c r="BE386"/>
  <c r="T386"/>
  <c r="R386"/>
  <c r="P386"/>
  <c r="BI385"/>
  <c r="BH385"/>
  <c r="BG385"/>
  <c r="BE385"/>
  <c r="T385"/>
  <c r="R385"/>
  <c r="P385"/>
  <c r="BI384"/>
  <c r="BH384"/>
  <c r="BG384"/>
  <c r="BE384"/>
  <c r="T384"/>
  <c r="R384"/>
  <c r="P384"/>
  <c r="BI382"/>
  <c r="BH382"/>
  <c r="BG382"/>
  <c r="BE382"/>
  <c r="T382"/>
  <c r="R382"/>
  <c r="P382"/>
  <c r="BI381"/>
  <c r="BH381"/>
  <c r="BG381"/>
  <c r="BE381"/>
  <c r="T381"/>
  <c r="R381"/>
  <c r="P381"/>
  <c r="BI380"/>
  <c r="BH380"/>
  <c r="BG380"/>
  <c r="BE380"/>
  <c r="T380"/>
  <c r="R380"/>
  <c r="P380"/>
  <c r="BI378"/>
  <c r="BH378"/>
  <c r="BG378"/>
  <c r="BE378"/>
  <c r="T378"/>
  <c r="R378"/>
  <c r="P378"/>
  <c r="BI375"/>
  <c r="BH375"/>
  <c r="BG375"/>
  <c r="BE375"/>
  <c r="T375"/>
  <c r="R375"/>
  <c r="P375"/>
  <c r="BI374"/>
  <c r="BH374"/>
  <c r="BG374"/>
  <c r="BE374"/>
  <c r="T374"/>
  <c r="R374"/>
  <c r="P374"/>
  <c r="BI373"/>
  <c r="BH373"/>
  <c r="BG373"/>
  <c r="BE373"/>
  <c r="T373"/>
  <c r="R373"/>
  <c r="P373"/>
  <c r="BI372"/>
  <c r="BH372"/>
  <c r="BG372"/>
  <c r="BE372"/>
  <c r="T372"/>
  <c r="R372"/>
  <c r="P372"/>
  <c r="BI371"/>
  <c r="BH371"/>
  <c r="BG371"/>
  <c r="BE371"/>
  <c r="T371"/>
  <c r="R371"/>
  <c r="P371"/>
  <c r="BI369"/>
  <c r="BH369"/>
  <c r="BG369"/>
  <c r="BE369"/>
  <c r="T369"/>
  <c r="R369"/>
  <c r="P369"/>
  <c r="BI367"/>
  <c r="BH367"/>
  <c r="BG367"/>
  <c r="BE367"/>
  <c r="T367"/>
  <c r="R367"/>
  <c r="P367"/>
  <c r="BI365"/>
  <c r="BH365"/>
  <c r="BG365"/>
  <c r="BE365"/>
  <c r="T365"/>
  <c r="R365"/>
  <c r="P365"/>
  <c r="BI363"/>
  <c r="BH363"/>
  <c r="BG363"/>
  <c r="BE363"/>
  <c r="T363"/>
  <c r="R363"/>
  <c r="P363"/>
  <c r="BI362"/>
  <c r="BH362"/>
  <c r="BG362"/>
  <c r="BE362"/>
  <c r="T362"/>
  <c r="R362"/>
  <c r="P362"/>
  <c r="BI361"/>
  <c r="BH361"/>
  <c r="BG361"/>
  <c r="BE361"/>
  <c r="T361"/>
  <c r="R361"/>
  <c r="P361"/>
  <c r="BI359"/>
  <c r="BH359"/>
  <c r="BG359"/>
  <c r="BE359"/>
  <c r="T359"/>
  <c r="R359"/>
  <c r="P359"/>
  <c r="BI358"/>
  <c r="BH358"/>
  <c r="BG358"/>
  <c r="BE358"/>
  <c r="T358"/>
  <c r="R358"/>
  <c r="P358"/>
  <c r="BI357"/>
  <c r="BH357"/>
  <c r="BG357"/>
  <c r="BE357"/>
  <c r="T357"/>
  <c r="R357"/>
  <c r="P357"/>
  <c r="BI356"/>
  <c r="BH356"/>
  <c r="BG356"/>
  <c r="BE356"/>
  <c r="T356"/>
  <c r="R356"/>
  <c r="P356"/>
  <c r="BI355"/>
  <c r="BH355"/>
  <c r="BG355"/>
  <c r="BE355"/>
  <c r="T355"/>
  <c r="R355"/>
  <c r="P355"/>
  <c r="BI353"/>
  <c r="BH353"/>
  <c r="BG353"/>
  <c r="BE353"/>
  <c r="T353"/>
  <c r="R353"/>
  <c r="P353"/>
  <c r="BI351"/>
  <c r="BH351"/>
  <c r="BG351"/>
  <c r="BE351"/>
  <c r="T351"/>
  <c r="R351"/>
  <c r="P351"/>
  <c r="BI350"/>
  <c r="BH350"/>
  <c r="BG350"/>
  <c r="BE350"/>
  <c r="T350"/>
  <c r="R350"/>
  <c r="P350"/>
  <c r="BI349"/>
  <c r="BH349"/>
  <c r="BG349"/>
  <c r="BE349"/>
  <c r="T349"/>
  <c r="R349"/>
  <c r="P349"/>
  <c r="BI347"/>
  <c r="BH347"/>
  <c r="BG347"/>
  <c r="BE347"/>
  <c r="T347"/>
  <c r="R347"/>
  <c r="P347"/>
  <c r="BI345"/>
  <c r="BH345"/>
  <c r="BG345"/>
  <c r="BE345"/>
  <c r="T345"/>
  <c r="R345"/>
  <c r="P345"/>
  <c r="BI344"/>
  <c r="BH344"/>
  <c r="BG344"/>
  <c r="BE344"/>
  <c r="T344"/>
  <c r="R344"/>
  <c r="P344"/>
  <c r="BI343"/>
  <c r="BH343"/>
  <c r="BG343"/>
  <c r="BE343"/>
  <c r="T343"/>
  <c r="R343"/>
  <c r="P343"/>
  <c r="BI341"/>
  <c r="BH341"/>
  <c r="BG341"/>
  <c r="BE341"/>
  <c r="T341"/>
  <c r="R341"/>
  <c r="P341"/>
  <c r="BI340"/>
  <c r="BH340"/>
  <c r="BG340"/>
  <c r="BE340"/>
  <c r="T340"/>
  <c r="R340"/>
  <c r="P340"/>
  <c r="BI339"/>
  <c r="BH339"/>
  <c r="BG339"/>
  <c r="BE339"/>
  <c r="T339"/>
  <c r="R339"/>
  <c r="P339"/>
  <c r="BI338"/>
  <c r="BH338"/>
  <c r="BG338"/>
  <c r="BE338"/>
  <c r="T338"/>
  <c r="R338"/>
  <c r="P338"/>
  <c r="BI337"/>
  <c r="BH337"/>
  <c r="BG337"/>
  <c r="BE337"/>
  <c r="T337"/>
  <c r="R337"/>
  <c r="P337"/>
  <c r="BI336"/>
  <c r="BH336"/>
  <c r="BG336"/>
  <c r="BE336"/>
  <c r="T336"/>
  <c r="R336"/>
  <c r="P336"/>
  <c r="BI335"/>
  <c r="BH335"/>
  <c r="BG335"/>
  <c r="BE335"/>
  <c r="T335"/>
  <c r="R335"/>
  <c r="P335"/>
  <c r="BI334"/>
  <c r="BH334"/>
  <c r="BG334"/>
  <c r="BE334"/>
  <c r="T334"/>
  <c r="R334"/>
  <c r="P334"/>
  <c r="BI333"/>
  <c r="BH333"/>
  <c r="BG333"/>
  <c r="BE333"/>
  <c r="T333"/>
  <c r="R333"/>
  <c r="P333"/>
  <c r="BI332"/>
  <c r="BH332"/>
  <c r="BG332"/>
  <c r="BE332"/>
  <c r="T332"/>
  <c r="R332"/>
  <c r="P332"/>
  <c r="BI331"/>
  <c r="BH331"/>
  <c r="BG331"/>
  <c r="BE331"/>
  <c r="T331"/>
  <c r="R331"/>
  <c r="P331"/>
  <c r="BI330"/>
  <c r="BH330"/>
  <c r="BG330"/>
  <c r="BE330"/>
  <c r="T330"/>
  <c r="R330"/>
  <c r="P330"/>
  <c r="BI329"/>
  <c r="BH329"/>
  <c r="BG329"/>
  <c r="BE329"/>
  <c r="T329"/>
  <c r="R329"/>
  <c r="P329"/>
  <c r="BI328"/>
  <c r="BH328"/>
  <c r="BG328"/>
  <c r="BE328"/>
  <c r="T328"/>
  <c r="R328"/>
  <c r="P328"/>
  <c r="BI327"/>
  <c r="BH327"/>
  <c r="BG327"/>
  <c r="BE327"/>
  <c r="T327"/>
  <c r="R327"/>
  <c r="P327"/>
  <c r="BI326"/>
  <c r="BH326"/>
  <c r="BG326"/>
  <c r="BE326"/>
  <c r="T326"/>
  <c r="R326"/>
  <c r="P326"/>
  <c r="BI325"/>
  <c r="BH325"/>
  <c r="BG325"/>
  <c r="BE325"/>
  <c r="T325"/>
  <c r="R325"/>
  <c r="P325"/>
  <c r="BI324"/>
  <c r="BH324"/>
  <c r="BG324"/>
  <c r="BE324"/>
  <c r="T324"/>
  <c r="R324"/>
  <c r="P324"/>
  <c r="BI323"/>
  <c r="BH323"/>
  <c r="BG323"/>
  <c r="BE323"/>
  <c r="T323"/>
  <c r="R323"/>
  <c r="P323"/>
  <c r="BI322"/>
  <c r="BH322"/>
  <c r="BG322"/>
  <c r="BE322"/>
  <c r="T322"/>
  <c r="R322"/>
  <c r="P322"/>
  <c r="BI321"/>
  <c r="BH321"/>
  <c r="BG321"/>
  <c r="BE321"/>
  <c r="T321"/>
  <c r="R321"/>
  <c r="P321"/>
  <c r="BI320"/>
  <c r="BH320"/>
  <c r="BG320"/>
  <c r="BE320"/>
  <c r="T320"/>
  <c r="R320"/>
  <c r="P320"/>
  <c r="BI318"/>
  <c r="BH318"/>
  <c r="BG318"/>
  <c r="BE318"/>
  <c r="T318"/>
  <c r="R318"/>
  <c r="P318"/>
  <c r="BI317"/>
  <c r="BH317"/>
  <c r="BG317"/>
  <c r="BE317"/>
  <c r="T317"/>
  <c r="R317"/>
  <c r="P317"/>
  <c r="BI316"/>
  <c r="BH316"/>
  <c r="BG316"/>
  <c r="BE316"/>
  <c r="T316"/>
  <c r="R316"/>
  <c r="P316"/>
  <c r="BI315"/>
  <c r="BH315"/>
  <c r="BG315"/>
  <c r="BE315"/>
  <c r="T315"/>
  <c r="R315"/>
  <c r="P315"/>
  <c r="BI314"/>
  <c r="BH314"/>
  <c r="BG314"/>
  <c r="BE314"/>
  <c r="T314"/>
  <c r="R314"/>
  <c r="P314"/>
  <c r="BI313"/>
  <c r="BH313"/>
  <c r="BG313"/>
  <c r="BE313"/>
  <c r="T313"/>
  <c r="R313"/>
  <c r="P313"/>
  <c r="BI312"/>
  <c r="BH312"/>
  <c r="BG312"/>
  <c r="BE312"/>
  <c r="T312"/>
  <c r="R312"/>
  <c r="P312"/>
  <c r="BI311"/>
  <c r="BH311"/>
  <c r="BG311"/>
  <c r="BE311"/>
  <c r="T311"/>
  <c r="R311"/>
  <c r="P311"/>
  <c r="BI310"/>
  <c r="BH310"/>
  <c r="BG310"/>
  <c r="BE310"/>
  <c r="T310"/>
  <c r="R310"/>
  <c r="P310"/>
  <c r="BI309"/>
  <c r="BH309"/>
  <c r="BG309"/>
  <c r="BE309"/>
  <c r="T309"/>
  <c r="R309"/>
  <c r="P309"/>
  <c r="BI308"/>
  <c r="BH308"/>
  <c r="BG308"/>
  <c r="BE308"/>
  <c r="T308"/>
  <c r="R308"/>
  <c r="P308"/>
  <c r="BI307"/>
  <c r="BH307"/>
  <c r="BG307"/>
  <c r="BE307"/>
  <c r="T307"/>
  <c r="R307"/>
  <c r="P307"/>
  <c r="BI306"/>
  <c r="BH306"/>
  <c r="BG306"/>
  <c r="BE306"/>
  <c r="T306"/>
  <c r="R306"/>
  <c r="P306"/>
  <c r="BI304"/>
  <c r="BH304"/>
  <c r="BG304"/>
  <c r="BE304"/>
  <c r="T304"/>
  <c r="R304"/>
  <c r="P304"/>
  <c r="BI303"/>
  <c r="BH303"/>
  <c r="BG303"/>
  <c r="BE303"/>
  <c r="T303"/>
  <c r="R303"/>
  <c r="P303"/>
  <c r="BI302"/>
  <c r="BH302"/>
  <c r="BG302"/>
  <c r="BE302"/>
  <c r="T302"/>
  <c r="R302"/>
  <c r="P302"/>
  <c r="BI300"/>
  <c r="BH300"/>
  <c r="BG300"/>
  <c r="BE300"/>
  <c r="T300"/>
  <c r="R300"/>
  <c r="P300"/>
  <c r="BI298"/>
  <c r="BH298"/>
  <c r="BG298"/>
  <c r="BE298"/>
  <c r="T298"/>
  <c r="R298"/>
  <c r="P298"/>
  <c r="BI297"/>
  <c r="BH297"/>
  <c r="BG297"/>
  <c r="BE297"/>
  <c r="T297"/>
  <c r="R297"/>
  <c r="P297"/>
  <c r="BI296"/>
  <c r="BH296"/>
  <c r="BG296"/>
  <c r="BE296"/>
  <c r="T296"/>
  <c r="R296"/>
  <c r="P296"/>
  <c r="BI294"/>
  <c r="BH294"/>
  <c r="BG294"/>
  <c r="BE294"/>
  <c r="T294"/>
  <c r="R294"/>
  <c r="P294"/>
  <c r="BI292"/>
  <c r="BH292"/>
  <c r="BG292"/>
  <c r="BE292"/>
  <c r="T292"/>
  <c r="R292"/>
  <c r="P292"/>
  <c r="BI291"/>
  <c r="BH291"/>
  <c r="BG291"/>
  <c r="BE291"/>
  <c r="T291"/>
  <c r="R291"/>
  <c r="P291"/>
  <c r="BI290"/>
  <c r="BH290"/>
  <c r="BG290"/>
  <c r="BE290"/>
  <c r="T290"/>
  <c r="R290"/>
  <c r="P290"/>
  <c r="BI289"/>
  <c r="BH289"/>
  <c r="BG289"/>
  <c r="BE289"/>
  <c r="T289"/>
  <c r="R289"/>
  <c r="P289"/>
  <c r="BI288"/>
  <c r="BH288"/>
  <c r="BG288"/>
  <c r="BE288"/>
  <c r="T288"/>
  <c r="R288"/>
  <c r="P288"/>
  <c r="BI287"/>
  <c r="BH287"/>
  <c r="BG287"/>
  <c r="BE287"/>
  <c r="T287"/>
  <c r="R287"/>
  <c r="P287"/>
  <c r="BI286"/>
  <c r="BH286"/>
  <c r="BG286"/>
  <c r="BE286"/>
  <c r="T286"/>
  <c r="R286"/>
  <c r="P286"/>
  <c r="BI285"/>
  <c r="BH285"/>
  <c r="BG285"/>
  <c r="BE285"/>
  <c r="T285"/>
  <c r="R285"/>
  <c r="P285"/>
  <c r="BI284"/>
  <c r="BH284"/>
  <c r="BG284"/>
  <c r="BE284"/>
  <c r="T284"/>
  <c r="R284"/>
  <c r="P284"/>
  <c r="BI283"/>
  <c r="BH283"/>
  <c r="BG283"/>
  <c r="BE283"/>
  <c r="T283"/>
  <c r="R283"/>
  <c r="P283"/>
  <c r="BI282"/>
  <c r="BH282"/>
  <c r="BG282"/>
  <c r="BE282"/>
  <c r="T282"/>
  <c r="R282"/>
  <c r="P282"/>
  <c r="BI281"/>
  <c r="BH281"/>
  <c r="BG281"/>
  <c r="BE281"/>
  <c r="T281"/>
  <c r="R281"/>
  <c r="P281"/>
  <c r="BI280"/>
  <c r="BH280"/>
  <c r="BG280"/>
  <c r="BE280"/>
  <c r="T280"/>
  <c r="R280"/>
  <c r="P280"/>
  <c r="BI279"/>
  <c r="BH279"/>
  <c r="BG279"/>
  <c r="BE279"/>
  <c r="T279"/>
  <c r="R279"/>
  <c r="P279"/>
  <c r="BI278"/>
  <c r="BH278"/>
  <c r="BG278"/>
  <c r="BE278"/>
  <c r="T278"/>
  <c r="R278"/>
  <c r="P278"/>
  <c r="BI277"/>
  <c r="BH277"/>
  <c r="BG277"/>
  <c r="BE277"/>
  <c r="T277"/>
  <c r="R277"/>
  <c r="P277"/>
  <c r="BI276"/>
  <c r="BH276"/>
  <c r="BG276"/>
  <c r="BE276"/>
  <c r="T276"/>
  <c r="R276"/>
  <c r="P276"/>
  <c r="BI275"/>
  <c r="BH275"/>
  <c r="BG275"/>
  <c r="BE275"/>
  <c r="T275"/>
  <c r="R275"/>
  <c r="P275"/>
  <c r="BI274"/>
  <c r="BH274"/>
  <c r="BG274"/>
  <c r="BE274"/>
  <c r="T274"/>
  <c r="R274"/>
  <c r="P274"/>
  <c r="BI273"/>
  <c r="BH273"/>
  <c r="BG273"/>
  <c r="BE273"/>
  <c r="T273"/>
  <c r="R273"/>
  <c r="P273"/>
  <c r="BI272"/>
  <c r="BH272"/>
  <c r="BG272"/>
  <c r="BE272"/>
  <c r="T272"/>
  <c r="R272"/>
  <c r="P272"/>
  <c r="BI270"/>
  <c r="BH270"/>
  <c r="BG270"/>
  <c r="BE270"/>
  <c r="T270"/>
  <c r="R270"/>
  <c r="P270"/>
  <c r="BI269"/>
  <c r="BH269"/>
  <c r="BG269"/>
  <c r="BE269"/>
  <c r="T269"/>
  <c r="R269"/>
  <c r="P269"/>
  <c r="BI268"/>
  <c r="BH268"/>
  <c r="BG268"/>
  <c r="BE268"/>
  <c r="T268"/>
  <c r="R268"/>
  <c r="P268"/>
  <c r="BI267"/>
  <c r="BH267"/>
  <c r="BG267"/>
  <c r="BE267"/>
  <c r="T267"/>
  <c r="R267"/>
  <c r="P267"/>
  <c r="BI266"/>
  <c r="BH266"/>
  <c r="BG266"/>
  <c r="BE266"/>
  <c r="T266"/>
  <c r="R266"/>
  <c r="P266"/>
  <c r="BI265"/>
  <c r="BH265"/>
  <c r="BG265"/>
  <c r="BE265"/>
  <c r="T265"/>
  <c r="R265"/>
  <c r="P265"/>
  <c r="BI264"/>
  <c r="BH264"/>
  <c r="BG264"/>
  <c r="BE264"/>
  <c r="T264"/>
  <c r="R264"/>
  <c r="P264"/>
  <c r="BI263"/>
  <c r="BH263"/>
  <c r="BG263"/>
  <c r="BE263"/>
  <c r="T263"/>
  <c r="R263"/>
  <c r="P263"/>
  <c r="BI262"/>
  <c r="BH262"/>
  <c r="BG262"/>
  <c r="BE262"/>
  <c r="T262"/>
  <c r="R262"/>
  <c r="P262"/>
  <c r="BI261"/>
  <c r="BH261"/>
  <c r="BG261"/>
  <c r="BE261"/>
  <c r="T261"/>
  <c r="R261"/>
  <c r="P261"/>
  <c r="BI260"/>
  <c r="BH260"/>
  <c r="BG260"/>
  <c r="BE260"/>
  <c r="T260"/>
  <c r="R260"/>
  <c r="P260"/>
  <c r="BI259"/>
  <c r="BH259"/>
  <c r="BG259"/>
  <c r="BE259"/>
  <c r="T259"/>
  <c r="R259"/>
  <c r="P259"/>
  <c r="BI258"/>
  <c r="BH258"/>
  <c r="BG258"/>
  <c r="BE258"/>
  <c r="T258"/>
  <c r="R258"/>
  <c r="P258"/>
  <c r="BI257"/>
  <c r="BH257"/>
  <c r="BG257"/>
  <c r="BE257"/>
  <c r="T257"/>
  <c r="R257"/>
  <c r="P257"/>
  <c r="BI256"/>
  <c r="BH256"/>
  <c r="BG256"/>
  <c r="BE256"/>
  <c r="T256"/>
  <c r="R256"/>
  <c r="P256"/>
  <c r="BI255"/>
  <c r="BH255"/>
  <c r="BG255"/>
  <c r="BE255"/>
  <c r="T255"/>
  <c r="R255"/>
  <c r="P255"/>
  <c r="BI254"/>
  <c r="BH254"/>
  <c r="BG254"/>
  <c r="BE254"/>
  <c r="T254"/>
  <c r="R254"/>
  <c r="P254"/>
  <c r="BI253"/>
  <c r="BH253"/>
  <c r="BG253"/>
  <c r="BE253"/>
  <c r="T253"/>
  <c r="R253"/>
  <c r="P253"/>
  <c r="BI252"/>
  <c r="BH252"/>
  <c r="BG252"/>
  <c r="BE252"/>
  <c r="T252"/>
  <c r="R252"/>
  <c r="P252"/>
  <c r="BI251"/>
  <c r="BH251"/>
  <c r="BG251"/>
  <c r="BE251"/>
  <c r="T251"/>
  <c r="R251"/>
  <c r="P251"/>
  <c r="BI249"/>
  <c r="BH249"/>
  <c r="BG249"/>
  <c r="BE249"/>
  <c r="T249"/>
  <c r="R249"/>
  <c r="P249"/>
  <c r="BI246"/>
  <c r="BH246"/>
  <c r="BG246"/>
  <c r="BE246"/>
  <c r="T246"/>
  <c r="R246"/>
  <c r="P246"/>
  <c r="BI245"/>
  <c r="BH245"/>
  <c r="BG245"/>
  <c r="BE245"/>
  <c r="T245"/>
  <c r="R245"/>
  <c r="P245"/>
  <c r="BI244"/>
  <c r="BH244"/>
  <c r="BG244"/>
  <c r="BE244"/>
  <c r="T244"/>
  <c r="R244"/>
  <c r="P244"/>
  <c r="BI243"/>
  <c r="BH243"/>
  <c r="BG243"/>
  <c r="BE243"/>
  <c r="T243"/>
  <c r="R243"/>
  <c r="P243"/>
  <c r="BI242"/>
  <c r="BH242"/>
  <c r="BG242"/>
  <c r="BE242"/>
  <c r="T242"/>
  <c r="R242"/>
  <c r="P242"/>
  <c r="BI240"/>
  <c r="BH240"/>
  <c r="BG240"/>
  <c r="BE240"/>
  <c r="T240"/>
  <c r="R240"/>
  <c r="P240"/>
  <c r="BI238"/>
  <c r="BH238"/>
  <c r="BG238"/>
  <c r="BE238"/>
  <c r="T238"/>
  <c r="R238"/>
  <c r="P238"/>
  <c r="BI236"/>
  <c r="BH236"/>
  <c r="BG236"/>
  <c r="BE236"/>
  <c r="T236"/>
  <c r="R236"/>
  <c r="P236"/>
  <c r="BI234"/>
  <c r="BH234"/>
  <c r="BG234"/>
  <c r="BE234"/>
  <c r="T234"/>
  <c r="R234"/>
  <c r="P234"/>
  <c r="BI233"/>
  <c r="BH233"/>
  <c r="BG233"/>
  <c r="BE233"/>
  <c r="T233"/>
  <c r="R233"/>
  <c r="P233"/>
  <c r="BI232"/>
  <c r="BH232"/>
  <c r="BG232"/>
  <c r="BE232"/>
  <c r="T232"/>
  <c r="R232"/>
  <c r="P232"/>
  <c r="BI231"/>
  <c r="BH231"/>
  <c r="BG231"/>
  <c r="BE231"/>
  <c r="T231"/>
  <c r="R231"/>
  <c r="P231"/>
  <c r="BI229"/>
  <c r="BH229"/>
  <c r="BG229"/>
  <c r="BE229"/>
  <c r="T229"/>
  <c r="R229"/>
  <c r="P229"/>
  <c r="BI228"/>
  <c r="BH228"/>
  <c r="BG228"/>
  <c r="BE228"/>
  <c r="T228"/>
  <c r="R228"/>
  <c r="P228"/>
  <c r="BI227"/>
  <c r="BH227"/>
  <c r="BG227"/>
  <c r="BE227"/>
  <c r="T227"/>
  <c r="R227"/>
  <c r="P227"/>
  <c r="BI226"/>
  <c r="BH226"/>
  <c r="BG226"/>
  <c r="BE226"/>
  <c r="T226"/>
  <c r="R226"/>
  <c r="P226"/>
  <c r="BI225"/>
  <c r="BH225"/>
  <c r="BG225"/>
  <c r="BE225"/>
  <c r="T225"/>
  <c r="R225"/>
  <c r="P225"/>
  <c r="BI223"/>
  <c r="BH223"/>
  <c r="BG223"/>
  <c r="BE223"/>
  <c r="T223"/>
  <c r="R223"/>
  <c r="P223"/>
  <c r="BI220"/>
  <c r="BH220"/>
  <c r="BG220"/>
  <c r="BE220"/>
  <c r="T220"/>
  <c r="R220"/>
  <c r="P220"/>
  <c r="BI219"/>
  <c r="BH219"/>
  <c r="BG219"/>
  <c r="BE219"/>
  <c r="T219"/>
  <c r="R219"/>
  <c r="P219"/>
  <c r="BI217"/>
  <c r="BH217"/>
  <c r="BG217"/>
  <c r="BE217"/>
  <c r="T217"/>
  <c r="R217"/>
  <c r="P217"/>
  <c r="BI215"/>
  <c r="BH215"/>
  <c r="BG215"/>
  <c r="BE215"/>
  <c r="T215"/>
  <c r="R215"/>
  <c r="P215"/>
  <c r="BI214"/>
  <c r="BH214"/>
  <c r="BG214"/>
  <c r="BE214"/>
  <c r="T214"/>
  <c r="R214"/>
  <c r="P214"/>
  <c r="BI213"/>
  <c r="BH213"/>
  <c r="BG213"/>
  <c r="BE213"/>
  <c r="T213"/>
  <c r="R213"/>
  <c r="P213"/>
  <c r="BI212"/>
  <c r="BH212"/>
  <c r="BG212"/>
  <c r="BE212"/>
  <c r="T212"/>
  <c r="R212"/>
  <c r="P212"/>
  <c r="BI211"/>
  <c r="BH211"/>
  <c r="BG211"/>
  <c r="BE211"/>
  <c r="T211"/>
  <c r="R211"/>
  <c r="P211"/>
  <c r="BI210"/>
  <c r="BH210"/>
  <c r="BG210"/>
  <c r="BE210"/>
  <c r="T210"/>
  <c r="R210"/>
  <c r="P210"/>
  <c r="BI209"/>
  <c r="BH209"/>
  <c r="BG209"/>
  <c r="BE209"/>
  <c r="T209"/>
  <c r="R209"/>
  <c r="P209"/>
  <c r="BI208"/>
  <c r="BH208"/>
  <c r="BG208"/>
  <c r="BE208"/>
  <c r="T208"/>
  <c r="R208"/>
  <c r="P208"/>
  <c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3"/>
  <c r="BH203"/>
  <c r="BG203"/>
  <c r="BE203"/>
  <c r="T203"/>
  <c r="R203"/>
  <c r="P203"/>
  <c r="BI200"/>
  <c r="BH200"/>
  <c r="BG200"/>
  <c r="BE200"/>
  <c r="T200"/>
  <c r="R200"/>
  <c r="P200"/>
  <c r="BI198"/>
  <c r="BH198"/>
  <c r="BG198"/>
  <c r="BE198"/>
  <c r="T198"/>
  <c r="R198"/>
  <c r="P198"/>
  <c r="BI196"/>
  <c r="BH196"/>
  <c r="BG196"/>
  <c r="BE196"/>
  <c r="T196"/>
  <c r="R196"/>
  <c r="P196"/>
  <c r="BI194"/>
  <c r="BH194"/>
  <c r="BG194"/>
  <c r="BE194"/>
  <c r="T194"/>
  <c r="R194"/>
  <c r="P194"/>
  <c r="BI192"/>
  <c r="BH192"/>
  <c r="BG192"/>
  <c r="BE192"/>
  <c r="T192"/>
  <c r="R192"/>
  <c r="P192"/>
  <c r="BI191"/>
  <c r="BH191"/>
  <c r="BG191"/>
  <c r="BE191"/>
  <c r="T191"/>
  <c r="R191"/>
  <c r="P191"/>
  <c r="BI189"/>
  <c r="BH189"/>
  <c r="BG189"/>
  <c r="BE189"/>
  <c r="T189"/>
  <c r="R189"/>
  <c r="P189"/>
  <c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3"/>
  <c r="BH183"/>
  <c r="BG183"/>
  <c r="BE183"/>
  <c r="T183"/>
  <c r="R183"/>
  <c r="P183"/>
  <c r="BI180"/>
  <c r="BH180"/>
  <c r="BG180"/>
  <c r="BE180"/>
  <c r="T180"/>
  <c r="R180"/>
  <c r="P180"/>
  <c r="BI178"/>
  <c r="BH178"/>
  <c r="BG178"/>
  <c r="BE178"/>
  <c r="T178"/>
  <c r="R178"/>
  <c r="P178"/>
  <c r="BI176"/>
  <c r="BH176"/>
  <c r="BG176"/>
  <c r="BE176"/>
  <c r="T176"/>
  <c r="R176"/>
  <c r="P176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3"/>
  <c r="BH163"/>
  <c r="BG163"/>
  <c r="BE163"/>
  <c r="T163"/>
  <c r="R163"/>
  <c r="P163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6"/>
  <c r="BH156"/>
  <c r="BG156"/>
  <c r="BE156"/>
  <c r="T156"/>
  <c r="R156"/>
  <c r="P156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39"/>
  <c r="BH139"/>
  <c r="BG139"/>
  <c r="BE139"/>
  <c r="T139"/>
  <c r="R139"/>
  <c r="P139"/>
  <c r="J132"/>
  <c r="F132"/>
  <c r="F130"/>
  <c r="E128"/>
  <c r="J91"/>
  <c r="F91"/>
  <c r="F89"/>
  <c r="E87"/>
  <c r="J24"/>
  <c r="E24"/>
  <c r="J92"/>
  <c r="J23"/>
  <c r="J18"/>
  <c r="E18"/>
  <c r="F133"/>
  <c r="J17"/>
  <c r="J12"/>
  <c r="J89"/>
  <c r="E7"/>
  <c r="E85"/>
  <c i="5" r="J37"/>
  <c r="J36"/>
  <c i="1" r="AY98"/>
  <c i="5" r="J35"/>
  <c i="1" r="AX98"/>
  <c i="5" r="BI514"/>
  <c r="BH514"/>
  <c r="BG514"/>
  <c r="BE514"/>
  <c r="T514"/>
  <c r="R514"/>
  <c r="P514"/>
  <c r="BI513"/>
  <c r="BH513"/>
  <c r="BG513"/>
  <c r="BE513"/>
  <c r="T513"/>
  <c r="R513"/>
  <c r="P513"/>
  <c r="BI512"/>
  <c r="BH512"/>
  <c r="BG512"/>
  <c r="BE512"/>
  <c r="T512"/>
  <c r="R512"/>
  <c r="P512"/>
  <c r="BI511"/>
  <c r="BH511"/>
  <c r="BG511"/>
  <c r="BE511"/>
  <c r="T511"/>
  <c r="R511"/>
  <c r="P511"/>
  <c r="BI510"/>
  <c r="BH510"/>
  <c r="BG510"/>
  <c r="BE510"/>
  <c r="T510"/>
  <c r="R510"/>
  <c r="P510"/>
  <c r="BI509"/>
  <c r="BH509"/>
  <c r="BG509"/>
  <c r="BE509"/>
  <c r="T509"/>
  <c r="R509"/>
  <c r="P509"/>
  <c r="BI508"/>
  <c r="BH508"/>
  <c r="BG508"/>
  <c r="BE508"/>
  <c r="T508"/>
  <c r="R508"/>
  <c r="P508"/>
  <c r="BI506"/>
  <c r="BH506"/>
  <c r="BG506"/>
  <c r="BE506"/>
  <c r="T506"/>
  <c r="R506"/>
  <c r="P506"/>
  <c r="BI505"/>
  <c r="BH505"/>
  <c r="BG505"/>
  <c r="BE505"/>
  <c r="T505"/>
  <c r="R505"/>
  <c r="P505"/>
  <c r="BI504"/>
  <c r="BH504"/>
  <c r="BG504"/>
  <c r="BE504"/>
  <c r="T504"/>
  <c r="R504"/>
  <c r="P504"/>
  <c r="BI503"/>
  <c r="BH503"/>
  <c r="BG503"/>
  <c r="BE503"/>
  <c r="T503"/>
  <c r="R503"/>
  <c r="P503"/>
  <c r="BI502"/>
  <c r="BH502"/>
  <c r="BG502"/>
  <c r="BE502"/>
  <c r="T502"/>
  <c r="R502"/>
  <c r="P502"/>
  <c r="BI501"/>
  <c r="BH501"/>
  <c r="BG501"/>
  <c r="BE501"/>
  <c r="T501"/>
  <c r="R501"/>
  <c r="P501"/>
  <c r="BI500"/>
  <c r="BH500"/>
  <c r="BG500"/>
  <c r="BE500"/>
  <c r="T500"/>
  <c r="R500"/>
  <c r="P500"/>
  <c r="BI499"/>
  <c r="BH499"/>
  <c r="BG499"/>
  <c r="BE499"/>
  <c r="T499"/>
  <c r="R499"/>
  <c r="P499"/>
  <c r="BI498"/>
  <c r="BH498"/>
  <c r="BG498"/>
  <c r="BE498"/>
  <c r="T498"/>
  <c r="R498"/>
  <c r="P498"/>
  <c r="BI497"/>
  <c r="BH497"/>
  <c r="BG497"/>
  <c r="BE497"/>
  <c r="T497"/>
  <c r="R497"/>
  <c r="P497"/>
  <c r="BI496"/>
  <c r="BH496"/>
  <c r="BG496"/>
  <c r="BE496"/>
  <c r="T496"/>
  <c r="R496"/>
  <c r="P496"/>
  <c r="BI495"/>
  <c r="BH495"/>
  <c r="BG495"/>
  <c r="BE495"/>
  <c r="T495"/>
  <c r="R495"/>
  <c r="P495"/>
  <c r="BI494"/>
  <c r="BH494"/>
  <c r="BG494"/>
  <c r="BE494"/>
  <c r="T494"/>
  <c r="R494"/>
  <c r="P494"/>
  <c r="BI493"/>
  <c r="BH493"/>
  <c r="BG493"/>
  <c r="BE493"/>
  <c r="T493"/>
  <c r="R493"/>
  <c r="P493"/>
  <c r="BI492"/>
  <c r="BH492"/>
  <c r="BG492"/>
  <c r="BE492"/>
  <c r="T492"/>
  <c r="R492"/>
  <c r="P492"/>
  <c r="BI491"/>
  <c r="BH491"/>
  <c r="BG491"/>
  <c r="BE491"/>
  <c r="T491"/>
  <c r="R491"/>
  <c r="P491"/>
  <c r="BI490"/>
  <c r="BH490"/>
  <c r="BG490"/>
  <c r="BE490"/>
  <c r="T490"/>
  <c r="R490"/>
  <c r="P490"/>
  <c r="BI489"/>
  <c r="BH489"/>
  <c r="BG489"/>
  <c r="BE489"/>
  <c r="T489"/>
  <c r="R489"/>
  <c r="P489"/>
  <c r="BI488"/>
  <c r="BH488"/>
  <c r="BG488"/>
  <c r="BE488"/>
  <c r="T488"/>
  <c r="R488"/>
  <c r="P488"/>
  <c r="BI487"/>
  <c r="BH487"/>
  <c r="BG487"/>
  <c r="BE487"/>
  <c r="T487"/>
  <c r="R487"/>
  <c r="P487"/>
  <c r="BI486"/>
  <c r="BH486"/>
  <c r="BG486"/>
  <c r="BE486"/>
  <c r="T486"/>
  <c r="R486"/>
  <c r="P486"/>
  <c r="BI485"/>
  <c r="BH485"/>
  <c r="BG485"/>
  <c r="BE485"/>
  <c r="T485"/>
  <c r="R485"/>
  <c r="P485"/>
  <c r="BI484"/>
  <c r="BH484"/>
  <c r="BG484"/>
  <c r="BE484"/>
  <c r="T484"/>
  <c r="R484"/>
  <c r="P484"/>
  <c r="BI483"/>
  <c r="BH483"/>
  <c r="BG483"/>
  <c r="BE483"/>
  <c r="T483"/>
  <c r="R483"/>
  <c r="P483"/>
  <c r="BI482"/>
  <c r="BH482"/>
  <c r="BG482"/>
  <c r="BE482"/>
  <c r="T482"/>
  <c r="R482"/>
  <c r="P482"/>
  <c r="BI481"/>
  <c r="BH481"/>
  <c r="BG481"/>
  <c r="BE481"/>
  <c r="T481"/>
  <c r="R481"/>
  <c r="P481"/>
  <c r="BI480"/>
  <c r="BH480"/>
  <c r="BG480"/>
  <c r="BE480"/>
  <c r="T480"/>
  <c r="R480"/>
  <c r="P480"/>
  <c r="BI479"/>
  <c r="BH479"/>
  <c r="BG479"/>
  <c r="BE479"/>
  <c r="T479"/>
  <c r="R479"/>
  <c r="P479"/>
  <c r="BI478"/>
  <c r="BH478"/>
  <c r="BG478"/>
  <c r="BE478"/>
  <c r="T478"/>
  <c r="R478"/>
  <c r="P478"/>
  <c r="BI477"/>
  <c r="BH477"/>
  <c r="BG477"/>
  <c r="BE477"/>
  <c r="T477"/>
  <c r="R477"/>
  <c r="P477"/>
  <c r="BI476"/>
  <c r="BH476"/>
  <c r="BG476"/>
  <c r="BE476"/>
  <c r="T476"/>
  <c r="R476"/>
  <c r="P476"/>
  <c r="BI475"/>
  <c r="BH475"/>
  <c r="BG475"/>
  <c r="BE475"/>
  <c r="T475"/>
  <c r="R475"/>
  <c r="P475"/>
  <c r="BI474"/>
  <c r="BH474"/>
  <c r="BG474"/>
  <c r="BE474"/>
  <c r="T474"/>
  <c r="R474"/>
  <c r="P474"/>
  <c r="BI473"/>
  <c r="BH473"/>
  <c r="BG473"/>
  <c r="BE473"/>
  <c r="T473"/>
  <c r="R473"/>
  <c r="P473"/>
  <c r="BI472"/>
  <c r="BH472"/>
  <c r="BG472"/>
  <c r="BE472"/>
  <c r="T472"/>
  <c r="R472"/>
  <c r="P472"/>
  <c r="BI471"/>
  <c r="BH471"/>
  <c r="BG471"/>
  <c r="BE471"/>
  <c r="T471"/>
  <c r="R471"/>
  <c r="P471"/>
  <c r="BI470"/>
  <c r="BH470"/>
  <c r="BG470"/>
  <c r="BE470"/>
  <c r="T470"/>
  <c r="R470"/>
  <c r="P470"/>
  <c r="BI469"/>
  <c r="BH469"/>
  <c r="BG469"/>
  <c r="BE469"/>
  <c r="T469"/>
  <c r="R469"/>
  <c r="P469"/>
  <c r="BI468"/>
  <c r="BH468"/>
  <c r="BG468"/>
  <c r="BE468"/>
  <c r="T468"/>
  <c r="R468"/>
  <c r="P468"/>
  <c r="BI467"/>
  <c r="BH467"/>
  <c r="BG467"/>
  <c r="BE467"/>
  <c r="T467"/>
  <c r="R467"/>
  <c r="P467"/>
  <c r="BI466"/>
  <c r="BH466"/>
  <c r="BG466"/>
  <c r="BE466"/>
  <c r="T466"/>
  <c r="R466"/>
  <c r="P466"/>
  <c r="BI465"/>
  <c r="BH465"/>
  <c r="BG465"/>
  <c r="BE465"/>
  <c r="T465"/>
  <c r="R465"/>
  <c r="P465"/>
  <c r="BI464"/>
  <c r="BH464"/>
  <c r="BG464"/>
  <c r="BE464"/>
  <c r="T464"/>
  <c r="R464"/>
  <c r="P464"/>
  <c r="BI463"/>
  <c r="BH463"/>
  <c r="BG463"/>
  <c r="BE463"/>
  <c r="T463"/>
  <c r="R463"/>
  <c r="P463"/>
  <c r="BI462"/>
  <c r="BH462"/>
  <c r="BG462"/>
  <c r="BE462"/>
  <c r="T462"/>
  <c r="R462"/>
  <c r="P462"/>
  <c r="BI461"/>
  <c r="BH461"/>
  <c r="BG461"/>
  <c r="BE461"/>
  <c r="T461"/>
  <c r="R461"/>
  <c r="P461"/>
  <c r="BI460"/>
  <c r="BH460"/>
  <c r="BG460"/>
  <c r="BE460"/>
  <c r="T460"/>
  <c r="R460"/>
  <c r="P460"/>
  <c r="BI459"/>
  <c r="BH459"/>
  <c r="BG459"/>
  <c r="BE459"/>
  <c r="T459"/>
  <c r="R459"/>
  <c r="P459"/>
  <c r="BI458"/>
  <c r="BH458"/>
  <c r="BG458"/>
  <c r="BE458"/>
  <c r="T458"/>
  <c r="R458"/>
  <c r="P458"/>
  <c r="BI457"/>
  <c r="BH457"/>
  <c r="BG457"/>
  <c r="BE457"/>
  <c r="T457"/>
  <c r="R457"/>
  <c r="P457"/>
  <c r="BI456"/>
  <c r="BH456"/>
  <c r="BG456"/>
  <c r="BE456"/>
  <c r="T456"/>
  <c r="R456"/>
  <c r="P456"/>
  <c r="BI455"/>
  <c r="BH455"/>
  <c r="BG455"/>
  <c r="BE455"/>
  <c r="T455"/>
  <c r="R455"/>
  <c r="P455"/>
  <c r="BI454"/>
  <c r="BH454"/>
  <c r="BG454"/>
  <c r="BE454"/>
  <c r="T454"/>
  <c r="R454"/>
  <c r="P454"/>
  <c r="BI453"/>
  <c r="BH453"/>
  <c r="BG453"/>
  <c r="BE453"/>
  <c r="T453"/>
  <c r="R453"/>
  <c r="P453"/>
  <c r="BI452"/>
  <c r="BH452"/>
  <c r="BG452"/>
  <c r="BE452"/>
  <c r="T452"/>
  <c r="R452"/>
  <c r="P452"/>
  <c r="BI451"/>
  <c r="BH451"/>
  <c r="BG451"/>
  <c r="BE451"/>
  <c r="T451"/>
  <c r="R451"/>
  <c r="P451"/>
  <c r="BI450"/>
  <c r="BH450"/>
  <c r="BG450"/>
  <c r="BE450"/>
  <c r="T450"/>
  <c r="R450"/>
  <c r="P450"/>
  <c r="BI449"/>
  <c r="BH449"/>
  <c r="BG449"/>
  <c r="BE449"/>
  <c r="T449"/>
  <c r="R449"/>
  <c r="P449"/>
  <c r="BI448"/>
  <c r="BH448"/>
  <c r="BG448"/>
  <c r="BE448"/>
  <c r="T448"/>
  <c r="R448"/>
  <c r="P448"/>
  <c r="BI447"/>
  <c r="BH447"/>
  <c r="BG447"/>
  <c r="BE447"/>
  <c r="T447"/>
  <c r="R447"/>
  <c r="P447"/>
  <c r="BI446"/>
  <c r="BH446"/>
  <c r="BG446"/>
  <c r="BE446"/>
  <c r="T446"/>
  <c r="R446"/>
  <c r="P446"/>
  <c r="BI445"/>
  <c r="BH445"/>
  <c r="BG445"/>
  <c r="BE445"/>
  <c r="T445"/>
  <c r="R445"/>
  <c r="P445"/>
  <c r="BI444"/>
  <c r="BH444"/>
  <c r="BG444"/>
  <c r="BE444"/>
  <c r="T444"/>
  <c r="R444"/>
  <c r="P444"/>
  <c r="BI443"/>
  <c r="BH443"/>
  <c r="BG443"/>
  <c r="BE443"/>
  <c r="T443"/>
  <c r="R443"/>
  <c r="P443"/>
  <c r="BI442"/>
  <c r="BH442"/>
  <c r="BG442"/>
  <c r="BE442"/>
  <c r="T442"/>
  <c r="R442"/>
  <c r="P442"/>
  <c r="BI441"/>
  <c r="BH441"/>
  <c r="BG441"/>
  <c r="BE441"/>
  <c r="T441"/>
  <c r="R441"/>
  <c r="P441"/>
  <c r="BI440"/>
  <c r="BH440"/>
  <c r="BG440"/>
  <c r="BE440"/>
  <c r="T440"/>
  <c r="R440"/>
  <c r="P440"/>
  <c r="BI439"/>
  <c r="BH439"/>
  <c r="BG439"/>
  <c r="BE439"/>
  <c r="T439"/>
  <c r="R439"/>
  <c r="P439"/>
  <c r="BI438"/>
  <c r="BH438"/>
  <c r="BG438"/>
  <c r="BE438"/>
  <c r="T438"/>
  <c r="R438"/>
  <c r="P438"/>
  <c r="BI437"/>
  <c r="BH437"/>
  <c r="BG437"/>
  <c r="BE437"/>
  <c r="T437"/>
  <c r="R437"/>
  <c r="P437"/>
  <c r="BI436"/>
  <c r="BH436"/>
  <c r="BG436"/>
  <c r="BE436"/>
  <c r="T436"/>
  <c r="R436"/>
  <c r="P436"/>
  <c r="BI435"/>
  <c r="BH435"/>
  <c r="BG435"/>
  <c r="BE435"/>
  <c r="T435"/>
  <c r="R435"/>
  <c r="P435"/>
  <c r="BI434"/>
  <c r="BH434"/>
  <c r="BG434"/>
  <c r="BE434"/>
  <c r="T434"/>
  <c r="R434"/>
  <c r="P434"/>
  <c r="BI433"/>
  <c r="BH433"/>
  <c r="BG433"/>
  <c r="BE433"/>
  <c r="T433"/>
  <c r="R433"/>
  <c r="P433"/>
  <c r="BI432"/>
  <c r="BH432"/>
  <c r="BG432"/>
  <c r="BE432"/>
  <c r="T432"/>
  <c r="R432"/>
  <c r="P432"/>
  <c r="BI431"/>
  <c r="BH431"/>
  <c r="BG431"/>
  <c r="BE431"/>
  <c r="T431"/>
  <c r="R431"/>
  <c r="P431"/>
  <c r="BI430"/>
  <c r="BH430"/>
  <c r="BG430"/>
  <c r="BE430"/>
  <c r="T430"/>
  <c r="R430"/>
  <c r="P430"/>
  <c r="BI429"/>
  <c r="BH429"/>
  <c r="BG429"/>
  <c r="BE429"/>
  <c r="T429"/>
  <c r="R429"/>
  <c r="P429"/>
  <c r="BI428"/>
  <c r="BH428"/>
  <c r="BG428"/>
  <c r="BE428"/>
  <c r="T428"/>
  <c r="R428"/>
  <c r="P428"/>
  <c r="BI427"/>
  <c r="BH427"/>
  <c r="BG427"/>
  <c r="BE427"/>
  <c r="T427"/>
  <c r="R427"/>
  <c r="P427"/>
  <c r="BI426"/>
  <c r="BH426"/>
  <c r="BG426"/>
  <c r="BE426"/>
  <c r="T426"/>
  <c r="R426"/>
  <c r="P426"/>
  <c r="BI425"/>
  <c r="BH425"/>
  <c r="BG425"/>
  <c r="BE425"/>
  <c r="T425"/>
  <c r="R425"/>
  <c r="P425"/>
  <c r="BI424"/>
  <c r="BH424"/>
  <c r="BG424"/>
  <c r="BE424"/>
  <c r="T424"/>
  <c r="R424"/>
  <c r="P424"/>
  <c r="BI423"/>
  <c r="BH423"/>
  <c r="BG423"/>
  <c r="BE423"/>
  <c r="T423"/>
  <c r="R423"/>
  <c r="P423"/>
  <c r="BI422"/>
  <c r="BH422"/>
  <c r="BG422"/>
  <c r="BE422"/>
  <c r="T422"/>
  <c r="R422"/>
  <c r="P422"/>
  <c r="BI421"/>
  <c r="BH421"/>
  <c r="BG421"/>
  <c r="BE421"/>
  <c r="T421"/>
  <c r="R421"/>
  <c r="P421"/>
  <c r="BI420"/>
  <c r="BH420"/>
  <c r="BG420"/>
  <c r="BE420"/>
  <c r="T420"/>
  <c r="R420"/>
  <c r="P420"/>
  <c r="BI419"/>
  <c r="BH419"/>
  <c r="BG419"/>
  <c r="BE419"/>
  <c r="T419"/>
  <c r="R419"/>
  <c r="P419"/>
  <c r="BI418"/>
  <c r="BH418"/>
  <c r="BG418"/>
  <c r="BE418"/>
  <c r="T418"/>
  <c r="R418"/>
  <c r="P418"/>
  <c r="BI417"/>
  <c r="BH417"/>
  <c r="BG417"/>
  <c r="BE417"/>
  <c r="T417"/>
  <c r="R417"/>
  <c r="P417"/>
  <c r="BI416"/>
  <c r="BH416"/>
  <c r="BG416"/>
  <c r="BE416"/>
  <c r="T416"/>
  <c r="R416"/>
  <c r="P416"/>
  <c r="BI415"/>
  <c r="BH415"/>
  <c r="BG415"/>
  <c r="BE415"/>
  <c r="T415"/>
  <c r="R415"/>
  <c r="P415"/>
  <c r="BI414"/>
  <c r="BH414"/>
  <c r="BG414"/>
  <c r="BE414"/>
  <c r="T414"/>
  <c r="R414"/>
  <c r="P414"/>
  <c r="BI413"/>
  <c r="BH413"/>
  <c r="BG413"/>
  <c r="BE413"/>
  <c r="T413"/>
  <c r="R413"/>
  <c r="P413"/>
  <c r="BI412"/>
  <c r="BH412"/>
  <c r="BG412"/>
  <c r="BE412"/>
  <c r="T412"/>
  <c r="R412"/>
  <c r="P412"/>
  <c r="BI411"/>
  <c r="BH411"/>
  <c r="BG411"/>
  <c r="BE411"/>
  <c r="T411"/>
  <c r="R411"/>
  <c r="P411"/>
  <c r="BI410"/>
  <c r="BH410"/>
  <c r="BG410"/>
  <c r="BE410"/>
  <c r="T410"/>
  <c r="R410"/>
  <c r="P410"/>
  <c r="BI409"/>
  <c r="BH409"/>
  <c r="BG409"/>
  <c r="BE409"/>
  <c r="T409"/>
  <c r="R409"/>
  <c r="P409"/>
  <c r="BI408"/>
  <c r="BH408"/>
  <c r="BG408"/>
  <c r="BE408"/>
  <c r="T408"/>
  <c r="R408"/>
  <c r="P408"/>
  <c r="BI407"/>
  <c r="BH407"/>
  <c r="BG407"/>
  <c r="BE407"/>
  <c r="T407"/>
  <c r="R407"/>
  <c r="P407"/>
  <c r="BI406"/>
  <c r="BH406"/>
  <c r="BG406"/>
  <c r="BE406"/>
  <c r="T406"/>
  <c r="R406"/>
  <c r="P406"/>
  <c r="BI405"/>
  <c r="BH405"/>
  <c r="BG405"/>
  <c r="BE405"/>
  <c r="T405"/>
  <c r="R405"/>
  <c r="P405"/>
  <c r="BI404"/>
  <c r="BH404"/>
  <c r="BG404"/>
  <c r="BE404"/>
  <c r="T404"/>
  <c r="R404"/>
  <c r="P404"/>
  <c r="BI403"/>
  <c r="BH403"/>
  <c r="BG403"/>
  <c r="BE403"/>
  <c r="T403"/>
  <c r="R403"/>
  <c r="P403"/>
  <c r="BI402"/>
  <c r="BH402"/>
  <c r="BG402"/>
  <c r="BE402"/>
  <c r="T402"/>
  <c r="R402"/>
  <c r="P402"/>
  <c r="BI401"/>
  <c r="BH401"/>
  <c r="BG401"/>
  <c r="BE401"/>
  <c r="T401"/>
  <c r="R401"/>
  <c r="P401"/>
  <c r="BI400"/>
  <c r="BH400"/>
  <c r="BG400"/>
  <c r="BE400"/>
  <c r="T400"/>
  <c r="R400"/>
  <c r="P400"/>
  <c r="BI399"/>
  <c r="BH399"/>
  <c r="BG399"/>
  <c r="BE399"/>
  <c r="T399"/>
  <c r="R399"/>
  <c r="P399"/>
  <c r="BI398"/>
  <c r="BH398"/>
  <c r="BG398"/>
  <c r="BE398"/>
  <c r="T398"/>
  <c r="R398"/>
  <c r="P398"/>
  <c r="BI397"/>
  <c r="BH397"/>
  <c r="BG397"/>
  <c r="BE397"/>
  <c r="T397"/>
  <c r="R397"/>
  <c r="P397"/>
  <c r="BI396"/>
  <c r="BH396"/>
  <c r="BG396"/>
  <c r="BE396"/>
  <c r="T396"/>
  <c r="R396"/>
  <c r="P396"/>
  <c r="BI395"/>
  <c r="BH395"/>
  <c r="BG395"/>
  <c r="BE395"/>
  <c r="T395"/>
  <c r="R395"/>
  <c r="P395"/>
  <c r="BI394"/>
  <c r="BH394"/>
  <c r="BG394"/>
  <c r="BE394"/>
  <c r="T394"/>
  <c r="R394"/>
  <c r="P394"/>
  <c r="BI393"/>
  <c r="BH393"/>
  <c r="BG393"/>
  <c r="BE393"/>
  <c r="T393"/>
  <c r="R393"/>
  <c r="P393"/>
  <c r="BI392"/>
  <c r="BH392"/>
  <c r="BG392"/>
  <c r="BE392"/>
  <c r="T392"/>
  <c r="R392"/>
  <c r="P392"/>
  <c r="BI391"/>
  <c r="BH391"/>
  <c r="BG391"/>
  <c r="BE391"/>
  <c r="T391"/>
  <c r="R391"/>
  <c r="P391"/>
  <c r="BI390"/>
  <c r="BH390"/>
  <c r="BG390"/>
  <c r="BE390"/>
  <c r="T390"/>
  <c r="R390"/>
  <c r="P390"/>
  <c r="BI389"/>
  <c r="BH389"/>
  <c r="BG389"/>
  <c r="BE389"/>
  <c r="T389"/>
  <c r="R389"/>
  <c r="P389"/>
  <c r="BI388"/>
  <c r="BH388"/>
  <c r="BG388"/>
  <c r="BE388"/>
  <c r="T388"/>
  <c r="R388"/>
  <c r="P388"/>
  <c r="BI387"/>
  <c r="BH387"/>
  <c r="BG387"/>
  <c r="BE387"/>
  <c r="T387"/>
  <c r="R387"/>
  <c r="P387"/>
  <c r="BI386"/>
  <c r="BH386"/>
  <c r="BG386"/>
  <c r="BE386"/>
  <c r="T386"/>
  <c r="R386"/>
  <c r="P386"/>
  <c r="BI385"/>
  <c r="BH385"/>
  <c r="BG385"/>
  <c r="BE385"/>
  <c r="T385"/>
  <c r="R385"/>
  <c r="P385"/>
  <c r="BI384"/>
  <c r="BH384"/>
  <c r="BG384"/>
  <c r="BE384"/>
  <c r="T384"/>
  <c r="R384"/>
  <c r="P384"/>
  <c r="BI383"/>
  <c r="BH383"/>
  <c r="BG383"/>
  <c r="BE383"/>
  <c r="T383"/>
  <c r="R383"/>
  <c r="P383"/>
  <c r="BI382"/>
  <c r="BH382"/>
  <c r="BG382"/>
  <c r="BE382"/>
  <c r="T382"/>
  <c r="R382"/>
  <c r="P382"/>
  <c r="BI381"/>
  <c r="BH381"/>
  <c r="BG381"/>
  <c r="BE381"/>
  <c r="T381"/>
  <c r="R381"/>
  <c r="P381"/>
  <c r="BI380"/>
  <c r="BH380"/>
  <c r="BG380"/>
  <c r="BE380"/>
  <c r="T380"/>
  <c r="R380"/>
  <c r="P380"/>
  <c r="BI379"/>
  <c r="BH379"/>
  <c r="BG379"/>
  <c r="BE379"/>
  <c r="T379"/>
  <c r="R379"/>
  <c r="P379"/>
  <c r="BI378"/>
  <c r="BH378"/>
  <c r="BG378"/>
  <c r="BE378"/>
  <c r="T378"/>
  <c r="R378"/>
  <c r="P378"/>
  <c r="BI376"/>
  <c r="BH376"/>
  <c r="BG376"/>
  <c r="BE376"/>
  <c r="T376"/>
  <c r="R376"/>
  <c r="P376"/>
  <c r="BI375"/>
  <c r="BH375"/>
  <c r="BG375"/>
  <c r="BE375"/>
  <c r="T375"/>
  <c r="R375"/>
  <c r="P375"/>
  <c r="BI374"/>
  <c r="BH374"/>
  <c r="BG374"/>
  <c r="BE374"/>
  <c r="T374"/>
  <c r="R374"/>
  <c r="P374"/>
  <c r="BI373"/>
  <c r="BH373"/>
  <c r="BG373"/>
  <c r="BE373"/>
  <c r="T373"/>
  <c r="R373"/>
  <c r="P373"/>
  <c r="BI372"/>
  <c r="BH372"/>
  <c r="BG372"/>
  <c r="BE372"/>
  <c r="T372"/>
  <c r="R372"/>
  <c r="P372"/>
  <c r="BI370"/>
  <c r="BH370"/>
  <c r="BG370"/>
  <c r="BE370"/>
  <c r="T370"/>
  <c r="R370"/>
  <c r="P370"/>
  <c r="BI369"/>
  <c r="BH369"/>
  <c r="BG369"/>
  <c r="BE369"/>
  <c r="T369"/>
  <c r="R369"/>
  <c r="P369"/>
  <c r="BI368"/>
  <c r="BH368"/>
  <c r="BG368"/>
  <c r="BE368"/>
  <c r="T368"/>
  <c r="R368"/>
  <c r="P368"/>
  <c r="BI367"/>
  <c r="BH367"/>
  <c r="BG367"/>
  <c r="BE367"/>
  <c r="T367"/>
  <c r="R367"/>
  <c r="P367"/>
  <c r="BI366"/>
  <c r="BH366"/>
  <c r="BG366"/>
  <c r="BE366"/>
  <c r="T366"/>
  <c r="R366"/>
  <c r="P366"/>
  <c r="BI364"/>
  <c r="BH364"/>
  <c r="BG364"/>
  <c r="BE364"/>
  <c r="T364"/>
  <c r="R364"/>
  <c r="P364"/>
  <c r="BI363"/>
  <c r="BH363"/>
  <c r="BG363"/>
  <c r="BE363"/>
  <c r="T363"/>
  <c r="R363"/>
  <c r="P363"/>
  <c r="BI362"/>
  <c r="BH362"/>
  <c r="BG362"/>
  <c r="BE362"/>
  <c r="T362"/>
  <c r="R362"/>
  <c r="P362"/>
  <c r="BI361"/>
  <c r="BH361"/>
  <c r="BG361"/>
  <c r="BE361"/>
  <c r="T361"/>
  <c r="R361"/>
  <c r="P361"/>
  <c r="BI360"/>
  <c r="BH360"/>
  <c r="BG360"/>
  <c r="BE360"/>
  <c r="T360"/>
  <c r="R360"/>
  <c r="P360"/>
  <c r="BI358"/>
  <c r="BH358"/>
  <c r="BG358"/>
  <c r="BE358"/>
  <c r="T358"/>
  <c r="R358"/>
  <c r="P358"/>
  <c r="BI357"/>
  <c r="BH357"/>
  <c r="BG357"/>
  <c r="BE357"/>
  <c r="T357"/>
  <c r="R357"/>
  <c r="P357"/>
  <c r="BI356"/>
  <c r="BH356"/>
  <c r="BG356"/>
  <c r="BE356"/>
  <c r="T356"/>
  <c r="R356"/>
  <c r="P356"/>
  <c r="BI355"/>
  <c r="BH355"/>
  <c r="BG355"/>
  <c r="BE355"/>
  <c r="T355"/>
  <c r="R355"/>
  <c r="P355"/>
  <c r="BI354"/>
  <c r="BH354"/>
  <c r="BG354"/>
  <c r="BE354"/>
  <c r="T354"/>
  <c r="R354"/>
  <c r="P354"/>
  <c r="BI353"/>
  <c r="BH353"/>
  <c r="BG353"/>
  <c r="BE353"/>
  <c r="T353"/>
  <c r="R353"/>
  <c r="P353"/>
  <c r="BI352"/>
  <c r="BH352"/>
  <c r="BG352"/>
  <c r="BE352"/>
  <c r="T352"/>
  <c r="R352"/>
  <c r="P352"/>
  <c r="BI351"/>
  <c r="BH351"/>
  <c r="BG351"/>
  <c r="BE351"/>
  <c r="T351"/>
  <c r="R351"/>
  <c r="P351"/>
  <c r="BI350"/>
  <c r="BH350"/>
  <c r="BG350"/>
  <c r="BE350"/>
  <c r="T350"/>
  <c r="R350"/>
  <c r="P350"/>
  <c r="BI349"/>
  <c r="BH349"/>
  <c r="BG349"/>
  <c r="BE349"/>
  <c r="T349"/>
  <c r="R349"/>
  <c r="P349"/>
  <c r="BI347"/>
  <c r="BH347"/>
  <c r="BG347"/>
  <c r="BE347"/>
  <c r="T347"/>
  <c r="R347"/>
  <c r="P347"/>
  <c r="BI346"/>
  <c r="BH346"/>
  <c r="BG346"/>
  <c r="BE346"/>
  <c r="T346"/>
  <c r="R346"/>
  <c r="P346"/>
  <c r="BI345"/>
  <c r="BH345"/>
  <c r="BG345"/>
  <c r="BE345"/>
  <c r="T345"/>
  <c r="R345"/>
  <c r="P345"/>
  <c r="BI344"/>
  <c r="BH344"/>
  <c r="BG344"/>
  <c r="BE344"/>
  <c r="T344"/>
  <c r="R344"/>
  <c r="P344"/>
  <c r="BI343"/>
  <c r="BH343"/>
  <c r="BG343"/>
  <c r="BE343"/>
  <c r="T343"/>
  <c r="R343"/>
  <c r="P343"/>
  <c r="BI342"/>
  <c r="BH342"/>
  <c r="BG342"/>
  <c r="BE342"/>
  <c r="T342"/>
  <c r="R342"/>
  <c r="P342"/>
  <c r="BI341"/>
  <c r="BH341"/>
  <c r="BG341"/>
  <c r="BE341"/>
  <c r="T341"/>
  <c r="R341"/>
  <c r="P341"/>
  <c r="BI340"/>
  <c r="BH340"/>
  <c r="BG340"/>
  <c r="BE340"/>
  <c r="T340"/>
  <c r="R340"/>
  <c r="P340"/>
  <c r="BI339"/>
  <c r="BH339"/>
  <c r="BG339"/>
  <c r="BE339"/>
  <c r="T339"/>
  <c r="R339"/>
  <c r="P339"/>
  <c r="BI338"/>
  <c r="BH338"/>
  <c r="BG338"/>
  <c r="BE338"/>
  <c r="T338"/>
  <c r="R338"/>
  <c r="P338"/>
  <c r="BI337"/>
  <c r="BH337"/>
  <c r="BG337"/>
  <c r="BE337"/>
  <c r="T337"/>
  <c r="R337"/>
  <c r="P337"/>
  <c r="BI336"/>
  <c r="BH336"/>
  <c r="BG336"/>
  <c r="BE336"/>
  <c r="T336"/>
  <c r="R336"/>
  <c r="P336"/>
  <c r="BI335"/>
  <c r="BH335"/>
  <c r="BG335"/>
  <c r="BE335"/>
  <c r="T335"/>
  <c r="R335"/>
  <c r="P335"/>
  <c r="BI334"/>
  <c r="BH334"/>
  <c r="BG334"/>
  <c r="BE334"/>
  <c r="T334"/>
  <c r="R334"/>
  <c r="P334"/>
  <c r="BI333"/>
  <c r="BH333"/>
  <c r="BG333"/>
  <c r="BE333"/>
  <c r="T333"/>
  <c r="R333"/>
  <c r="P333"/>
  <c r="BI332"/>
  <c r="BH332"/>
  <c r="BG332"/>
  <c r="BE332"/>
  <c r="T332"/>
  <c r="R332"/>
  <c r="P332"/>
  <c r="BI331"/>
  <c r="BH331"/>
  <c r="BG331"/>
  <c r="BE331"/>
  <c r="T331"/>
  <c r="R331"/>
  <c r="P331"/>
  <c r="BI330"/>
  <c r="BH330"/>
  <c r="BG330"/>
  <c r="BE330"/>
  <c r="T330"/>
  <c r="R330"/>
  <c r="P330"/>
  <c r="BI329"/>
  <c r="BH329"/>
  <c r="BG329"/>
  <c r="BE329"/>
  <c r="T329"/>
  <c r="R329"/>
  <c r="P329"/>
  <c r="BI328"/>
  <c r="BH328"/>
  <c r="BG328"/>
  <c r="BE328"/>
  <c r="T328"/>
  <c r="R328"/>
  <c r="P328"/>
  <c r="BI327"/>
  <c r="BH327"/>
  <c r="BG327"/>
  <c r="BE327"/>
  <c r="T327"/>
  <c r="R327"/>
  <c r="P327"/>
  <c r="BI326"/>
  <c r="BH326"/>
  <c r="BG326"/>
  <c r="BE326"/>
  <c r="T326"/>
  <c r="R326"/>
  <c r="P326"/>
  <c r="BI325"/>
  <c r="BH325"/>
  <c r="BG325"/>
  <c r="BE325"/>
  <c r="T325"/>
  <c r="R325"/>
  <c r="P325"/>
  <c r="BI324"/>
  <c r="BH324"/>
  <c r="BG324"/>
  <c r="BE324"/>
  <c r="T324"/>
  <c r="R324"/>
  <c r="P324"/>
  <c r="BI323"/>
  <c r="BH323"/>
  <c r="BG323"/>
  <c r="BE323"/>
  <c r="T323"/>
  <c r="R323"/>
  <c r="P323"/>
  <c r="BI322"/>
  <c r="BH322"/>
  <c r="BG322"/>
  <c r="BE322"/>
  <c r="T322"/>
  <c r="R322"/>
  <c r="P322"/>
  <c r="BI321"/>
  <c r="BH321"/>
  <c r="BG321"/>
  <c r="BE321"/>
  <c r="T321"/>
  <c r="R321"/>
  <c r="P321"/>
  <c r="BI320"/>
  <c r="BH320"/>
  <c r="BG320"/>
  <c r="BE320"/>
  <c r="T320"/>
  <c r="R320"/>
  <c r="P320"/>
  <c r="BI319"/>
  <c r="BH319"/>
  <c r="BG319"/>
  <c r="BE319"/>
  <c r="T319"/>
  <c r="R319"/>
  <c r="P319"/>
  <c r="BI318"/>
  <c r="BH318"/>
  <c r="BG318"/>
  <c r="BE318"/>
  <c r="T318"/>
  <c r="R318"/>
  <c r="P318"/>
  <c r="BI317"/>
  <c r="BH317"/>
  <c r="BG317"/>
  <c r="BE317"/>
  <c r="T317"/>
  <c r="R317"/>
  <c r="P317"/>
  <c r="BI316"/>
  <c r="BH316"/>
  <c r="BG316"/>
  <c r="BE316"/>
  <c r="T316"/>
  <c r="R316"/>
  <c r="P316"/>
  <c r="BI315"/>
  <c r="BH315"/>
  <c r="BG315"/>
  <c r="BE315"/>
  <c r="T315"/>
  <c r="R315"/>
  <c r="P315"/>
  <c r="BI314"/>
  <c r="BH314"/>
  <c r="BG314"/>
  <c r="BE314"/>
  <c r="T314"/>
  <c r="R314"/>
  <c r="P314"/>
  <c r="BI313"/>
  <c r="BH313"/>
  <c r="BG313"/>
  <c r="BE313"/>
  <c r="T313"/>
  <c r="R313"/>
  <c r="P313"/>
  <c r="BI312"/>
  <c r="BH312"/>
  <c r="BG312"/>
  <c r="BE312"/>
  <c r="T312"/>
  <c r="R312"/>
  <c r="P312"/>
  <c r="BI311"/>
  <c r="BH311"/>
  <c r="BG311"/>
  <c r="BE311"/>
  <c r="T311"/>
  <c r="R311"/>
  <c r="P311"/>
  <c r="BI310"/>
  <c r="BH310"/>
  <c r="BG310"/>
  <c r="BE310"/>
  <c r="T310"/>
  <c r="R310"/>
  <c r="P310"/>
  <c r="BI309"/>
  <c r="BH309"/>
  <c r="BG309"/>
  <c r="BE309"/>
  <c r="T309"/>
  <c r="R309"/>
  <c r="P309"/>
  <c r="BI308"/>
  <c r="BH308"/>
  <c r="BG308"/>
  <c r="BE308"/>
  <c r="T308"/>
  <c r="R308"/>
  <c r="P308"/>
  <c r="BI307"/>
  <c r="BH307"/>
  <c r="BG307"/>
  <c r="BE307"/>
  <c r="T307"/>
  <c r="R307"/>
  <c r="P307"/>
  <c r="BI306"/>
  <c r="BH306"/>
  <c r="BG306"/>
  <c r="BE306"/>
  <c r="T306"/>
  <c r="R306"/>
  <c r="P306"/>
  <c r="BI305"/>
  <c r="BH305"/>
  <c r="BG305"/>
  <c r="BE305"/>
  <c r="T305"/>
  <c r="R305"/>
  <c r="P305"/>
  <c r="BI304"/>
  <c r="BH304"/>
  <c r="BG304"/>
  <c r="BE304"/>
  <c r="T304"/>
  <c r="R304"/>
  <c r="P304"/>
  <c r="BI303"/>
  <c r="BH303"/>
  <c r="BG303"/>
  <c r="BE303"/>
  <c r="T303"/>
  <c r="R303"/>
  <c r="P303"/>
  <c r="BI302"/>
  <c r="BH302"/>
  <c r="BG302"/>
  <c r="BE302"/>
  <c r="T302"/>
  <c r="R302"/>
  <c r="P302"/>
  <c r="BI301"/>
  <c r="BH301"/>
  <c r="BG301"/>
  <c r="BE301"/>
  <c r="T301"/>
  <c r="R301"/>
  <c r="P301"/>
  <c r="BI299"/>
  <c r="BH299"/>
  <c r="BG299"/>
  <c r="BE299"/>
  <c r="T299"/>
  <c r="R299"/>
  <c r="P299"/>
  <c r="BI298"/>
  <c r="BH298"/>
  <c r="BG298"/>
  <c r="BE298"/>
  <c r="T298"/>
  <c r="R298"/>
  <c r="P298"/>
  <c r="BI296"/>
  <c r="BH296"/>
  <c r="BG296"/>
  <c r="BE296"/>
  <c r="T296"/>
  <c r="R296"/>
  <c r="P296"/>
  <c r="BI295"/>
  <c r="BH295"/>
  <c r="BG295"/>
  <c r="BE295"/>
  <c r="T295"/>
  <c r="R295"/>
  <c r="P295"/>
  <c r="BI294"/>
  <c r="BH294"/>
  <c r="BG294"/>
  <c r="BE294"/>
  <c r="T294"/>
  <c r="R294"/>
  <c r="P294"/>
  <c r="BI293"/>
  <c r="BH293"/>
  <c r="BG293"/>
  <c r="BE293"/>
  <c r="T293"/>
  <c r="R293"/>
  <c r="P293"/>
  <c r="BI292"/>
  <c r="BH292"/>
  <c r="BG292"/>
  <c r="BE292"/>
  <c r="T292"/>
  <c r="R292"/>
  <c r="P292"/>
  <c r="BI291"/>
  <c r="BH291"/>
  <c r="BG291"/>
  <c r="BE291"/>
  <c r="T291"/>
  <c r="R291"/>
  <c r="P291"/>
  <c r="BI290"/>
  <c r="BH290"/>
  <c r="BG290"/>
  <c r="BE290"/>
  <c r="T290"/>
  <c r="R290"/>
  <c r="P290"/>
  <c r="BI289"/>
  <c r="BH289"/>
  <c r="BG289"/>
  <c r="BE289"/>
  <c r="T289"/>
  <c r="R289"/>
  <c r="P289"/>
  <c r="BI288"/>
  <c r="BH288"/>
  <c r="BG288"/>
  <c r="BE288"/>
  <c r="T288"/>
  <c r="R288"/>
  <c r="P288"/>
  <c r="BI287"/>
  <c r="BH287"/>
  <c r="BG287"/>
  <c r="BE287"/>
  <c r="T287"/>
  <c r="R287"/>
  <c r="P287"/>
  <c r="BI286"/>
  <c r="BH286"/>
  <c r="BG286"/>
  <c r="BE286"/>
  <c r="T286"/>
  <c r="R286"/>
  <c r="P286"/>
  <c r="BI285"/>
  <c r="BH285"/>
  <c r="BG285"/>
  <c r="BE285"/>
  <c r="T285"/>
  <c r="R285"/>
  <c r="P285"/>
  <c r="BI284"/>
  <c r="BH284"/>
  <c r="BG284"/>
  <c r="BE284"/>
  <c r="T284"/>
  <c r="R284"/>
  <c r="P284"/>
  <c r="BI283"/>
  <c r="BH283"/>
  <c r="BG283"/>
  <c r="BE283"/>
  <c r="T283"/>
  <c r="R283"/>
  <c r="P283"/>
  <c r="BI282"/>
  <c r="BH282"/>
  <c r="BG282"/>
  <c r="BE282"/>
  <c r="T282"/>
  <c r="R282"/>
  <c r="P282"/>
  <c r="BI281"/>
  <c r="BH281"/>
  <c r="BG281"/>
  <c r="BE281"/>
  <c r="T281"/>
  <c r="R281"/>
  <c r="P281"/>
  <c r="BI280"/>
  <c r="BH280"/>
  <c r="BG280"/>
  <c r="BE280"/>
  <c r="T280"/>
  <c r="R280"/>
  <c r="P280"/>
  <c r="BI279"/>
  <c r="BH279"/>
  <c r="BG279"/>
  <c r="BE279"/>
  <c r="T279"/>
  <c r="R279"/>
  <c r="P279"/>
  <c r="BI277"/>
  <c r="BH277"/>
  <c r="BG277"/>
  <c r="BE277"/>
  <c r="T277"/>
  <c r="R277"/>
  <c r="P277"/>
  <c r="BI276"/>
  <c r="BH276"/>
  <c r="BG276"/>
  <c r="BE276"/>
  <c r="T276"/>
  <c r="R276"/>
  <c r="P276"/>
  <c r="BI275"/>
  <c r="BH275"/>
  <c r="BG275"/>
  <c r="BE275"/>
  <c r="T275"/>
  <c r="R275"/>
  <c r="P275"/>
  <c r="BI274"/>
  <c r="BH274"/>
  <c r="BG274"/>
  <c r="BE274"/>
  <c r="T274"/>
  <c r="R274"/>
  <c r="P274"/>
  <c r="BI273"/>
  <c r="BH273"/>
  <c r="BG273"/>
  <c r="BE273"/>
  <c r="T273"/>
  <c r="R273"/>
  <c r="P273"/>
  <c r="BI272"/>
  <c r="BH272"/>
  <c r="BG272"/>
  <c r="BE272"/>
  <c r="T272"/>
  <c r="R272"/>
  <c r="P272"/>
  <c r="BI271"/>
  <c r="BH271"/>
  <c r="BG271"/>
  <c r="BE271"/>
  <c r="T271"/>
  <c r="R271"/>
  <c r="P271"/>
  <c r="BI270"/>
  <c r="BH270"/>
  <c r="BG270"/>
  <c r="BE270"/>
  <c r="T270"/>
  <c r="R270"/>
  <c r="P270"/>
  <c r="BI269"/>
  <c r="BH269"/>
  <c r="BG269"/>
  <c r="BE269"/>
  <c r="T269"/>
  <c r="R269"/>
  <c r="P269"/>
  <c r="BI268"/>
  <c r="BH268"/>
  <c r="BG268"/>
  <c r="BE268"/>
  <c r="T268"/>
  <c r="R268"/>
  <c r="P268"/>
  <c r="BI267"/>
  <c r="BH267"/>
  <c r="BG267"/>
  <c r="BE267"/>
  <c r="T267"/>
  <c r="R267"/>
  <c r="P267"/>
  <c r="BI266"/>
  <c r="BH266"/>
  <c r="BG266"/>
  <c r="BE266"/>
  <c r="T266"/>
  <c r="R266"/>
  <c r="P266"/>
  <c r="BI265"/>
  <c r="BH265"/>
  <c r="BG265"/>
  <c r="BE265"/>
  <c r="T265"/>
  <c r="R265"/>
  <c r="P265"/>
  <c r="BI264"/>
  <c r="BH264"/>
  <c r="BG264"/>
  <c r="BE264"/>
  <c r="T264"/>
  <c r="R264"/>
  <c r="P264"/>
  <c r="BI263"/>
  <c r="BH263"/>
  <c r="BG263"/>
  <c r="BE263"/>
  <c r="T263"/>
  <c r="R263"/>
  <c r="P263"/>
  <c r="BI262"/>
  <c r="BH262"/>
  <c r="BG262"/>
  <c r="BE262"/>
  <c r="T262"/>
  <c r="R262"/>
  <c r="P262"/>
  <c r="BI261"/>
  <c r="BH261"/>
  <c r="BG261"/>
  <c r="BE261"/>
  <c r="T261"/>
  <c r="R261"/>
  <c r="P261"/>
  <c r="BI260"/>
  <c r="BH260"/>
  <c r="BG260"/>
  <c r="BE260"/>
  <c r="T260"/>
  <c r="R260"/>
  <c r="P260"/>
  <c r="BI259"/>
  <c r="BH259"/>
  <c r="BG259"/>
  <c r="BE259"/>
  <c r="T259"/>
  <c r="R259"/>
  <c r="P259"/>
  <c r="BI257"/>
  <c r="BH257"/>
  <c r="BG257"/>
  <c r="BE257"/>
  <c r="T257"/>
  <c r="R257"/>
  <c r="P257"/>
  <c r="BI256"/>
  <c r="BH256"/>
  <c r="BG256"/>
  <c r="BE256"/>
  <c r="T256"/>
  <c r="R256"/>
  <c r="P256"/>
  <c r="BI255"/>
  <c r="BH255"/>
  <c r="BG255"/>
  <c r="BE255"/>
  <c r="T255"/>
  <c r="R255"/>
  <c r="P255"/>
  <c r="BI254"/>
  <c r="BH254"/>
  <c r="BG254"/>
  <c r="BE254"/>
  <c r="T254"/>
  <c r="R254"/>
  <c r="P254"/>
  <c r="BI253"/>
  <c r="BH253"/>
  <c r="BG253"/>
  <c r="BE253"/>
  <c r="T253"/>
  <c r="R253"/>
  <c r="P253"/>
  <c r="BI252"/>
  <c r="BH252"/>
  <c r="BG252"/>
  <c r="BE252"/>
  <c r="T252"/>
  <c r="R252"/>
  <c r="P252"/>
  <c r="BI251"/>
  <c r="BH251"/>
  <c r="BG251"/>
  <c r="BE251"/>
  <c r="T251"/>
  <c r="R251"/>
  <c r="P251"/>
  <c r="BI250"/>
  <c r="BH250"/>
  <c r="BG250"/>
  <c r="BE250"/>
  <c r="T250"/>
  <c r="R250"/>
  <c r="P250"/>
  <c r="BI249"/>
  <c r="BH249"/>
  <c r="BG249"/>
  <c r="BE249"/>
  <c r="T249"/>
  <c r="R249"/>
  <c r="P249"/>
  <c r="BI248"/>
  <c r="BH248"/>
  <c r="BG248"/>
  <c r="BE248"/>
  <c r="T248"/>
  <c r="R248"/>
  <c r="P248"/>
  <c r="BI247"/>
  <c r="BH247"/>
  <c r="BG247"/>
  <c r="BE247"/>
  <c r="T247"/>
  <c r="R247"/>
  <c r="P247"/>
  <c r="BI246"/>
  <c r="BH246"/>
  <c r="BG246"/>
  <c r="BE246"/>
  <c r="T246"/>
  <c r="R246"/>
  <c r="P246"/>
  <c r="BI245"/>
  <c r="BH245"/>
  <c r="BG245"/>
  <c r="BE245"/>
  <c r="T245"/>
  <c r="R245"/>
  <c r="P245"/>
  <c r="BI244"/>
  <c r="BH244"/>
  <c r="BG244"/>
  <c r="BE244"/>
  <c r="T244"/>
  <c r="R244"/>
  <c r="P244"/>
  <c r="BI243"/>
  <c r="BH243"/>
  <c r="BG243"/>
  <c r="BE243"/>
  <c r="T243"/>
  <c r="R243"/>
  <c r="P243"/>
  <c r="BI242"/>
  <c r="BH242"/>
  <c r="BG242"/>
  <c r="BE242"/>
  <c r="T242"/>
  <c r="R242"/>
  <c r="P242"/>
  <c r="BI241"/>
  <c r="BH241"/>
  <c r="BG241"/>
  <c r="BE241"/>
  <c r="T241"/>
  <c r="R241"/>
  <c r="P241"/>
  <c r="BI240"/>
  <c r="BH240"/>
  <c r="BG240"/>
  <c r="BE240"/>
  <c r="T240"/>
  <c r="R240"/>
  <c r="P240"/>
  <c r="BI239"/>
  <c r="BH239"/>
  <c r="BG239"/>
  <c r="BE239"/>
  <c r="T239"/>
  <c r="R239"/>
  <c r="P239"/>
  <c r="BI238"/>
  <c r="BH238"/>
  <c r="BG238"/>
  <c r="BE238"/>
  <c r="T238"/>
  <c r="R238"/>
  <c r="P238"/>
  <c r="BI237"/>
  <c r="BH237"/>
  <c r="BG237"/>
  <c r="BE237"/>
  <c r="T237"/>
  <c r="R237"/>
  <c r="P237"/>
  <c r="BI236"/>
  <c r="BH236"/>
  <c r="BG236"/>
  <c r="BE236"/>
  <c r="T236"/>
  <c r="R236"/>
  <c r="P236"/>
  <c r="BI235"/>
  <c r="BH235"/>
  <c r="BG235"/>
  <c r="BE235"/>
  <c r="T235"/>
  <c r="R235"/>
  <c r="P235"/>
  <c r="BI234"/>
  <c r="BH234"/>
  <c r="BG234"/>
  <c r="BE234"/>
  <c r="T234"/>
  <c r="R234"/>
  <c r="P234"/>
  <c r="BI233"/>
  <c r="BH233"/>
  <c r="BG233"/>
  <c r="BE233"/>
  <c r="T233"/>
  <c r="R233"/>
  <c r="P233"/>
  <c r="BI232"/>
  <c r="BH232"/>
  <c r="BG232"/>
  <c r="BE232"/>
  <c r="T232"/>
  <c r="R232"/>
  <c r="P232"/>
  <c r="BI231"/>
  <c r="BH231"/>
  <c r="BG231"/>
  <c r="BE231"/>
  <c r="T231"/>
  <c r="R231"/>
  <c r="P231"/>
  <c r="BI230"/>
  <c r="BH230"/>
  <c r="BG230"/>
  <c r="BE230"/>
  <c r="T230"/>
  <c r="R230"/>
  <c r="P230"/>
  <c r="BI229"/>
  <c r="BH229"/>
  <c r="BG229"/>
  <c r="BE229"/>
  <c r="T229"/>
  <c r="R229"/>
  <c r="P229"/>
  <c r="BI228"/>
  <c r="BH228"/>
  <c r="BG228"/>
  <c r="BE228"/>
  <c r="T228"/>
  <c r="R228"/>
  <c r="P228"/>
  <c r="BI227"/>
  <c r="BH227"/>
  <c r="BG227"/>
  <c r="BE227"/>
  <c r="T227"/>
  <c r="R227"/>
  <c r="P227"/>
  <c r="BI225"/>
  <c r="BH225"/>
  <c r="BG225"/>
  <c r="BE225"/>
  <c r="T225"/>
  <c r="R225"/>
  <c r="P225"/>
  <c r="BI224"/>
  <c r="BH224"/>
  <c r="BG224"/>
  <c r="BE224"/>
  <c r="T224"/>
  <c r="R224"/>
  <c r="P224"/>
  <c r="BI223"/>
  <c r="BH223"/>
  <c r="BG223"/>
  <c r="BE223"/>
  <c r="T223"/>
  <c r="R223"/>
  <c r="P223"/>
  <c r="BI222"/>
  <c r="BH222"/>
  <c r="BG222"/>
  <c r="BE222"/>
  <c r="T222"/>
  <c r="R222"/>
  <c r="P222"/>
  <c r="BI221"/>
  <c r="BH221"/>
  <c r="BG221"/>
  <c r="BE221"/>
  <c r="T221"/>
  <c r="R221"/>
  <c r="P221"/>
  <c r="BI220"/>
  <c r="BH220"/>
  <c r="BG220"/>
  <c r="BE220"/>
  <c r="T220"/>
  <c r="R220"/>
  <c r="P220"/>
  <c r="BI219"/>
  <c r="BH219"/>
  <c r="BG219"/>
  <c r="BE219"/>
  <c r="T219"/>
  <c r="R219"/>
  <c r="P219"/>
  <c r="BI217"/>
  <c r="BH217"/>
  <c r="BG217"/>
  <c r="BE217"/>
  <c r="T217"/>
  <c r="R217"/>
  <c r="P217"/>
  <c r="BI216"/>
  <c r="BH216"/>
  <c r="BG216"/>
  <c r="BE216"/>
  <c r="T216"/>
  <c r="R216"/>
  <c r="P216"/>
  <c r="BI215"/>
  <c r="BH215"/>
  <c r="BG215"/>
  <c r="BE215"/>
  <c r="T215"/>
  <c r="R215"/>
  <c r="P215"/>
  <c r="BI214"/>
  <c r="BH214"/>
  <c r="BG214"/>
  <c r="BE214"/>
  <c r="T214"/>
  <c r="R214"/>
  <c r="P214"/>
  <c r="BI213"/>
  <c r="BH213"/>
  <c r="BG213"/>
  <c r="BE213"/>
  <c r="T213"/>
  <c r="R213"/>
  <c r="P213"/>
  <c r="BI212"/>
  <c r="BH212"/>
  <c r="BG212"/>
  <c r="BE212"/>
  <c r="T212"/>
  <c r="R212"/>
  <c r="P212"/>
  <c r="BI210"/>
  <c r="BH210"/>
  <c r="BG210"/>
  <c r="BE210"/>
  <c r="T210"/>
  <c r="R210"/>
  <c r="P210"/>
  <c r="BI209"/>
  <c r="BH209"/>
  <c r="BG209"/>
  <c r="BE209"/>
  <c r="T209"/>
  <c r="R209"/>
  <c r="P209"/>
  <c r="BI208"/>
  <c r="BH208"/>
  <c r="BG208"/>
  <c r="BE208"/>
  <c r="T208"/>
  <c r="R208"/>
  <c r="P208"/>
  <c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4"/>
  <c r="BH204"/>
  <c r="BG204"/>
  <c r="BE204"/>
  <c r="T204"/>
  <c r="R204"/>
  <c r="P204"/>
  <c r="BI203"/>
  <c r="BH203"/>
  <c r="BG203"/>
  <c r="BE203"/>
  <c r="T203"/>
  <c r="R203"/>
  <c r="P203"/>
  <c r="BI202"/>
  <c r="BH202"/>
  <c r="BG202"/>
  <c r="BE202"/>
  <c r="T202"/>
  <c r="R202"/>
  <c r="P202"/>
  <c r="BI201"/>
  <c r="BH201"/>
  <c r="BG201"/>
  <c r="BE201"/>
  <c r="T201"/>
  <c r="R201"/>
  <c r="P201"/>
  <c r="BI200"/>
  <c r="BH200"/>
  <c r="BG200"/>
  <c r="BE200"/>
  <c r="T200"/>
  <c r="R200"/>
  <c r="P200"/>
  <c r="BI199"/>
  <c r="BH199"/>
  <c r="BG199"/>
  <c r="BE199"/>
  <c r="T199"/>
  <c r="R199"/>
  <c r="P199"/>
  <c r="BI198"/>
  <c r="BH198"/>
  <c r="BG198"/>
  <c r="BE198"/>
  <c r="T198"/>
  <c r="R198"/>
  <c r="P198"/>
  <c r="BI197"/>
  <c r="BH197"/>
  <c r="BG197"/>
  <c r="BE197"/>
  <c r="T197"/>
  <c r="R197"/>
  <c r="P197"/>
  <c r="BI196"/>
  <c r="BH196"/>
  <c r="BG196"/>
  <c r="BE196"/>
  <c r="T196"/>
  <c r="R196"/>
  <c r="P196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J129"/>
  <c r="F129"/>
  <c r="F127"/>
  <c r="E125"/>
  <c r="J91"/>
  <c r="F91"/>
  <c r="F89"/>
  <c r="E87"/>
  <c r="J24"/>
  <c r="E24"/>
  <c r="J130"/>
  <c r="J23"/>
  <c r="J18"/>
  <c r="E18"/>
  <c r="F92"/>
  <c r="J17"/>
  <c r="J12"/>
  <c r="J127"/>
  <c r="E7"/>
  <c r="E85"/>
  <c i="4" r="J37"/>
  <c r="J36"/>
  <c i="1" r="AY97"/>
  <c i="4" r="J35"/>
  <c i="1" r="AX97"/>
  <c i="4" r="BI224"/>
  <c r="BH224"/>
  <c r="BG224"/>
  <c r="BE224"/>
  <c r="T224"/>
  <c r="R224"/>
  <c r="P224"/>
  <c r="BI223"/>
  <c r="BH223"/>
  <c r="BG223"/>
  <c r="BE223"/>
  <c r="T223"/>
  <c r="R223"/>
  <c r="P223"/>
  <c r="BI222"/>
  <c r="BH222"/>
  <c r="BG222"/>
  <c r="BE222"/>
  <c r="T222"/>
  <c r="R222"/>
  <c r="P222"/>
  <c r="BI220"/>
  <c r="BH220"/>
  <c r="BG220"/>
  <c r="BE220"/>
  <c r="T220"/>
  <c r="R220"/>
  <c r="P220"/>
  <c r="BI219"/>
  <c r="BH219"/>
  <c r="BG219"/>
  <c r="BE219"/>
  <c r="T219"/>
  <c r="R219"/>
  <c r="P219"/>
  <c r="BI218"/>
  <c r="BH218"/>
  <c r="BG218"/>
  <c r="BE218"/>
  <c r="T218"/>
  <c r="R218"/>
  <c r="P218"/>
  <c r="BI217"/>
  <c r="BH217"/>
  <c r="BG217"/>
  <c r="BE217"/>
  <c r="T217"/>
  <c r="R217"/>
  <c r="P217"/>
  <c r="BI216"/>
  <c r="BH216"/>
  <c r="BG216"/>
  <c r="BE216"/>
  <c r="T216"/>
  <c r="R216"/>
  <c r="P216"/>
  <c r="BI215"/>
  <c r="BH215"/>
  <c r="BG215"/>
  <c r="BE215"/>
  <c r="T215"/>
  <c r="R215"/>
  <c r="P215"/>
  <c r="BI214"/>
  <c r="BH214"/>
  <c r="BG214"/>
  <c r="BE214"/>
  <c r="T214"/>
  <c r="R214"/>
  <c r="P214"/>
  <c r="BI213"/>
  <c r="BH213"/>
  <c r="BG213"/>
  <c r="BE213"/>
  <c r="T213"/>
  <c r="R213"/>
  <c r="P213"/>
  <c r="BI212"/>
  <c r="BH212"/>
  <c r="BG212"/>
  <c r="BE212"/>
  <c r="T212"/>
  <c r="R212"/>
  <c r="P212"/>
  <c r="BI211"/>
  <c r="BH211"/>
  <c r="BG211"/>
  <c r="BE211"/>
  <c r="T211"/>
  <c r="R211"/>
  <c r="P211"/>
  <c r="BI210"/>
  <c r="BH210"/>
  <c r="BG210"/>
  <c r="BE210"/>
  <c r="T210"/>
  <c r="R210"/>
  <c r="P210"/>
  <c r="BI209"/>
  <c r="BH209"/>
  <c r="BG209"/>
  <c r="BE209"/>
  <c r="T209"/>
  <c r="R209"/>
  <c r="P209"/>
  <c r="BI208"/>
  <c r="BH208"/>
  <c r="BG208"/>
  <c r="BE208"/>
  <c r="T208"/>
  <c r="R208"/>
  <c r="P208"/>
  <c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4"/>
  <c r="BH204"/>
  <c r="BG204"/>
  <c r="BE204"/>
  <c r="T204"/>
  <c r="R204"/>
  <c r="P204"/>
  <c r="BI203"/>
  <c r="BH203"/>
  <c r="BG203"/>
  <c r="BE203"/>
  <c r="T203"/>
  <c r="R203"/>
  <c r="P203"/>
  <c r="BI202"/>
  <c r="BH202"/>
  <c r="BG202"/>
  <c r="BE202"/>
  <c r="T202"/>
  <c r="R202"/>
  <c r="P202"/>
  <c r="BI201"/>
  <c r="BH201"/>
  <c r="BG201"/>
  <c r="BE201"/>
  <c r="T201"/>
  <c r="R201"/>
  <c r="P201"/>
  <c r="BI200"/>
  <c r="BH200"/>
  <c r="BG200"/>
  <c r="BE200"/>
  <c r="T200"/>
  <c r="R200"/>
  <c r="P200"/>
  <c r="BI199"/>
  <c r="BH199"/>
  <c r="BG199"/>
  <c r="BE199"/>
  <c r="T199"/>
  <c r="R199"/>
  <c r="P199"/>
  <c r="BI198"/>
  <c r="BH198"/>
  <c r="BG198"/>
  <c r="BE198"/>
  <c r="T198"/>
  <c r="R198"/>
  <c r="P198"/>
  <c r="BI197"/>
  <c r="BH197"/>
  <c r="BG197"/>
  <c r="BE197"/>
  <c r="T197"/>
  <c r="R197"/>
  <c r="P197"/>
  <c r="BI196"/>
  <c r="BH196"/>
  <c r="BG196"/>
  <c r="BE196"/>
  <c r="T196"/>
  <c r="R196"/>
  <c r="P196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8"/>
  <c r="BH188"/>
  <c r="BG188"/>
  <c r="BE188"/>
  <c r="T188"/>
  <c r="R188"/>
  <c r="P188"/>
  <c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J120"/>
  <c r="F120"/>
  <c r="F118"/>
  <c r="E116"/>
  <c r="J91"/>
  <c r="F91"/>
  <c r="F89"/>
  <c r="E87"/>
  <c r="J24"/>
  <c r="E24"/>
  <c r="J121"/>
  <c r="J23"/>
  <c r="J18"/>
  <c r="E18"/>
  <c r="F121"/>
  <c r="J17"/>
  <c r="J12"/>
  <c r="J118"/>
  <c r="E7"/>
  <c r="E114"/>
  <c i="3" r="J37"/>
  <c r="J36"/>
  <c i="1" r="AY96"/>
  <c i="3" r="J35"/>
  <c i="1" r="AX96"/>
  <c i="3" r="BI258"/>
  <c r="BH258"/>
  <c r="BG258"/>
  <c r="BE258"/>
  <c r="T258"/>
  <c r="R258"/>
  <c r="P258"/>
  <c r="BI257"/>
  <c r="BH257"/>
  <c r="BG257"/>
  <c r="BE257"/>
  <c r="T257"/>
  <c r="R257"/>
  <c r="P257"/>
  <c r="BI256"/>
  <c r="BH256"/>
  <c r="BG256"/>
  <c r="BE256"/>
  <c r="T256"/>
  <c r="R256"/>
  <c r="P256"/>
  <c r="BI255"/>
  <c r="BH255"/>
  <c r="BG255"/>
  <c r="BE255"/>
  <c r="T255"/>
  <c r="R255"/>
  <c r="P255"/>
  <c r="BI254"/>
  <c r="BH254"/>
  <c r="BG254"/>
  <c r="BE254"/>
  <c r="T254"/>
  <c r="R254"/>
  <c r="P254"/>
  <c r="BI253"/>
  <c r="BH253"/>
  <c r="BG253"/>
  <c r="BE253"/>
  <c r="T253"/>
  <c r="R253"/>
  <c r="P253"/>
  <c r="BI252"/>
  <c r="BH252"/>
  <c r="BG252"/>
  <c r="BE252"/>
  <c r="T252"/>
  <c r="R252"/>
  <c r="P252"/>
  <c r="BI251"/>
  <c r="BH251"/>
  <c r="BG251"/>
  <c r="BE251"/>
  <c r="T251"/>
  <c r="R251"/>
  <c r="P251"/>
  <c r="BI250"/>
  <c r="BH250"/>
  <c r="BG250"/>
  <c r="BE250"/>
  <c r="T250"/>
  <c r="R250"/>
  <c r="P250"/>
  <c r="BI249"/>
  <c r="BH249"/>
  <c r="BG249"/>
  <c r="BE249"/>
  <c r="T249"/>
  <c r="R249"/>
  <c r="P249"/>
  <c r="BI248"/>
  <c r="BH248"/>
  <c r="BG248"/>
  <c r="BE248"/>
  <c r="T248"/>
  <c r="R248"/>
  <c r="P248"/>
  <c r="BI247"/>
  <c r="BH247"/>
  <c r="BG247"/>
  <c r="BE247"/>
  <c r="T247"/>
  <c r="R247"/>
  <c r="P247"/>
  <c r="BI246"/>
  <c r="BH246"/>
  <c r="BG246"/>
  <c r="BE246"/>
  <c r="T246"/>
  <c r="R246"/>
  <c r="P246"/>
  <c r="BI245"/>
  <c r="BH245"/>
  <c r="BG245"/>
  <c r="BE245"/>
  <c r="T245"/>
  <c r="R245"/>
  <c r="P245"/>
  <c r="BI244"/>
  <c r="BH244"/>
  <c r="BG244"/>
  <c r="BE244"/>
  <c r="T244"/>
  <c r="R244"/>
  <c r="P244"/>
  <c r="BI243"/>
  <c r="BH243"/>
  <c r="BG243"/>
  <c r="BE243"/>
  <c r="T243"/>
  <c r="R243"/>
  <c r="P243"/>
  <c r="BI242"/>
  <c r="BH242"/>
  <c r="BG242"/>
  <c r="BE242"/>
  <c r="T242"/>
  <c r="R242"/>
  <c r="P242"/>
  <c r="BI241"/>
  <c r="BH241"/>
  <c r="BG241"/>
  <c r="BE241"/>
  <c r="T241"/>
  <c r="R241"/>
  <c r="P241"/>
  <c r="BI240"/>
  <c r="BH240"/>
  <c r="BG240"/>
  <c r="BE240"/>
  <c r="T240"/>
  <c r="R240"/>
  <c r="P240"/>
  <c r="BI239"/>
  <c r="BH239"/>
  <c r="BG239"/>
  <c r="BE239"/>
  <c r="T239"/>
  <c r="R239"/>
  <c r="P239"/>
  <c r="BI238"/>
  <c r="BH238"/>
  <c r="BG238"/>
  <c r="BE238"/>
  <c r="T238"/>
  <c r="R238"/>
  <c r="P238"/>
  <c r="BI237"/>
  <c r="BH237"/>
  <c r="BG237"/>
  <c r="BE237"/>
  <c r="T237"/>
  <c r="R237"/>
  <c r="P237"/>
  <c r="BI236"/>
  <c r="BH236"/>
  <c r="BG236"/>
  <c r="BE236"/>
  <c r="T236"/>
  <c r="R236"/>
  <c r="P236"/>
  <c r="BI235"/>
  <c r="BH235"/>
  <c r="BG235"/>
  <c r="BE235"/>
  <c r="T235"/>
  <c r="R235"/>
  <c r="P235"/>
  <c r="BI234"/>
  <c r="BH234"/>
  <c r="BG234"/>
  <c r="BE234"/>
  <c r="T234"/>
  <c r="R234"/>
  <c r="P234"/>
  <c r="BI233"/>
  <c r="BH233"/>
  <c r="BG233"/>
  <c r="BE233"/>
  <c r="T233"/>
  <c r="R233"/>
  <c r="P233"/>
  <c r="BI232"/>
  <c r="BH232"/>
  <c r="BG232"/>
  <c r="BE232"/>
  <c r="T232"/>
  <c r="R232"/>
  <c r="P232"/>
  <c r="BI231"/>
  <c r="BH231"/>
  <c r="BG231"/>
  <c r="BE231"/>
  <c r="T231"/>
  <c r="R231"/>
  <c r="P231"/>
  <c r="BI230"/>
  <c r="BH230"/>
  <c r="BG230"/>
  <c r="BE230"/>
  <c r="T230"/>
  <c r="R230"/>
  <c r="P230"/>
  <c r="BI229"/>
  <c r="BH229"/>
  <c r="BG229"/>
  <c r="BE229"/>
  <c r="T229"/>
  <c r="R229"/>
  <c r="P229"/>
  <c r="BI228"/>
  <c r="BH228"/>
  <c r="BG228"/>
  <c r="BE228"/>
  <c r="T228"/>
  <c r="R228"/>
  <c r="P228"/>
  <c r="BI227"/>
  <c r="BH227"/>
  <c r="BG227"/>
  <c r="BE227"/>
  <c r="T227"/>
  <c r="R227"/>
  <c r="P227"/>
  <c r="BI226"/>
  <c r="BH226"/>
  <c r="BG226"/>
  <c r="BE226"/>
  <c r="T226"/>
  <c r="R226"/>
  <c r="P226"/>
  <c r="BI225"/>
  <c r="BH225"/>
  <c r="BG225"/>
  <c r="BE225"/>
  <c r="T225"/>
  <c r="R225"/>
  <c r="P225"/>
  <c r="BI224"/>
  <c r="BH224"/>
  <c r="BG224"/>
  <c r="BE224"/>
  <c r="T224"/>
  <c r="R224"/>
  <c r="P224"/>
  <c r="BI223"/>
  <c r="BH223"/>
  <c r="BG223"/>
  <c r="BE223"/>
  <c r="T223"/>
  <c r="R223"/>
  <c r="P223"/>
  <c r="BI222"/>
  <c r="BH222"/>
  <c r="BG222"/>
  <c r="BE222"/>
  <c r="T222"/>
  <c r="R222"/>
  <c r="P222"/>
  <c r="BI221"/>
  <c r="BH221"/>
  <c r="BG221"/>
  <c r="BE221"/>
  <c r="T221"/>
  <c r="R221"/>
  <c r="P221"/>
  <c r="BI220"/>
  <c r="BH220"/>
  <c r="BG220"/>
  <c r="BE220"/>
  <c r="T220"/>
  <c r="R220"/>
  <c r="P220"/>
  <c r="BI219"/>
  <c r="BH219"/>
  <c r="BG219"/>
  <c r="BE219"/>
  <c r="T219"/>
  <c r="R219"/>
  <c r="P219"/>
  <c r="BI218"/>
  <c r="BH218"/>
  <c r="BG218"/>
  <c r="BE218"/>
  <c r="T218"/>
  <c r="R218"/>
  <c r="P218"/>
  <c r="BI217"/>
  <c r="BH217"/>
  <c r="BG217"/>
  <c r="BE217"/>
  <c r="T217"/>
  <c r="R217"/>
  <c r="P217"/>
  <c r="BI216"/>
  <c r="BH216"/>
  <c r="BG216"/>
  <c r="BE216"/>
  <c r="T216"/>
  <c r="R216"/>
  <c r="P216"/>
  <c r="BI215"/>
  <c r="BH215"/>
  <c r="BG215"/>
  <c r="BE215"/>
  <c r="T215"/>
  <c r="R215"/>
  <c r="P215"/>
  <c r="BI214"/>
  <c r="BH214"/>
  <c r="BG214"/>
  <c r="BE214"/>
  <c r="T214"/>
  <c r="R214"/>
  <c r="P214"/>
  <c r="BI212"/>
  <c r="BH212"/>
  <c r="BG212"/>
  <c r="BE212"/>
  <c r="T212"/>
  <c r="R212"/>
  <c r="P212"/>
  <c r="BI211"/>
  <c r="BH211"/>
  <c r="BG211"/>
  <c r="BE211"/>
  <c r="T211"/>
  <c r="R211"/>
  <c r="P211"/>
  <c r="BI209"/>
  <c r="BH209"/>
  <c r="BG209"/>
  <c r="BE209"/>
  <c r="T209"/>
  <c r="R209"/>
  <c r="P209"/>
  <c r="BI208"/>
  <c r="BH208"/>
  <c r="BG208"/>
  <c r="BE208"/>
  <c r="T208"/>
  <c r="R208"/>
  <c r="P208"/>
  <c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4"/>
  <c r="BH204"/>
  <c r="BG204"/>
  <c r="BE204"/>
  <c r="T204"/>
  <c r="R204"/>
  <c r="P204"/>
  <c r="BI203"/>
  <c r="BH203"/>
  <c r="BG203"/>
  <c r="BE203"/>
  <c r="T203"/>
  <c r="R203"/>
  <c r="P203"/>
  <c r="BI202"/>
  <c r="BH202"/>
  <c r="BG202"/>
  <c r="BE202"/>
  <c r="T202"/>
  <c r="R202"/>
  <c r="P202"/>
  <c r="BI201"/>
  <c r="BH201"/>
  <c r="BG201"/>
  <c r="BE201"/>
  <c r="T201"/>
  <c r="R201"/>
  <c r="P201"/>
  <c r="BI200"/>
  <c r="BH200"/>
  <c r="BG200"/>
  <c r="BE200"/>
  <c r="T200"/>
  <c r="R200"/>
  <c r="P200"/>
  <c r="BI199"/>
  <c r="BH199"/>
  <c r="BG199"/>
  <c r="BE199"/>
  <c r="T199"/>
  <c r="R199"/>
  <c r="P199"/>
  <c r="BI198"/>
  <c r="BH198"/>
  <c r="BG198"/>
  <c r="BE198"/>
  <c r="T198"/>
  <c r="R198"/>
  <c r="P198"/>
  <c r="BI197"/>
  <c r="BH197"/>
  <c r="BG197"/>
  <c r="BE197"/>
  <c r="T197"/>
  <c r="R197"/>
  <c r="P197"/>
  <c r="BI196"/>
  <c r="BH196"/>
  <c r="BG196"/>
  <c r="BE196"/>
  <c r="T196"/>
  <c r="R196"/>
  <c r="P196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J120"/>
  <c r="F120"/>
  <c r="F118"/>
  <c r="E116"/>
  <c r="J91"/>
  <c r="F91"/>
  <c r="F89"/>
  <c r="E87"/>
  <c r="J24"/>
  <c r="E24"/>
  <c r="J121"/>
  <c r="J23"/>
  <c r="J18"/>
  <c r="E18"/>
  <c r="F121"/>
  <c r="J17"/>
  <c r="J12"/>
  <c r="J118"/>
  <c r="E7"/>
  <c r="E114"/>
  <c i="2" r="T1772"/>
  <c r="R1772"/>
  <c r="P1772"/>
  <c r="BK1772"/>
  <c r="J1772"/>
  <c r="J123"/>
  <c r="J37"/>
  <c r="J36"/>
  <c i="1" r="AY95"/>
  <c i="2" r="J35"/>
  <c i="1" r="AX95"/>
  <c i="2" r="BI1798"/>
  <c r="BH1798"/>
  <c r="BG1798"/>
  <c r="BE1798"/>
  <c r="T1798"/>
  <c r="T1797"/>
  <c r="R1798"/>
  <c r="R1797"/>
  <c r="P1798"/>
  <c r="P1797"/>
  <c r="BI1796"/>
  <c r="BH1796"/>
  <c r="BG1796"/>
  <c r="BE1796"/>
  <c r="T1796"/>
  <c r="T1795"/>
  <c r="R1796"/>
  <c r="R1795"/>
  <c r="P1796"/>
  <c r="P1795"/>
  <c r="BI1794"/>
  <c r="BH1794"/>
  <c r="BG1794"/>
  <c r="BE1794"/>
  <c r="T1794"/>
  <c r="R1794"/>
  <c r="P1794"/>
  <c r="BI1793"/>
  <c r="BH1793"/>
  <c r="BG1793"/>
  <c r="BE1793"/>
  <c r="T1793"/>
  <c r="R1793"/>
  <c r="P1793"/>
  <c r="BI1792"/>
  <c r="BH1792"/>
  <c r="BG1792"/>
  <c r="BE1792"/>
  <c r="T1792"/>
  <c r="R1792"/>
  <c r="P1792"/>
  <c r="BI1777"/>
  <c r="BH1777"/>
  <c r="BG1777"/>
  <c r="BE1777"/>
  <c r="T1777"/>
  <c r="R1777"/>
  <c r="P1777"/>
  <c r="BI1773"/>
  <c r="BH1773"/>
  <c r="BG1773"/>
  <c r="BE1773"/>
  <c r="T1773"/>
  <c r="R1773"/>
  <c r="P1773"/>
  <c r="BI1752"/>
  <c r="BH1752"/>
  <c r="BG1752"/>
  <c r="BE1752"/>
  <c r="T1752"/>
  <c r="R1752"/>
  <c r="P1752"/>
  <c r="BI1717"/>
  <c r="BH1717"/>
  <c r="BG1717"/>
  <c r="BE1717"/>
  <c r="T1717"/>
  <c r="R1717"/>
  <c r="P1717"/>
  <c r="BI1595"/>
  <c r="BH1595"/>
  <c r="BG1595"/>
  <c r="BE1595"/>
  <c r="T1595"/>
  <c r="R1595"/>
  <c r="P1595"/>
  <c r="BI1593"/>
  <c r="BH1593"/>
  <c r="BG1593"/>
  <c r="BE1593"/>
  <c r="T1593"/>
  <c r="R1593"/>
  <c r="P1593"/>
  <c r="BI1440"/>
  <c r="BH1440"/>
  <c r="BG1440"/>
  <c r="BE1440"/>
  <c r="T1440"/>
  <c r="R1440"/>
  <c r="P1440"/>
  <c r="BI1377"/>
  <c r="BH1377"/>
  <c r="BG1377"/>
  <c r="BE1377"/>
  <c r="T1377"/>
  <c r="R1377"/>
  <c r="P1377"/>
  <c r="BI1373"/>
  <c r="BH1373"/>
  <c r="BG1373"/>
  <c r="BE1373"/>
  <c r="T1373"/>
  <c r="R1373"/>
  <c r="P1373"/>
  <c r="BI1372"/>
  <c r="BH1372"/>
  <c r="BG1372"/>
  <c r="BE1372"/>
  <c r="T1372"/>
  <c r="R1372"/>
  <c r="P1372"/>
  <c r="BI1371"/>
  <c r="BH1371"/>
  <c r="BG1371"/>
  <c r="BE1371"/>
  <c r="T1371"/>
  <c r="R1371"/>
  <c r="P1371"/>
  <c r="BI1370"/>
  <c r="BH1370"/>
  <c r="BG1370"/>
  <c r="BE1370"/>
  <c r="T1370"/>
  <c r="R1370"/>
  <c r="P1370"/>
  <c r="BI1365"/>
  <c r="BH1365"/>
  <c r="BG1365"/>
  <c r="BE1365"/>
  <c r="T1365"/>
  <c r="R1365"/>
  <c r="P1365"/>
  <c r="BI1359"/>
  <c r="BH1359"/>
  <c r="BG1359"/>
  <c r="BE1359"/>
  <c r="T1359"/>
  <c r="R1359"/>
  <c r="P1359"/>
  <c r="BI1357"/>
  <c r="BH1357"/>
  <c r="BG1357"/>
  <c r="BE1357"/>
  <c r="T1357"/>
  <c r="R1357"/>
  <c r="P1357"/>
  <c r="BI1355"/>
  <c r="BH1355"/>
  <c r="BG1355"/>
  <c r="BE1355"/>
  <c r="T1355"/>
  <c r="R1355"/>
  <c r="P1355"/>
  <c r="BI1276"/>
  <c r="BH1276"/>
  <c r="BG1276"/>
  <c r="BE1276"/>
  <c r="T1276"/>
  <c r="R1276"/>
  <c r="P1276"/>
  <c r="BI1274"/>
  <c r="BH1274"/>
  <c r="BG1274"/>
  <c r="BE1274"/>
  <c r="T1274"/>
  <c r="R1274"/>
  <c r="P1274"/>
  <c r="BI1266"/>
  <c r="BH1266"/>
  <c r="BG1266"/>
  <c r="BE1266"/>
  <c r="T1266"/>
  <c r="R1266"/>
  <c r="P1266"/>
  <c r="BI1264"/>
  <c r="BH1264"/>
  <c r="BG1264"/>
  <c r="BE1264"/>
  <c r="T1264"/>
  <c r="R1264"/>
  <c r="P1264"/>
  <c r="BI1248"/>
  <c r="BH1248"/>
  <c r="BG1248"/>
  <c r="BE1248"/>
  <c r="T1248"/>
  <c r="R1248"/>
  <c r="P1248"/>
  <c r="BI1247"/>
  <c r="BH1247"/>
  <c r="BG1247"/>
  <c r="BE1247"/>
  <c r="T1247"/>
  <c r="R1247"/>
  <c r="P1247"/>
  <c r="BI1245"/>
  <c r="BH1245"/>
  <c r="BG1245"/>
  <c r="BE1245"/>
  <c r="T1245"/>
  <c r="R1245"/>
  <c r="P1245"/>
  <c r="BI1235"/>
  <c r="BH1235"/>
  <c r="BG1235"/>
  <c r="BE1235"/>
  <c r="T1235"/>
  <c r="R1235"/>
  <c r="P1235"/>
  <c r="BI1227"/>
  <c r="BH1227"/>
  <c r="BG1227"/>
  <c r="BE1227"/>
  <c r="T1227"/>
  <c r="R1227"/>
  <c r="P1227"/>
  <c r="BI1225"/>
  <c r="BH1225"/>
  <c r="BG1225"/>
  <c r="BE1225"/>
  <c r="T1225"/>
  <c r="R1225"/>
  <c r="P1225"/>
  <c r="BI1149"/>
  <c r="BH1149"/>
  <c r="BG1149"/>
  <c r="BE1149"/>
  <c r="T1149"/>
  <c r="R1149"/>
  <c r="P1149"/>
  <c r="BI1147"/>
  <c r="BH1147"/>
  <c r="BG1147"/>
  <c r="BE1147"/>
  <c r="T1147"/>
  <c r="R1147"/>
  <c r="P1147"/>
  <c r="BI1145"/>
  <c r="BH1145"/>
  <c r="BG1145"/>
  <c r="BE1145"/>
  <c r="T1145"/>
  <c r="R1145"/>
  <c r="P1145"/>
  <c r="BI1144"/>
  <c r="BH1144"/>
  <c r="BG1144"/>
  <c r="BE1144"/>
  <c r="T1144"/>
  <c r="R1144"/>
  <c r="P1144"/>
  <c r="BI1142"/>
  <c r="BH1142"/>
  <c r="BG1142"/>
  <c r="BE1142"/>
  <c r="T1142"/>
  <c r="R1142"/>
  <c r="P1142"/>
  <c r="BI1133"/>
  <c r="BH1133"/>
  <c r="BG1133"/>
  <c r="BE1133"/>
  <c r="T1133"/>
  <c r="R1133"/>
  <c r="P1133"/>
  <c r="BI1131"/>
  <c r="BH1131"/>
  <c r="BG1131"/>
  <c r="BE1131"/>
  <c r="T1131"/>
  <c r="R1131"/>
  <c r="P1131"/>
  <c r="BI1122"/>
  <c r="BH1122"/>
  <c r="BG1122"/>
  <c r="BE1122"/>
  <c r="T1122"/>
  <c r="R1122"/>
  <c r="P1122"/>
  <c r="BI1116"/>
  <c r="BH1116"/>
  <c r="BG1116"/>
  <c r="BE1116"/>
  <c r="T1116"/>
  <c r="R1116"/>
  <c r="P1116"/>
  <c r="BI1106"/>
  <c r="BH1106"/>
  <c r="BG1106"/>
  <c r="BE1106"/>
  <c r="T1106"/>
  <c r="R1106"/>
  <c r="P1106"/>
  <c r="BI1095"/>
  <c r="BH1095"/>
  <c r="BG1095"/>
  <c r="BE1095"/>
  <c r="T1095"/>
  <c r="R1095"/>
  <c r="P1095"/>
  <c r="BI1093"/>
  <c r="BH1093"/>
  <c r="BG1093"/>
  <c r="BE1093"/>
  <c r="T1093"/>
  <c r="R1093"/>
  <c r="P1093"/>
  <c r="BI1091"/>
  <c r="BH1091"/>
  <c r="BG1091"/>
  <c r="BE1091"/>
  <c r="T1091"/>
  <c r="R1091"/>
  <c r="P1091"/>
  <c r="BI1089"/>
  <c r="BH1089"/>
  <c r="BG1089"/>
  <c r="BE1089"/>
  <c r="T1089"/>
  <c r="R1089"/>
  <c r="P1089"/>
  <c r="BI1085"/>
  <c r="BH1085"/>
  <c r="BG1085"/>
  <c r="BE1085"/>
  <c r="T1085"/>
  <c r="R1085"/>
  <c r="P1085"/>
  <c r="BI1083"/>
  <c r="BH1083"/>
  <c r="BG1083"/>
  <c r="BE1083"/>
  <c r="T1083"/>
  <c r="R1083"/>
  <c r="P1083"/>
  <c r="BI1081"/>
  <c r="BH1081"/>
  <c r="BG1081"/>
  <c r="BE1081"/>
  <c r="T1081"/>
  <c r="R1081"/>
  <c r="P1081"/>
  <c r="BI1079"/>
  <c r="BH1079"/>
  <c r="BG1079"/>
  <c r="BE1079"/>
  <c r="T1079"/>
  <c r="R1079"/>
  <c r="P1079"/>
  <c r="BI1078"/>
  <c r="BH1078"/>
  <c r="BG1078"/>
  <c r="BE1078"/>
  <c r="T1078"/>
  <c r="R1078"/>
  <c r="P1078"/>
  <c r="BI1071"/>
  <c r="BH1071"/>
  <c r="BG1071"/>
  <c r="BE1071"/>
  <c r="T1071"/>
  <c r="R1071"/>
  <c r="P1071"/>
  <c r="BI1070"/>
  <c r="BH1070"/>
  <c r="BG1070"/>
  <c r="BE1070"/>
  <c r="T1070"/>
  <c r="R1070"/>
  <c r="P1070"/>
  <c r="BI1069"/>
  <c r="BH1069"/>
  <c r="BG1069"/>
  <c r="BE1069"/>
  <c r="T1069"/>
  <c r="R1069"/>
  <c r="P1069"/>
  <c r="BI1068"/>
  <c r="BH1068"/>
  <c r="BG1068"/>
  <c r="BE1068"/>
  <c r="T1068"/>
  <c r="R1068"/>
  <c r="P1068"/>
  <c r="BI1067"/>
  <c r="BH1067"/>
  <c r="BG1067"/>
  <c r="BE1067"/>
  <c r="T1067"/>
  <c r="R1067"/>
  <c r="P1067"/>
  <c r="BI1066"/>
  <c r="BH1066"/>
  <c r="BG1066"/>
  <c r="BE1066"/>
  <c r="T1066"/>
  <c r="R1066"/>
  <c r="P1066"/>
  <c r="BI1065"/>
  <c r="BH1065"/>
  <c r="BG1065"/>
  <c r="BE1065"/>
  <c r="T1065"/>
  <c r="R1065"/>
  <c r="P1065"/>
  <c r="BI1064"/>
  <c r="BH1064"/>
  <c r="BG1064"/>
  <c r="BE1064"/>
  <c r="T1064"/>
  <c r="R1064"/>
  <c r="P1064"/>
  <c r="BI1063"/>
  <c r="BH1063"/>
  <c r="BG1063"/>
  <c r="BE1063"/>
  <c r="T1063"/>
  <c r="R1063"/>
  <c r="P1063"/>
  <c r="BI1061"/>
  <c r="BH1061"/>
  <c r="BG1061"/>
  <c r="BE1061"/>
  <c r="T1061"/>
  <c r="R1061"/>
  <c r="P1061"/>
  <c r="BI1059"/>
  <c r="BH1059"/>
  <c r="BG1059"/>
  <c r="BE1059"/>
  <c r="T1059"/>
  <c r="R1059"/>
  <c r="P1059"/>
  <c r="BI1057"/>
  <c r="BH1057"/>
  <c r="BG1057"/>
  <c r="BE1057"/>
  <c r="T1057"/>
  <c r="R1057"/>
  <c r="P1057"/>
  <c r="BI1056"/>
  <c r="BH1056"/>
  <c r="BG1056"/>
  <c r="BE1056"/>
  <c r="T1056"/>
  <c r="R1056"/>
  <c r="P1056"/>
  <c r="BI1055"/>
  <c r="BH1055"/>
  <c r="BG1055"/>
  <c r="BE1055"/>
  <c r="T1055"/>
  <c r="R1055"/>
  <c r="P1055"/>
  <c r="BI1054"/>
  <c r="BH1054"/>
  <c r="BG1054"/>
  <c r="BE1054"/>
  <c r="T1054"/>
  <c r="R1054"/>
  <c r="P1054"/>
  <c r="BI1053"/>
  <c r="BH1053"/>
  <c r="BG1053"/>
  <c r="BE1053"/>
  <c r="T1053"/>
  <c r="R1053"/>
  <c r="P1053"/>
  <c r="BI1052"/>
  <c r="BH1052"/>
  <c r="BG1052"/>
  <c r="BE1052"/>
  <c r="T1052"/>
  <c r="R1052"/>
  <c r="P1052"/>
  <c r="BI1050"/>
  <c r="BH1050"/>
  <c r="BG1050"/>
  <c r="BE1050"/>
  <c r="T1050"/>
  <c r="R1050"/>
  <c r="P1050"/>
  <c r="BI1045"/>
  <c r="BH1045"/>
  <c r="BG1045"/>
  <c r="BE1045"/>
  <c r="T1045"/>
  <c r="R1045"/>
  <c r="P1045"/>
  <c r="BI1039"/>
  <c r="BH1039"/>
  <c r="BG1039"/>
  <c r="BE1039"/>
  <c r="T1039"/>
  <c r="R1039"/>
  <c r="P1039"/>
  <c r="BI1038"/>
  <c r="BH1038"/>
  <c r="BG1038"/>
  <c r="BE1038"/>
  <c r="T1038"/>
  <c r="R1038"/>
  <c r="P1038"/>
  <c r="BI1009"/>
  <c r="BH1009"/>
  <c r="BG1009"/>
  <c r="BE1009"/>
  <c r="T1009"/>
  <c r="R1009"/>
  <c r="P1009"/>
  <c r="BI1008"/>
  <c r="BH1008"/>
  <c r="BG1008"/>
  <c r="BE1008"/>
  <c r="T1008"/>
  <c r="R1008"/>
  <c r="P1008"/>
  <c r="BI1007"/>
  <c r="BH1007"/>
  <c r="BG1007"/>
  <c r="BE1007"/>
  <c r="T1007"/>
  <c r="R1007"/>
  <c r="P1007"/>
  <c r="BI1006"/>
  <c r="BH1006"/>
  <c r="BG1006"/>
  <c r="BE1006"/>
  <c r="T1006"/>
  <c r="R1006"/>
  <c r="P1006"/>
  <c r="BI1005"/>
  <c r="BH1005"/>
  <c r="BG1005"/>
  <c r="BE1005"/>
  <c r="T1005"/>
  <c r="R1005"/>
  <c r="P1005"/>
  <c r="BI1004"/>
  <c r="BH1004"/>
  <c r="BG1004"/>
  <c r="BE1004"/>
  <c r="T1004"/>
  <c r="R1004"/>
  <c r="P1004"/>
  <c r="BI1003"/>
  <c r="BH1003"/>
  <c r="BG1003"/>
  <c r="BE1003"/>
  <c r="T1003"/>
  <c r="R1003"/>
  <c r="P1003"/>
  <c r="BI1002"/>
  <c r="BH1002"/>
  <c r="BG1002"/>
  <c r="BE1002"/>
  <c r="T1002"/>
  <c r="R1002"/>
  <c r="P1002"/>
  <c r="BI1001"/>
  <c r="BH1001"/>
  <c r="BG1001"/>
  <c r="BE1001"/>
  <c r="T1001"/>
  <c r="R1001"/>
  <c r="P1001"/>
  <c r="BI1000"/>
  <c r="BH1000"/>
  <c r="BG1000"/>
  <c r="BE1000"/>
  <c r="T1000"/>
  <c r="R1000"/>
  <c r="P1000"/>
  <c r="BI999"/>
  <c r="BH999"/>
  <c r="BG999"/>
  <c r="BE999"/>
  <c r="T999"/>
  <c r="R999"/>
  <c r="P999"/>
  <c r="BI998"/>
  <c r="BH998"/>
  <c r="BG998"/>
  <c r="BE998"/>
  <c r="T998"/>
  <c r="R998"/>
  <c r="P998"/>
  <c r="BI997"/>
  <c r="BH997"/>
  <c r="BG997"/>
  <c r="BE997"/>
  <c r="T997"/>
  <c r="R997"/>
  <c r="P997"/>
  <c r="BI996"/>
  <c r="BH996"/>
  <c r="BG996"/>
  <c r="BE996"/>
  <c r="T996"/>
  <c r="R996"/>
  <c r="P996"/>
  <c r="BI995"/>
  <c r="BH995"/>
  <c r="BG995"/>
  <c r="BE995"/>
  <c r="T995"/>
  <c r="R995"/>
  <c r="P995"/>
  <c r="BI994"/>
  <c r="BH994"/>
  <c r="BG994"/>
  <c r="BE994"/>
  <c r="T994"/>
  <c r="R994"/>
  <c r="P994"/>
  <c r="BI992"/>
  <c r="BH992"/>
  <c r="BG992"/>
  <c r="BE992"/>
  <c r="T992"/>
  <c r="R992"/>
  <c r="P992"/>
  <c r="BI991"/>
  <c r="BH991"/>
  <c r="BG991"/>
  <c r="BE991"/>
  <c r="T991"/>
  <c r="R991"/>
  <c r="P991"/>
  <c r="BI989"/>
  <c r="BH989"/>
  <c r="BG989"/>
  <c r="BE989"/>
  <c r="T989"/>
  <c r="R989"/>
  <c r="P989"/>
  <c r="BI988"/>
  <c r="BH988"/>
  <c r="BG988"/>
  <c r="BE988"/>
  <c r="T988"/>
  <c r="R988"/>
  <c r="P988"/>
  <c r="BI987"/>
  <c r="BH987"/>
  <c r="BG987"/>
  <c r="BE987"/>
  <c r="T987"/>
  <c r="R987"/>
  <c r="P987"/>
  <c r="BI986"/>
  <c r="BH986"/>
  <c r="BG986"/>
  <c r="BE986"/>
  <c r="T986"/>
  <c r="R986"/>
  <c r="P986"/>
  <c r="BI984"/>
  <c r="BH984"/>
  <c r="BG984"/>
  <c r="BE984"/>
  <c r="T984"/>
  <c r="R984"/>
  <c r="P984"/>
  <c r="BI982"/>
  <c r="BH982"/>
  <c r="BG982"/>
  <c r="BE982"/>
  <c r="T982"/>
  <c r="R982"/>
  <c r="P982"/>
  <c r="BI981"/>
  <c r="BH981"/>
  <c r="BG981"/>
  <c r="BE981"/>
  <c r="T981"/>
  <c r="R981"/>
  <c r="P981"/>
  <c r="BI979"/>
  <c r="BH979"/>
  <c r="BG979"/>
  <c r="BE979"/>
  <c r="T979"/>
  <c r="R979"/>
  <c r="P979"/>
  <c r="BI978"/>
  <c r="BH978"/>
  <c r="BG978"/>
  <c r="BE978"/>
  <c r="T978"/>
  <c r="R978"/>
  <c r="P978"/>
  <c r="BI976"/>
  <c r="BH976"/>
  <c r="BG976"/>
  <c r="BE976"/>
  <c r="T976"/>
  <c r="R976"/>
  <c r="P976"/>
  <c r="BI974"/>
  <c r="BH974"/>
  <c r="BG974"/>
  <c r="BE974"/>
  <c r="T974"/>
  <c r="R974"/>
  <c r="P974"/>
  <c r="BI973"/>
  <c r="BH973"/>
  <c r="BG973"/>
  <c r="BE973"/>
  <c r="T973"/>
  <c r="R973"/>
  <c r="P973"/>
  <c r="BI971"/>
  <c r="BH971"/>
  <c r="BG971"/>
  <c r="BE971"/>
  <c r="T971"/>
  <c r="R971"/>
  <c r="P971"/>
  <c r="BI969"/>
  <c r="BH969"/>
  <c r="BG969"/>
  <c r="BE969"/>
  <c r="T969"/>
  <c r="R969"/>
  <c r="P969"/>
  <c r="BI967"/>
  <c r="BH967"/>
  <c r="BG967"/>
  <c r="BE967"/>
  <c r="T967"/>
  <c r="R967"/>
  <c r="P967"/>
  <c r="BI966"/>
  <c r="BH966"/>
  <c r="BG966"/>
  <c r="BE966"/>
  <c r="T966"/>
  <c r="R966"/>
  <c r="P966"/>
  <c r="BI965"/>
  <c r="BH965"/>
  <c r="BG965"/>
  <c r="BE965"/>
  <c r="T965"/>
  <c r="R965"/>
  <c r="P965"/>
  <c r="BI964"/>
  <c r="BH964"/>
  <c r="BG964"/>
  <c r="BE964"/>
  <c r="T964"/>
  <c r="R964"/>
  <c r="P964"/>
  <c r="BI963"/>
  <c r="BH963"/>
  <c r="BG963"/>
  <c r="BE963"/>
  <c r="T963"/>
  <c r="R963"/>
  <c r="P963"/>
  <c r="BI962"/>
  <c r="BH962"/>
  <c r="BG962"/>
  <c r="BE962"/>
  <c r="T962"/>
  <c r="R962"/>
  <c r="P962"/>
  <c r="BI957"/>
  <c r="BH957"/>
  <c r="BG957"/>
  <c r="BE957"/>
  <c r="T957"/>
  <c r="R957"/>
  <c r="P957"/>
  <c r="BI955"/>
  <c r="BH955"/>
  <c r="BG955"/>
  <c r="BE955"/>
  <c r="T955"/>
  <c r="R955"/>
  <c r="P955"/>
  <c r="BI954"/>
  <c r="BH954"/>
  <c r="BG954"/>
  <c r="BE954"/>
  <c r="T954"/>
  <c r="R954"/>
  <c r="P954"/>
  <c r="BI953"/>
  <c r="BH953"/>
  <c r="BG953"/>
  <c r="BE953"/>
  <c r="T953"/>
  <c r="R953"/>
  <c r="P953"/>
  <c r="BI952"/>
  <c r="BH952"/>
  <c r="BG952"/>
  <c r="BE952"/>
  <c r="T952"/>
  <c r="R952"/>
  <c r="P952"/>
  <c r="BI951"/>
  <c r="BH951"/>
  <c r="BG951"/>
  <c r="BE951"/>
  <c r="T951"/>
  <c r="R951"/>
  <c r="P951"/>
  <c r="BI950"/>
  <c r="BH950"/>
  <c r="BG950"/>
  <c r="BE950"/>
  <c r="T950"/>
  <c r="R950"/>
  <c r="P950"/>
  <c r="BI948"/>
  <c r="BH948"/>
  <c r="BG948"/>
  <c r="BE948"/>
  <c r="T948"/>
  <c r="R948"/>
  <c r="P948"/>
  <c r="BI947"/>
  <c r="BH947"/>
  <c r="BG947"/>
  <c r="BE947"/>
  <c r="T947"/>
  <c r="R947"/>
  <c r="P947"/>
  <c r="BI946"/>
  <c r="BH946"/>
  <c r="BG946"/>
  <c r="BE946"/>
  <c r="T946"/>
  <c r="R946"/>
  <c r="P946"/>
  <c r="BI945"/>
  <c r="BH945"/>
  <c r="BG945"/>
  <c r="BE945"/>
  <c r="T945"/>
  <c r="R945"/>
  <c r="P945"/>
  <c r="BI944"/>
  <c r="BH944"/>
  <c r="BG944"/>
  <c r="BE944"/>
  <c r="T944"/>
  <c r="R944"/>
  <c r="P944"/>
  <c r="BI942"/>
  <c r="BH942"/>
  <c r="BG942"/>
  <c r="BE942"/>
  <c r="T942"/>
  <c r="R942"/>
  <c r="P942"/>
  <c r="BI938"/>
  <c r="BH938"/>
  <c r="BG938"/>
  <c r="BE938"/>
  <c r="T938"/>
  <c r="R938"/>
  <c r="P938"/>
  <c r="BI933"/>
  <c r="BH933"/>
  <c r="BG933"/>
  <c r="BE933"/>
  <c r="T933"/>
  <c r="R933"/>
  <c r="P933"/>
  <c r="BI930"/>
  <c r="BH930"/>
  <c r="BG930"/>
  <c r="BE930"/>
  <c r="T930"/>
  <c r="R930"/>
  <c r="P930"/>
  <c r="BI928"/>
  <c r="BH928"/>
  <c r="BG928"/>
  <c r="BE928"/>
  <c r="T928"/>
  <c r="R928"/>
  <c r="P928"/>
  <c r="BI924"/>
  <c r="BH924"/>
  <c r="BG924"/>
  <c r="BE924"/>
  <c r="T924"/>
  <c r="R924"/>
  <c r="P924"/>
  <c r="BI923"/>
  <c r="BH923"/>
  <c r="BG923"/>
  <c r="BE923"/>
  <c r="T923"/>
  <c r="R923"/>
  <c r="P923"/>
  <c r="BI919"/>
  <c r="BH919"/>
  <c r="BG919"/>
  <c r="BE919"/>
  <c r="T919"/>
  <c r="R919"/>
  <c r="P919"/>
  <c r="BI917"/>
  <c r="BH917"/>
  <c r="BG917"/>
  <c r="BE917"/>
  <c r="T917"/>
  <c r="R917"/>
  <c r="P917"/>
  <c r="BI915"/>
  <c r="BH915"/>
  <c r="BG915"/>
  <c r="BE915"/>
  <c r="T915"/>
  <c r="R915"/>
  <c r="P915"/>
  <c r="BI913"/>
  <c r="BH913"/>
  <c r="BG913"/>
  <c r="BE913"/>
  <c r="T913"/>
  <c r="R913"/>
  <c r="P913"/>
  <c r="BI907"/>
  <c r="BH907"/>
  <c r="BG907"/>
  <c r="BE907"/>
  <c r="T907"/>
  <c r="R907"/>
  <c r="P907"/>
  <c r="BI904"/>
  <c r="BH904"/>
  <c r="BG904"/>
  <c r="BE904"/>
  <c r="T904"/>
  <c r="R904"/>
  <c r="P904"/>
  <c r="BI898"/>
  <c r="BH898"/>
  <c r="BG898"/>
  <c r="BE898"/>
  <c r="T898"/>
  <c r="R898"/>
  <c r="P898"/>
  <c r="BI890"/>
  <c r="BH890"/>
  <c r="BG890"/>
  <c r="BE890"/>
  <c r="T890"/>
  <c r="R890"/>
  <c r="P890"/>
  <c r="BI882"/>
  <c r="BH882"/>
  <c r="BG882"/>
  <c r="BE882"/>
  <c r="T882"/>
  <c r="R882"/>
  <c r="P882"/>
  <c r="BI871"/>
  <c r="BH871"/>
  <c r="BG871"/>
  <c r="BE871"/>
  <c r="T871"/>
  <c r="R871"/>
  <c r="P871"/>
  <c r="BI868"/>
  <c r="BH868"/>
  <c r="BG868"/>
  <c r="BE868"/>
  <c r="T868"/>
  <c r="R868"/>
  <c r="P868"/>
  <c r="BI851"/>
  <c r="BH851"/>
  <c r="BG851"/>
  <c r="BE851"/>
  <c r="T851"/>
  <c r="R851"/>
  <c r="P851"/>
  <c r="BI828"/>
  <c r="BH828"/>
  <c r="BG828"/>
  <c r="BE828"/>
  <c r="T828"/>
  <c r="R828"/>
  <c r="P828"/>
  <c r="BI823"/>
  <c r="BH823"/>
  <c r="BG823"/>
  <c r="BE823"/>
  <c r="T823"/>
  <c r="R823"/>
  <c r="P823"/>
  <c r="BI821"/>
  <c r="BH821"/>
  <c r="BG821"/>
  <c r="BE821"/>
  <c r="T821"/>
  <c r="R821"/>
  <c r="P821"/>
  <c r="BI818"/>
  <c r="BH818"/>
  <c r="BG818"/>
  <c r="BE818"/>
  <c r="T818"/>
  <c r="R818"/>
  <c r="P818"/>
  <c r="BI817"/>
  <c r="BH817"/>
  <c r="BG817"/>
  <c r="BE817"/>
  <c r="T817"/>
  <c r="R817"/>
  <c r="P817"/>
  <c r="BI815"/>
  <c r="BH815"/>
  <c r="BG815"/>
  <c r="BE815"/>
  <c r="T815"/>
  <c r="R815"/>
  <c r="P815"/>
  <c r="BI812"/>
  <c r="BH812"/>
  <c r="BG812"/>
  <c r="BE812"/>
  <c r="T812"/>
  <c r="R812"/>
  <c r="P812"/>
  <c r="BI810"/>
  <c r="BH810"/>
  <c r="BG810"/>
  <c r="BE810"/>
  <c r="T810"/>
  <c r="R810"/>
  <c r="P810"/>
  <c r="BI809"/>
  <c r="BH809"/>
  <c r="BG809"/>
  <c r="BE809"/>
  <c r="T809"/>
  <c r="R809"/>
  <c r="P809"/>
  <c r="BI807"/>
  <c r="BH807"/>
  <c r="BG807"/>
  <c r="BE807"/>
  <c r="T807"/>
  <c r="R807"/>
  <c r="P807"/>
  <c r="BI806"/>
  <c r="BH806"/>
  <c r="BG806"/>
  <c r="BE806"/>
  <c r="T806"/>
  <c r="R806"/>
  <c r="P806"/>
  <c r="BI803"/>
  <c r="BH803"/>
  <c r="BG803"/>
  <c r="BE803"/>
  <c r="T803"/>
  <c r="R803"/>
  <c r="P803"/>
  <c r="BI802"/>
  <c r="BH802"/>
  <c r="BG802"/>
  <c r="BE802"/>
  <c r="T802"/>
  <c r="R802"/>
  <c r="P802"/>
  <c r="BI801"/>
  <c r="BH801"/>
  <c r="BG801"/>
  <c r="BE801"/>
  <c r="T801"/>
  <c r="R801"/>
  <c r="P801"/>
  <c r="BI800"/>
  <c r="BH800"/>
  <c r="BG800"/>
  <c r="BE800"/>
  <c r="T800"/>
  <c r="R800"/>
  <c r="P800"/>
  <c r="BI798"/>
  <c r="BH798"/>
  <c r="BG798"/>
  <c r="BE798"/>
  <c r="T798"/>
  <c r="R798"/>
  <c r="P798"/>
  <c r="BI797"/>
  <c r="BH797"/>
  <c r="BG797"/>
  <c r="BE797"/>
  <c r="T797"/>
  <c r="R797"/>
  <c r="P797"/>
  <c r="BI796"/>
  <c r="BH796"/>
  <c r="BG796"/>
  <c r="BE796"/>
  <c r="T796"/>
  <c r="R796"/>
  <c r="P796"/>
  <c r="BI795"/>
  <c r="BH795"/>
  <c r="BG795"/>
  <c r="BE795"/>
  <c r="T795"/>
  <c r="R795"/>
  <c r="P795"/>
  <c r="BI794"/>
  <c r="BH794"/>
  <c r="BG794"/>
  <c r="BE794"/>
  <c r="T794"/>
  <c r="R794"/>
  <c r="P794"/>
  <c r="BI792"/>
  <c r="BH792"/>
  <c r="BG792"/>
  <c r="BE792"/>
  <c r="T792"/>
  <c r="R792"/>
  <c r="P792"/>
  <c r="BI790"/>
  <c r="BH790"/>
  <c r="BG790"/>
  <c r="BE790"/>
  <c r="T790"/>
  <c r="R790"/>
  <c r="P790"/>
  <c r="BI788"/>
  <c r="BH788"/>
  <c r="BG788"/>
  <c r="BE788"/>
  <c r="T788"/>
  <c r="R788"/>
  <c r="P788"/>
  <c r="BI786"/>
  <c r="BH786"/>
  <c r="BG786"/>
  <c r="BE786"/>
  <c r="T786"/>
  <c r="R786"/>
  <c r="P786"/>
  <c r="BI785"/>
  <c r="BH785"/>
  <c r="BG785"/>
  <c r="BE785"/>
  <c r="T785"/>
  <c r="R785"/>
  <c r="P785"/>
  <c r="BI782"/>
  <c r="BH782"/>
  <c r="BG782"/>
  <c r="BE782"/>
  <c r="T782"/>
  <c r="R782"/>
  <c r="P782"/>
  <c r="BI780"/>
  <c r="BH780"/>
  <c r="BG780"/>
  <c r="BE780"/>
  <c r="T780"/>
  <c r="R780"/>
  <c r="P780"/>
  <c r="BI777"/>
  <c r="BH777"/>
  <c r="BG777"/>
  <c r="BE777"/>
  <c r="T777"/>
  <c r="R777"/>
  <c r="P777"/>
  <c r="BI773"/>
  <c r="BH773"/>
  <c r="BG773"/>
  <c r="BE773"/>
  <c r="T773"/>
  <c r="R773"/>
  <c r="P773"/>
  <c r="BI771"/>
  <c r="BH771"/>
  <c r="BG771"/>
  <c r="BE771"/>
  <c r="T771"/>
  <c r="R771"/>
  <c r="P771"/>
  <c r="BI769"/>
  <c r="BH769"/>
  <c r="BG769"/>
  <c r="BE769"/>
  <c r="T769"/>
  <c r="R769"/>
  <c r="P769"/>
  <c r="BI767"/>
  <c r="BH767"/>
  <c r="BG767"/>
  <c r="BE767"/>
  <c r="T767"/>
  <c r="R767"/>
  <c r="P767"/>
  <c r="BI766"/>
  <c r="BH766"/>
  <c r="BG766"/>
  <c r="BE766"/>
  <c r="T766"/>
  <c r="R766"/>
  <c r="P766"/>
  <c r="BI765"/>
  <c r="BH765"/>
  <c r="BG765"/>
  <c r="BE765"/>
  <c r="T765"/>
  <c r="R765"/>
  <c r="P765"/>
  <c r="BI764"/>
  <c r="BH764"/>
  <c r="BG764"/>
  <c r="BE764"/>
  <c r="T764"/>
  <c r="R764"/>
  <c r="P764"/>
  <c r="BI763"/>
  <c r="BH763"/>
  <c r="BG763"/>
  <c r="BE763"/>
  <c r="T763"/>
  <c r="R763"/>
  <c r="P763"/>
  <c r="BI762"/>
  <c r="BH762"/>
  <c r="BG762"/>
  <c r="BE762"/>
  <c r="T762"/>
  <c r="R762"/>
  <c r="P762"/>
  <c r="BI761"/>
  <c r="BH761"/>
  <c r="BG761"/>
  <c r="BE761"/>
  <c r="T761"/>
  <c r="R761"/>
  <c r="P761"/>
  <c r="BI759"/>
  <c r="BH759"/>
  <c r="BG759"/>
  <c r="BE759"/>
  <c r="T759"/>
  <c r="R759"/>
  <c r="P759"/>
  <c r="BI757"/>
  <c r="BH757"/>
  <c r="BG757"/>
  <c r="BE757"/>
  <c r="T757"/>
  <c r="R757"/>
  <c r="P757"/>
  <c r="BI756"/>
  <c r="BH756"/>
  <c r="BG756"/>
  <c r="BE756"/>
  <c r="T756"/>
  <c r="R756"/>
  <c r="P756"/>
  <c r="BI755"/>
  <c r="BH755"/>
  <c r="BG755"/>
  <c r="BE755"/>
  <c r="T755"/>
  <c r="R755"/>
  <c r="P755"/>
  <c r="BI754"/>
  <c r="BH754"/>
  <c r="BG754"/>
  <c r="BE754"/>
  <c r="T754"/>
  <c r="R754"/>
  <c r="P754"/>
  <c r="BI750"/>
  <c r="BH750"/>
  <c r="BG750"/>
  <c r="BE750"/>
  <c r="T750"/>
  <c r="R750"/>
  <c r="P750"/>
  <c r="BI749"/>
  <c r="BH749"/>
  <c r="BG749"/>
  <c r="BE749"/>
  <c r="T749"/>
  <c r="R749"/>
  <c r="P749"/>
  <c r="BI748"/>
  <c r="BH748"/>
  <c r="BG748"/>
  <c r="BE748"/>
  <c r="T748"/>
  <c r="R748"/>
  <c r="P748"/>
  <c r="BI747"/>
  <c r="BH747"/>
  <c r="BG747"/>
  <c r="BE747"/>
  <c r="T747"/>
  <c r="R747"/>
  <c r="P747"/>
  <c r="BI746"/>
  <c r="BH746"/>
  <c r="BG746"/>
  <c r="BE746"/>
  <c r="T746"/>
  <c r="R746"/>
  <c r="P746"/>
  <c r="BI745"/>
  <c r="BH745"/>
  <c r="BG745"/>
  <c r="BE745"/>
  <c r="T745"/>
  <c r="R745"/>
  <c r="P745"/>
  <c r="BI744"/>
  <c r="BH744"/>
  <c r="BG744"/>
  <c r="BE744"/>
  <c r="T744"/>
  <c r="R744"/>
  <c r="P744"/>
  <c r="BI742"/>
  <c r="BH742"/>
  <c r="BG742"/>
  <c r="BE742"/>
  <c r="T742"/>
  <c r="R742"/>
  <c r="P742"/>
  <c r="BI741"/>
  <c r="BH741"/>
  <c r="BG741"/>
  <c r="BE741"/>
  <c r="T741"/>
  <c r="R741"/>
  <c r="P741"/>
  <c r="BI739"/>
  <c r="BH739"/>
  <c r="BG739"/>
  <c r="BE739"/>
  <c r="T739"/>
  <c r="R739"/>
  <c r="P739"/>
  <c r="BI738"/>
  <c r="BH738"/>
  <c r="BG738"/>
  <c r="BE738"/>
  <c r="T738"/>
  <c r="R738"/>
  <c r="P738"/>
  <c r="BI736"/>
  <c r="BH736"/>
  <c r="BG736"/>
  <c r="BE736"/>
  <c r="T736"/>
  <c r="R736"/>
  <c r="P736"/>
  <c r="BI734"/>
  <c r="BH734"/>
  <c r="BG734"/>
  <c r="BE734"/>
  <c r="T734"/>
  <c r="R734"/>
  <c r="P734"/>
  <c r="BI731"/>
  <c r="BH731"/>
  <c r="BG731"/>
  <c r="BE731"/>
  <c r="T731"/>
  <c r="T730"/>
  <c r="R731"/>
  <c r="R730"/>
  <c r="P731"/>
  <c r="P730"/>
  <c r="BI729"/>
  <c r="BH729"/>
  <c r="BG729"/>
  <c r="BE729"/>
  <c r="T729"/>
  <c r="R729"/>
  <c r="P729"/>
  <c r="BI728"/>
  <c r="BH728"/>
  <c r="BG728"/>
  <c r="BE728"/>
  <c r="T728"/>
  <c r="R728"/>
  <c r="P728"/>
  <c r="BI726"/>
  <c r="BH726"/>
  <c r="BG726"/>
  <c r="BE726"/>
  <c r="T726"/>
  <c r="R726"/>
  <c r="P726"/>
  <c r="BI725"/>
  <c r="BH725"/>
  <c r="BG725"/>
  <c r="BE725"/>
  <c r="T725"/>
  <c r="R725"/>
  <c r="P725"/>
  <c r="BI723"/>
  <c r="BH723"/>
  <c r="BG723"/>
  <c r="BE723"/>
  <c r="T723"/>
  <c r="R723"/>
  <c r="P723"/>
  <c r="BI722"/>
  <c r="BH722"/>
  <c r="BG722"/>
  <c r="BE722"/>
  <c r="T722"/>
  <c r="R722"/>
  <c r="P722"/>
  <c r="BI721"/>
  <c r="BH721"/>
  <c r="BG721"/>
  <c r="BE721"/>
  <c r="T721"/>
  <c r="R721"/>
  <c r="P721"/>
  <c r="BI720"/>
  <c r="BH720"/>
  <c r="BG720"/>
  <c r="BE720"/>
  <c r="T720"/>
  <c r="R720"/>
  <c r="P720"/>
  <c r="BI717"/>
  <c r="BH717"/>
  <c r="BG717"/>
  <c r="BE717"/>
  <c r="T717"/>
  <c r="R717"/>
  <c r="P717"/>
  <c r="BI716"/>
  <c r="BH716"/>
  <c r="BG716"/>
  <c r="BE716"/>
  <c r="T716"/>
  <c r="R716"/>
  <c r="P716"/>
  <c r="BI705"/>
  <c r="BH705"/>
  <c r="BG705"/>
  <c r="BE705"/>
  <c r="T705"/>
  <c r="R705"/>
  <c r="P705"/>
  <c r="BI704"/>
  <c r="BH704"/>
  <c r="BG704"/>
  <c r="BE704"/>
  <c r="T704"/>
  <c r="R704"/>
  <c r="P704"/>
  <c r="BI702"/>
  <c r="BH702"/>
  <c r="BG702"/>
  <c r="BE702"/>
  <c r="T702"/>
  <c r="R702"/>
  <c r="P702"/>
  <c r="BI701"/>
  <c r="BH701"/>
  <c r="BG701"/>
  <c r="BE701"/>
  <c r="T701"/>
  <c r="R701"/>
  <c r="P701"/>
  <c r="BI692"/>
  <c r="BH692"/>
  <c r="BG692"/>
  <c r="BE692"/>
  <c r="T692"/>
  <c r="R692"/>
  <c r="P692"/>
  <c r="BI686"/>
  <c r="BH686"/>
  <c r="BG686"/>
  <c r="BE686"/>
  <c r="T686"/>
  <c r="R686"/>
  <c r="P686"/>
  <c r="BI680"/>
  <c r="BH680"/>
  <c r="BG680"/>
  <c r="BE680"/>
  <c r="T680"/>
  <c r="R680"/>
  <c r="P680"/>
  <c r="BI677"/>
  <c r="BH677"/>
  <c r="BG677"/>
  <c r="BE677"/>
  <c r="T677"/>
  <c r="R677"/>
  <c r="P677"/>
  <c r="BI659"/>
  <c r="BH659"/>
  <c r="BG659"/>
  <c r="BE659"/>
  <c r="T659"/>
  <c r="R659"/>
  <c r="P659"/>
  <c r="BI634"/>
  <c r="BH634"/>
  <c r="BG634"/>
  <c r="BE634"/>
  <c r="T634"/>
  <c r="R634"/>
  <c r="P634"/>
  <c r="BI628"/>
  <c r="BH628"/>
  <c r="BG628"/>
  <c r="BE628"/>
  <c r="T628"/>
  <c r="R628"/>
  <c r="P628"/>
  <c r="BI625"/>
  <c r="BH625"/>
  <c r="BG625"/>
  <c r="BE625"/>
  <c r="T625"/>
  <c r="R625"/>
  <c r="P625"/>
  <c r="BI619"/>
  <c r="BH619"/>
  <c r="BG619"/>
  <c r="BE619"/>
  <c r="T619"/>
  <c r="R619"/>
  <c r="P619"/>
  <c r="BI611"/>
  <c r="BH611"/>
  <c r="BG611"/>
  <c r="BE611"/>
  <c r="T611"/>
  <c r="R611"/>
  <c r="P611"/>
  <c r="BI606"/>
  <c r="BH606"/>
  <c r="BG606"/>
  <c r="BE606"/>
  <c r="T606"/>
  <c r="R606"/>
  <c r="P606"/>
  <c r="BI597"/>
  <c r="BH597"/>
  <c r="BG597"/>
  <c r="BE597"/>
  <c r="T597"/>
  <c r="R597"/>
  <c r="P597"/>
  <c r="BI575"/>
  <c r="BH575"/>
  <c r="BG575"/>
  <c r="BE575"/>
  <c r="T575"/>
  <c r="R575"/>
  <c r="P575"/>
  <c r="BI573"/>
  <c r="BH573"/>
  <c r="BG573"/>
  <c r="BE573"/>
  <c r="T573"/>
  <c r="R573"/>
  <c r="P573"/>
  <c r="BI572"/>
  <c r="BH572"/>
  <c r="BG572"/>
  <c r="BE572"/>
  <c r="T572"/>
  <c r="R572"/>
  <c r="P572"/>
  <c r="BI571"/>
  <c r="BH571"/>
  <c r="BG571"/>
  <c r="BE571"/>
  <c r="T571"/>
  <c r="R571"/>
  <c r="P571"/>
  <c r="BI570"/>
  <c r="BH570"/>
  <c r="BG570"/>
  <c r="BE570"/>
  <c r="T570"/>
  <c r="R570"/>
  <c r="P570"/>
  <c r="BI569"/>
  <c r="BH569"/>
  <c r="BG569"/>
  <c r="BE569"/>
  <c r="T569"/>
  <c r="R569"/>
  <c r="P569"/>
  <c r="BI567"/>
  <c r="BH567"/>
  <c r="BG567"/>
  <c r="BE567"/>
  <c r="T567"/>
  <c r="R567"/>
  <c r="P567"/>
  <c r="BI565"/>
  <c r="BH565"/>
  <c r="BG565"/>
  <c r="BE565"/>
  <c r="T565"/>
  <c r="R565"/>
  <c r="P565"/>
  <c r="BI564"/>
  <c r="BH564"/>
  <c r="BG564"/>
  <c r="BE564"/>
  <c r="T564"/>
  <c r="R564"/>
  <c r="P564"/>
  <c r="BI563"/>
  <c r="BH563"/>
  <c r="BG563"/>
  <c r="BE563"/>
  <c r="T563"/>
  <c r="R563"/>
  <c r="P563"/>
  <c r="BI561"/>
  <c r="BH561"/>
  <c r="BG561"/>
  <c r="BE561"/>
  <c r="T561"/>
  <c r="R561"/>
  <c r="P561"/>
  <c r="BI560"/>
  <c r="BH560"/>
  <c r="BG560"/>
  <c r="BE560"/>
  <c r="T560"/>
  <c r="R560"/>
  <c r="P560"/>
  <c r="BI559"/>
  <c r="BH559"/>
  <c r="BG559"/>
  <c r="BE559"/>
  <c r="T559"/>
  <c r="R559"/>
  <c r="P559"/>
  <c r="BI558"/>
  <c r="BH558"/>
  <c r="BG558"/>
  <c r="BE558"/>
  <c r="T558"/>
  <c r="R558"/>
  <c r="P558"/>
  <c r="BI557"/>
  <c r="BH557"/>
  <c r="BG557"/>
  <c r="BE557"/>
  <c r="T557"/>
  <c r="R557"/>
  <c r="P557"/>
  <c r="BI549"/>
  <c r="BH549"/>
  <c r="BG549"/>
  <c r="BE549"/>
  <c r="T549"/>
  <c r="R549"/>
  <c r="P549"/>
  <c r="BI546"/>
  <c r="BH546"/>
  <c r="BG546"/>
  <c r="BE546"/>
  <c r="T546"/>
  <c r="R546"/>
  <c r="P546"/>
  <c r="BI541"/>
  <c r="BH541"/>
  <c r="BG541"/>
  <c r="BE541"/>
  <c r="T541"/>
  <c r="R541"/>
  <c r="P541"/>
  <c r="BI538"/>
  <c r="BH538"/>
  <c r="BG538"/>
  <c r="BE538"/>
  <c r="T538"/>
  <c r="R538"/>
  <c r="P538"/>
  <c r="BI535"/>
  <c r="BH535"/>
  <c r="BG535"/>
  <c r="BE535"/>
  <c r="T535"/>
  <c r="R535"/>
  <c r="P535"/>
  <c r="BI534"/>
  <c r="BH534"/>
  <c r="BG534"/>
  <c r="BE534"/>
  <c r="T534"/>
  <c r="R534"/>
  <c r="P534"/>
  <c r="BI506"/>
  <c r="BH506"/>
  <c r="BG506"/>
  <c r="BE506"/>
  <c r="T506"/>
  <c r="R506"/>
  <c r="P506"/>
  <c r="BI504"/>
  <c r="BH504"/>
  <c r="BG504"/>
  <c r="BE504"/>
  <c r="T504"/>
  <c r="R504"/>
  <c r="P504"/>
  <c r="BI499"/>
  <c r="BH499"/>
  <c r="BG499"/>
  <c r="BE499"/>
  <c r="T499"/>
  <c r="R499"/>
  <c r="P499"/>
  <c r="BI495"/>
  <c r="BH495"/>
  <c r="BG495"/>
  <c r="BE495"/>
  <c r="T495"/>
  <c r="R495"/>
  <c r="P495"/>
  <c r="BI493"/>
  <c r="BH493"/>
  <c r="BG493"/>
  <c r="BE493"/>
  <c r="T493"/>
  <c r="R493"/>
  <c r="P493"/>
  <c r="BI491"/>
  <c r="BH491"/>
  <c r="BG491"/>
  <c r="BE491"/>
  <c r="T491"/>
  <c r="R491"/>
  <c r="P491"/>
  <c r="BI489"/>
  <c r="BH489"/>
  <c r="BG489"/>
  <c r="BE489"/>
  <c r="T489"/>
  <c r="R489"/>
  <c r="P489"/>
  <c r="BI487"/>
  <c r="BH487"/>
  <c r="BG487"/>
  <c r="BE487"/>
  <c r="T487"/>
  <c r="R487"/>
  <c r="P487"/>
  <c r="BI486"/>
  <c r="BH486"/>
  <c r="BG486"/>
  <c r="BE486"/>
  <c r="T486"/>
  <c r="R486"/>
  <c r="P486"/>
  <c r="BI485"/>
  <c r="BH485"/>
  <c r="BG485"/>
  <c r="BE485"/>
  <c r="T485"/>
  <c r="R485"/>
  <c r="P485"/>
  <c r="BI483"/>
  <c r="BH483"/>
  <c r="BG483"/>
  <c r="BE483"/>
  <c r="T483"/>
  <c r="R483"/>
  <c r="P483"/>
  <c r="BI482"/>
  <c r="BH482"/>
  <c r="BG482"/>
  <c r="BE482"/>
  <c r="T482"/>
  <c r="R482"/>
  <c r="P482"/>
  <c r="BI480"/>
  <c r="BH480"/>
  <c r="BG480"/>
  <c r="BE480"/>
  <c r="T480"/>
  <c r="R480"/>
  <c r="P480"/>
  <c r="BI477"/>
  <c r="BH477"/>
  <c r="BG477"/>
  <c r="BE477"/>
  <c r="T477"/>
  <c r="R477"/>
  <c r="P477"/>
  <c r="BI467"/>
  <c r="BH467"/>
  <c r="BG467"/>
  <c r="BE467"/>
  <c r="T467"/>
  <c r="R467"/>
  <c r="P467"/>
  <c r="BI446"/>
  <c r="BH446"/>
  <c r="BG446"/>
  <c r="BE446"/>
  <c r="T446"/>
  <c r="R446"/>
  <c r="P446"/>
  <c r="BI445"/>
  <c r="BH445"/>
  <c r="BG445"/>
  <c r="BE445"/>
  <c r="T445"/>
  <c r="R445"/>
  <c r="P445"/>
  <c r="BI444"/>
  <c r="BH444"/>
  <c r="BG444"/>
  <c r="BE444"/>
  <c r="T444"/>
  <c r="R444"/>
  <c r="P444"/>
  <c r="BI443"/>
  <c r="BH443"/>
  <c r="BG443"/>
  <c r="BE443"/>
  <c r="T443"/>
  <c r="R443"/>
  <c r="P443"/>
  <c r="BI433"/>
  <c r="BH433"/>
  <c r="BG433"/>
  <c r="BE433"/>
  <c r="T433"/>
  <c r="R433"/>
  <c r="P433"/>
  <c r="BI432"/>
  <c r="BH432"/>
  <c r="BG432"/>
  <c r="BE432"/>
  <c r="T432"/>
  <c r="R432"/>
  <c r="P432"/>
  <c r="BI431"/>
  <c r="BH431"/>
  <c r="BG431"/>
  <c r="BE431"/>
  <c r="T431"/>
  <c r="R431"/>
  <c r="P431"/>
  <c r="BI276"/>
  <c r="BH276"/>
  <c r="BG276"/>
  <c r="BE276"/>
  <c r="T276"/>
  <c r="R276"/>
  <c r="P276"/>
  <c r="BI231"/>
  <c r="BH231"/>
  <c r="BG231"/>
  <c r="BE231"/>
  <c r="T231"/>
  <c r="R231"/>
  <c r="P231"/>
  <c r="BI230"/>
  <c r="BH230"/>
  <c r="BG230"/>
  <c r="BE230"/>
  <c r="T230"/>
  <c r="R230"/>
  <c r="P230"/>
  <c r="BI227"/>
  <c r="BH227"/>
  <c r="BG227"/>
  <c r="BE227"/>
  <c r="T227"/>
  <c r="R227"/>
  <c r="P227"/>
  <c r="BI226"/>
  <c r="BH226"/>
  <c r="BG226"/>
  <c r="BE226"/>
  <c r="T226"/>
  <c r="R226"/>
  <c r="P226"/>
  <c r="BI225"/>
  <c r="BH225"/>
  <c r="BG225"/>
  <c r="BE225"/>
  <c r="T225"/>
  <c r="R225"/>
  <c r="P225"/>
  <c r="BI196"/>
  <c r="BH196"/>
  <c r="BG196"/>
  <c r="BE196"/>
  <c r="T196"/>
  <c r="R196"/>
  <c r="P196"/>
  <c r="BI193"/>
  <c r="BH193"/>
  <c r="BG193"/>
  <c r="BE193"/>
  <c r="T193"/>
  <c r="R193"/>
  <c r="P193"/>
  <c r="BI190"/>
  <c r="BH190"/>
  <c r="BG190"/>
  <c r="BE190"/>
  <c r="T190"/>
  <c r="R190"/>
  <c r="P190"/>
  <c r="BI188"/>
  <c r="BH188"/>
  <c r="BG188"/>
  <c r="BE188"/>
  <c r="T188"/>
  <c r="R188"/>
  <c r="P188"/>
  <c r="BI185"/>
  <c r="BH185"/>
  <c r="BG185"/>
  <c r="BE185"/>
  <c r="T185"/>
  <c r="R185"/>
  <c r="P185"/>
  <c r="BI182"/>
  <c r="BH182"/>
  <c r="BG182"/>
  <c r="BE182"/>
  <c r="T182"/>
  <c r="R182"/>
  <c r="P182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2"/>
  <c r="BH172"/>
  <c r="BG172"/>
  <c r="BE172"/>
  <c r="T172"/>
  <c r="R172"/>
  <c r="P172"/>
  <c r="BI170"/>
  <c r="BH170"/>
  <c r="BG170"/>
  <c r="BE170"/>
  <c r="T170"/>
  <c r="R170"/>
  <c r="P170"/>
  <c r="BI168"/>
  <c r="BH168"/>
  <c r="BG168"/>
  <c r="BE168"/>
  <c r="T168"/>
  <c r="R168"/>
  <c r="P168"/>
  <c r="BI165"/>
  <c r="BH165"/>
  <c r="BG165"/>
  <c r="BE165"/>
  <c r="T165"/>
  <c r="R165"/>
  <c r="P165"/>
  <c r="BI163"/>
  <c r="BH163"/>
  <c r="BG163"/>
  <c r="BE163"/>
  <c r="T163"/>
  <c r="R163"/>
  <c r="P163"/>
  <c r="BI161"/>
  <c r="BH161"/>
  <c r="BG161"/>
  <c r="BE161"/>
  <c r="T161"/>
  <c r="R161"/>
  <c r="P161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5"/>
  <c r="BH155"/>
  <c r="BG155"/>
  <c r="BE155"/>
  <c r="T155"/>
  <c r="R155"/>
  <c r="P155"/>
  <c r="BI154"/>
  <c r="BH154"/>
  <c r="BG154"/>
  <c r="BE154"/>
  <c r="T154"/>
  <c r="R154"/>
  <c r="P154"/>
  <c r="BI152"/>
  <c r="BH152"/>
  <c r="BG152"/>
  <c r="BE152"/>
  <c r="T152"/>
  <c r="R152"/>
  <c r="P152"/>
  <c r="BI150"/>
  <c r="BH150"/>
  <c r="BG150"/>
  <c r="BE150"/>
  <c r="T150"/>
  <c r="R150"/>
  <c r="P150"/>
  <c r="J143"/>
  <c r="F143"/>
  <c r="F141"/>
  <c r="E139"/>
  <c r="J91"/>
  <c r="F91"/>
  <c r="F89"/>
  <c r="E87"/>
  <c r="J24"/>
  <c r="E24"/>
  <c r="J144"/>
  <c r="J23"/>
  <c r="J18"/>
  <c r="E18"/>
  <c r="F144"/>
  <c r="J17"/>
  <c r="J12"/>
  <c r="J141"/>
  <c r="E7"/>
  <c r="E137"/>
  <c i="1" r="L90"/>
  <c r="AM90"/>
  <c r="AM89"/>
  <c r="L89"/>
  <c r="AM87"/>
  <c r="L87"/>
  <c r="L85"/>
  <c r="L84"/>
  <c i="2" r="BK1717"/>
  <c r="BK1593"/>
  <c r="BK1377"/>
  <c r="BK1372"/>
  <c r="BK1371"/>
  <c r="J1365"/>
  <c r="J1357"/>
  <c r="BK1276"/>
  <c r="J1266"/>
  <c r="J1248"/>
  <c r="BK1245"/>
  <c r="J1227"/>
  <c r="J1149"/>
  <c r="BK1145"/>
  <c r="BK1142"/>
  <c r="BK1131"/>
  <c r="J1116"/>
  <c r="BK1095"/>
  <c r="J1091"/>
  <c r="J1085"/>
  <c r="BK1081"/>
  <c r="BK1078"/>
  <c r="BK1070"/>
  <c r="J1068"/>
  <c r="J1066"/>
  <c r="BK1064"/>
  <c r="BK1061"/>
  <c r="BK1057"/>
  <c r="J1055"/>
  <c r="BK1053"/>
  <c r="J1050"/>
  <c r="BK1039"/>
  <c r="BK1009"/>
  <c r="BK1007"/>
  <c r="J1005"/>
  <c r="BK1004"/>
  <c r="J1002"/>
  <c r="BK1000"/>
  <c r="J997"/>
  <c r="BK995"/>
  <c r="J994"/>
  <c r="BK991"/>
  <c r="J989"/>
  <c r="BK987"/>
  <c r="J984"/>
  <c r="J981"/>
  <c r="BK978"/>
  <c r="BK974"/>
  <c r="BK971"/>
  <c r="J967"/>
  <c r="J965"/>
  <c r="J963"/>
  <c r="BK955"/>
  <c r="BK953"/>
  <c r="J951"/>
  <c r="J948"/>
  <c r="J946"/>
  <c r="BK944"/>
  <c r="J938"/>
  <c r="J930"/>
  <c r="J924"/>
  <c r="BK919"/>
  <c r="BK915"/>
  <c r="J907"/>
  <c r="J898"/>
  <c r="J882"/>
  <c r="BK868"/>
  <c r="BK828"/>
  <c r="BK821"/>
  <c r="BK817"/>
  <c r="BK812"/>
  <c r="BK809"/>
  <c r="J807"/>
  <c r="BK803"/>
  <c r="BK801"/>
  <c r="J798"/>
  <c r="J796"/>
  <c r="J794"/>
  <c r="J790"/>
  <c r="J786"/>
  <c r="J782"/>
  <c r="J777"/>
  <c r="BK771"/>
  <c r="J767"/>
  <c r="J765"/>
  <c r="J763"/>
  <c r="BK761"/>
  <c r="J757"/>
  <c r="J755"/>
  <c r="BK750"/>
  <c r="J748"/>
  <c r="BK746"/>
  <c r="BK744"/>
  <c r="BK741"/>
  <c r="J738"/>
  <c r="BK734"/>
  <c r="BK729"/>
  <c r="J726"/>
  <c r="BK723"/>
  <c r="J721"/>
  <c r="BK717"/>
  <c r="J705"/>
  <c r="BK702"/>
  <c r="BK692"/>
  <c r="BK680"/>
  <c r="J659"/>
  <c r="BK625"/>
  <c r="J611"/>
  <c r="BK597"/>
  <c r="J573"/>
  <c r="BK570"/>
  <c r="BK567"/>
  <c r="J564"/>
  <c r="J561"/>
  <c r="J558"/>
  <c r="BK549"/>
  <c r="BK541"/>
  <c r="BK535"/>
  <c r="J506"/>
  <c r="BK499"/>
  <c r="J493"/>
  <c r="BK489"/>
  <c r="BK486"/>
  <c r="J483"/>
  <c r="J480"/>
  <c r="BK467"/>
  <c r="J445"/>
  <c r="J443"/>
  <c r="J432"/>
  <c r="BK276"/>
  <c r="BK230"/>
  <c r="J226"/>
  <c r="J196"/>
  <c r="BK190"/>
  <c r="J185"/>
  <c r="BK179"/>
  <c r="BK177"/>
  <c r="BK172"/>
  <c r="J168"/>
  <c r="J163"/>
  <c r="J159"/>
  <c r="J157"/>
  <c r="BK154"/>
  <c r="J150"/>
  <c r="J1798"/>
  <c r="J1796"/>
  <c r="J1794"/>
  <c r="J1793"/>
  <c r="J1792"/>
  <c r="BK1777"/>
  <c r="BK1773"/>
  <c r="BK1752"/>
  <c r="BK1595"/>
  <c r="J1440"/>
  <c r="BK1373"/>
  <c r="BK1370"/>
  <c r="J1359"/>
  <c r="BK1355"/>
  <c r="BK1274"/>
  <c r="BK1264"/>
  <c r="J1247"/>
  <c r="BK1235"/>
  <c r="J1225"/>
  <c r="BK1147"/>
  <c r="J1144"/>
  <c r="J1133"/>
  <c r="BK1122"/>
  <c r="J1106"/>
  <c r="BK1093"/>
  <c r="J1089"/>
  <c r="J1083"/>
  <c r="BK1079"/>
  <c r="BK1071"/>
  <c r="BK1069"/>
  <c r="BK1067"/>
  <c r="BK1066"/>
  <c r="J1064"/>
  <c r="J1061"/>
  <c r="J1057"/>
  <c r="BK1055"/>
  <c r="J1053"/>
  <c r="BK1050"/>
  <c r="J1039"/>
  <c r="J1009"/>
  <c r="J1007"/>
  <c r="BK1005"/>
  <c r="BK1003"/>
  <c r="J1001"/>
  <c r="J1000"/>
  <c r="BK998"/>
  <c r="BK996"/>
  <c r="BK994"/>
  <c r="J988"/>
  <c r="J987"/>
  <c r="BK984"/>
  <c r="BK981"/>
  <c r="J978"/>
  <c r="J974"/>
  <c r="BK969"/>
  <c r="BK967"/>
  <c r="BK965"/>
  <c r="J964"/>
  <c r="J962"/>
  <c r="J955"/>
  <c r="J953"/>
  <c r="BK951"/>
  <c r="BK948"/>
  <c r="BK945"/>
  <c r="BK942"/>
  <c r="BK933"/>
  <c r="BK928"/>
  <c r="J919"/>
  <c r="J915"/>
  <c r="BK907"/>
  <c r="BK898"/>
  <c r="BK882"/>
  <c r="J868"/>
  <c r="BK823"/>
  <c r="BK818"/>
  <c r="J815"/>
  <c r="BK810"/>
  <c r="BK806"/>
  <c r="J802"/>
  <c r="J800"/>
  <c r="BK797"/>
  <c r="BK795"/>
  <c r="J792"/>
  <c r="BK788"/>
  <c r="J785"/>
  <c r="BK780"/>
  <c r="BK773"/>
  <c r="J769"/>
  <c r="BK766"/>
  <c r="J764"/>
  <c r="J762"/>
  <c r="J759"/>
  <c r="J756"/>
  <c r="J754"/>
  <c r="J749"/>
  <c r="J747"/>
  <c r="J745"/>
  <c r="BK742"/>
  <c r="J739"/>
  <c r="BK736"/>
  <c r="BK731"/>
  <c r="J728"/>
  <c r="BK725"/>
  <c r="BK722"/>
  <c r="J720"/>
  <c r="BK716"/>
  <c r="J704"/>
  <c r="J701"/>
  <c r="BK686"/>
  <c r="BK677"/>
  <c r="J634"/>
  <c r="J625"/>
  <c r="BK611"/>
  <c r="J597"/>
  <c r="BK573"/>
  <c r="BK571"/>
  <c r="J570"/>
  <c r="J567"/>
  <c r="BK564"/>
  <c r="BK561"/>
  <c r="J560"/>
  <c r="BK558"/>
  <c r="J549"/>
  <c r="J541"/>
  <c r="J535"/>
  <c r="BK506"/>
  <c r="J499"/>
  <c r="BK493"/>
  <c r="J489"/>
  <c r="J486"/>
  <c r="BK483"/>
  <c r="BK480"/>
  <c r="J467"/>
  <c r="BK445"/>
  <c r="BK443"/>
  <c r="BK432"/>
  <c r="J276"/>
  <c r="J230"/>
  <c r="BK226"/>
  <c r="BK196"/>
  <c r="J190"/>
  <c r="BK185"/>
  <c r="J179"/>
  <c r="J177"/>
  <c r="J172"/>
  <c r="BK168"/>
  <c r="BK163"/>
  <c r="BK159"/>
  <c r="BK157"/>
  <c r="J154"/>
  <c r="BK150"/>
  <c i="3" r="BK258"/>
  <c r="J258"/>
  <c r="BK257"/>
  <c r="BK256"/>
  <c r="BK255"/>
  <c r="BK254"/>
  <c r="BK253"/>
  <c r="J252"/>
  <c r="BK251"/>
  <c r="J250"/>
  <c r="BK249"/>
  <c r="J248"/>
  <c r="BK247"/>
  <c r="BK245"/>
  <c r="J243"/>
  <c r="J241"/>
  <c r="BK239"/>
  <c r="BK237"/>
  <c r="BK235"/>
  <c r="J233"/>
  <c r="BK231"/>
  <c r="J229"/>
  <c r="J227"/>
  <c r="BK225"/>
  <c r="BK223"/>
  <c r="J221"/>
  <c r="BK219"/>
  <c r="J217"/>
  <c r="BK215"/>
  <c r="J212"/>
  <c r="BK209"/>
  <c r="J207"/>
  <c r="BK205"/>
  <c r="J203"/>
  <c r="BK201"/>
  <c r="J199"/>
  <c r="BK197"/>
  <c r="BK195"/>
  <c r="BK193"/>
  <c r="J191"/>
  <c r="BK189"/>
  <c r="BK187"/>
  <c r="BK185"/>
  <c r="J183"/>
  <c r="BK181"/>
  <c r="J179"/>
  <c r="J176"/>
  <c r="J171"/>
  <c r="J169"/>
  <c r="BK167"/>
  <c r="J165"/>
  <c r="J163"/>
  <c r="J161"/>
  <c r="BK159"/>
  <c r="J156"/>
  <c r="BK154"/>
  <c r="BK152"/>
  <c r="BK150"/>
  <c r="J148"/>
  <c r="J146"/>
  <c r="J144"/>
  <c r="BK142"/>
  <c r="BK140"/>
  <c r="BK138"/>
  <c r="BK134"/>
  <c r="J132"/>
  <c r="BK130"/>
  <c r="J128"/>
  <c r="J256"/>
  <c r="J254"/>
  <c r="BK252"/>
  <c r="BK250"/>
  <c r="J249"/>
  <c r="J247"/>
  <c r="BK244"/>
  <c r="BK242"/>
  <c r="BK240"/>
  <c r="J238"/>
  <c r="BK236"/>
  <c r="BK234"/>
  <c r="J232"/>
  <c r="BK230"/>
  <c r="BK228"/>
  <c r="BK226"/>
  <c r="J224"/>
  <c r="J222"/>
  <c r="BK220"/>
  <c r="BK218"/>
  <c r="J216"/>
  <c r="J214"/>
  <c r="BK211"/>
  <c r="BK208"/>
  <c r="BK206"/>
  <c r="BK204"/>
  <c r="BK202"/>
  <c r="BK200"/>
  <c r="J198"/>
  <c r="BK196"/>
  <c r="J195"/>
  <c r="J193"/>
  <c r="BK191"/>
  <c r="J189"/>
  <c r="J187"/>
  <c r="J185"/>
  <c r="BK183"/>
  <c r="J181"/>
  <c r="BK179"/>
  <c r="BK176"/>
  <c r="J175"/>
  <c r="J174"/>
  <c r="J173"/>
  <c r="BK171"/>
  <c r="BK170"/>
  <c r="BK168"/>
  <c r="BK165"/>
  <c r="BK163"/>
  <c r="BK161"/>
  <c r="J159"/>
  <c r="BK156"/>
  <c r="J154"/>
  <c r="J152"/>
  <c r="J150"/>
  <c r="BK148"/>
  <c r="BK146"/>
  <c r="BK144"/>
  <c r="J142"/>
  <c r="J140"/>
  <c r="J138"/>
  <c r="J134"/>
  <c r="BK132"/>
  <c r="J130"/>
  <c r="BK128"/>
  <c i="4" r="BK224"/>
  <c r="BK222"/>
  <c r="J218"/>
  <c r="J216"/>
  <c r="BK214"/>
  <c r="J210"/>
  <c r="BK208"/>
  <c r="J206"/>
  <c r="J204"/>
  <c r="BK202"/>
  <c r="J200"/>
  <c r="BK198"/>
  <c r="J196"/>
  <c r="BK194"/>
  <c r="BK193"/>
  <c r="J192"/>
  <c r="J190"/>
  <c r="BK187"/>
  <c r="J185"/>
  <c r="BK183"/>
  <c r="J181"/>
  <c r="J179"/>
  <c r="BK177"/>
  <c r="BK176"/>
  <c r="J174"/>
  <c r="J172"/>
  <c r="BK170"/>
  <c r="BK167"/>
  <c r="BK164"/>
  <c r="J162"/>
  <c r="BK160"/>
  <c r="J158"/>
  <c r="J156"/>
  <c r="J154"/>
  <c r="BK152"/>
  <c r="BK149"/>
  <c r="J147"/>
  <c r="J145"/>
  <c r="J143"/>
  <c r="BK141"/>
  <c r="BK139"/>
  <c r="J137"/>
  <c r="BK133"/>
  <c r="J131"/>
  <c r="BK129"/>
  <c r="BK127"/>
  <c r="BK223"/>
  <c r="BK220"/>
  <c r="BK218"/>
  <c r="BK216"/>
  <c r="J214"/>
  <c r="BK212"/>
  <c r="BK210"/>
  <c r="J208"/>
  <c r="BK206"/>
  <c r="BK204"/>
  <c r="J202"/>
  <c r="BK200"/>
  <c r="J198"/>
  <c r="BK196"/>
  <c r="J194"/>
  <c r="BK192"/>
  <c r="BK190"/>
  <c r="J187"/>
  <c r="BK185"/>
  <c r="J183"/>
  <c r="BK181"/>
  <c r="BK179"/>
  <c r="J177"/>
  <c r="J175"/>
  <c r="BK173"/>
  <c r="J171"/>
  <c r="J169"/>
  <c r="J167"/>
  <c r="J164"/>
  <c r="J163"/>
  <c r="BK161"/>
  <c r="J159"/>
  <c r="BK157"/>
  <c r="J155"/>
  <c r="BK153"/>
  <c r="BK151"/>
  <c r="BK148"/>
  <c r="BK146"/>
  <c r="BK144"/>
  <c r="BK142"/>
  <c r="J140"/>
  <c r="BK138"/>
  <c r="J136"/>
  <c r="BK132"/>
  <c r="BK130"/>
  <c r="J127"/>
  <c i="5" r="J514"/>
  <c r="BK513"/>
  <c r="BK512"/>
  <c r="BK511"/>
  <c r="J510"/>
  <c r="BK509"/>
  <c r="J508"/>
  <c r="BK506"/>
  <c r="BK505"/>
  <c r="BK504"/>
  <c r="BK503"/>
  <c r="J502"/>
  <c r="J501"/>
  <c r="BK500"/>
  <c r="J499"/>
  <c r="BK498"/>
  <c r="BK497"/>
  <c r="BK496"/>
  <c r="J495"/>
  <c r="J494"/>
  <c r="BK493"/>
  <c r="J492"/>
  <c r="J491"/>
  <c r="J490"/>
  <c r="J489"/>
  <c r="J488"/>
  <c r="BK487"/>
  <c r="BK486"/>
  <c r="J485"/>
  <c r="BK484"/>
  <c r="J483"/>
  <c r="J482"/>
  <c r="BK481"/>
  <c r="BK480"/>
  <c r="BK478"/>
  <c r="J476"/>
  <c r="J474"/>
  <c r="J472"/>
  <c r="J470"/>
  <c r="J468"/>
  <c r="J466"/>
  <c r="J464"/>
  <c r="J462"/>
  <c r="BK460"/>
  <c r="J458"/>
  <c r="BK456"/>
  <c r="BK454"/>
  <c r="J452"/>
  <c r="BK450"/>
  <c r="BK448"/>
  <c r="J446"/>
  <c r="BK444"/>
  <c r="BK441"/>
  <c r="J439"/>
  <c r="BK437"/>
  <c r="J435"/>
  <c r="BK433"/>
  <c r="BK431"/>
  <c r="J429"/>
  <c r="BK427"/>
  <c r="BK425"/>
  <c r="J423"/>
  <c r="J421"/>
  <c r="BK419"/>
  <c r="BK417"/>
  <c r="J414"/>
  <c r="BK412"/>
  <c r="J410"/>
  <c r="BK408"/>
  <c r="J406"/>
  <c r="BK404"/>
  <c r="J402"/>
  <c r="J400"/>
  <c r="BK398"/>
  <c r="BK396"/>
  <c r="BK394"/>
  <c r="J392"/>
  <c r="J390"/>
  <c r="BK388"/>
  <c r="BK386"/>
  <c r="J384"/>
  <c r="J382"/>
  <c r="J380"/>
  <c r="J378"/>
  <c r="BK375"/>
  <c r="BK373"/>
  <c r="BK370"/>
  <c r="J368"/>
  <c r="BK366"/>
  <c r="J363"/>
  <c r="J361"/>
  <c r="BK358"/>
  <c r="J356"/>
  <c r="BK354"/>
  <c r="BK352"/>
  <c r="J350"/>
  <c r="J347"/>
  <c r="BK345"/>
  <c r="BK343"/>
  <c r="J341"/>
  <c r="J339"/>
  <c r="J337"/>
  <c r="BK335"/>
  <c r="BK333"/>
  <c r="J331"/>
  <c r="BK329"/>
  <c r="J327"/>
  <c r="BK325"/>
  <c r="BK323"/>
  <c r="J321"/>
  <c r="J319"/>
  <c r="BK317"/>
  <c r="BK315"/>
  <c r="BK313"/>
  <c r="J311"/>
  <c r="BK310"/>
  <c r="J307"/>
  <c r="BK305"/>
  <c r="BK304"/>
  <c r="BK302"/>
  <c r="J301"/>
  <c r="J298"/>
  <c r="J295"/>
  <c r="J293"/>
  <c r="J291"/>
  <c r="BK289"/>
  <c r="J287"/>
  <c r="J285"/>
  <c r="J283"/>
  <c r="BK281"/>
  <c r="J279"/>
  <c r="BK276"/>
  <c r="BK274"/>
  <c r="BK272"/>
  <c r="J270"/>
  <c r="J268"/>
  <c r="BK266"/>
  <c r="BK264"/>
  <c r="BK262"/>
  <c r="BK260"/>
  <c r="BK257"/>
  <c r="J255"/>
  <c r="J253"/>
  <c r="BK251"/>
  <c r="BK249"/>
  <c r="J247"/>
  <c r="J245"/>
  <c r="BK243"/>
  <c r="J241"/>
  <c r="J239"/>
  <c r="BK237"/>
  <c r="J235"/>
  <c r="J233"/>
  <c r="BK231"/>
  <c r="J229"/>
  <c r="J227"/>
  <c r="J224"/>
  <c r="BK221"/>
  <c r="BK219"/>
  <c r="J215"/>
  <c r="J214"/>
  <c r="BK212"/>
  <c r="BK208"/>
  <c r="J206"/>
  <c r="J204"/>
  <c r="J202"/>
  <c r="BK200"/>
  <c r="BK198"/>
  <c r="J196"/>
  <c r="BK194"/>
  <c r="BK192"/>
  <c r="BK190"/>
  <c r="BK188"/>
  <c r="J186"/>
  <c r="BK185"/>
  <c r="J182"/>
  <c r="BK180"/>
  <c r="BK178"/>
  <c r="J176"/>
  <c r="BK174"/>
  <c r="BK172"/>
  <c r="BK170"/>
  <c r="BK168"/>
  <c r="J166"/>
  <c r="BK164"/>
  <c r="BK162"/>
  <c r="J159"/>
  <c r="J157"/>
  <c r="BK155"/>
  <c r="J153"/>
  <c r="BK151"/>
  <c r="BK149"/>
  <c r="BK146"/>
  <c r="J144"/>
  <c r="J142"/>
  <c r="BK138"/>
  <c r="J136"/>
  <c r="BK514"/>
  <c r="J512"/>
  <c r="BK510"/>
  <c r="BK508"/>
  <c r="J505"/>
  <c r="J503"/>
  <c r="BK501"/>
  <c r="BK499"/>
  <c r="J497"/>
  <c r="BK495"/>
  <c r="J493"/>
  <c r="BK491"/>
  <c r="BK489"/>
  <c r="J487"/>
  <c r="BK485"/>
  <c r="BK483"/>
  <c r="J481"/>
  <c r="J479"/>
  <c r="BK476"/>
  <c r="BK474"/>
  <c r="BK472"/>
  <c r="BK470"/>
  <c r="J469"/>
  <c r="BK467"/>
  <c r="BK464"/>
  <c r="BK462"/>
  <c r="J460"/>
  <c r="BK458"/>
  <c r="BK457"/>
  <c r="BK455"/>
  <c r="J453"/>
  <c r="J451"/>
  <c r="BK449"/>
  <c r="J447"/>
  <c r="BK445"/>
  <c r="BK443"/>
  <c r="J442"/>
  <c r="J440"/>
  <c r="BK438"/>
  <c r="BK436"/>
  <c r="BK434"/>
  <c r="BK432"/>
  <c r="BK430"/>
  <c r="BK428"/>
  <c r="J425"/>
  <c r="BK423"/>
  <c r="BK421"/>
  <c r="J419"/>
  <c r="J417"/>
  <c r="BK415"/>
  <c r="J413"/>
  <c r="BK411"/>
  <c r="J409"/>
  <c r="J407"/>
  <c r="J405"/>
  <c r="BK403"/>
  <c r="J401"/>
  <c r="BK399"/>
  <c r="J397"/>
  <c r="J394"/>
  <c r="BK392"/>
  <c r="BK390"/>
  <c r="J388"/>
  <c r="J386"/>
  <c r="BK384"/>
  <c r="BK382"/>
  <c r="BK380"/>
  <c r="BK378"/>
  <c r="J375"/>
  <c r="J373"/>
  <c r="J369"/>
  <c r="BK367"/>
  <c r="J364"/>
  <c r="J362"/>
  <c r="J360"/>
  <c r="J357"/>
  <c r="J354"/>
  <c r="J352"/>
  <c r="BK351"/>
  <c r="BK349"/>
  <c r="J346"/>
  <c r="BK344"/>
  <c r="BK342"/>
  <c r="J340"/>
  <c r="J338"/>
  <c r="BK336"/>
  <c r="BK334"/>
  <c r="J332"/>
  <c r="J330"/>
  <c r="BK328"/>
  <c r="J326"/>
  <c r="BK324"/>
  <c r="BK322"/>
  <c r="J320"/>
  <c r="BK318"/>
  <c r="J316"/>
  <c r="J313"/>
  <c r="BK312"/>
  <c r="J310"/>
  <c r="J308"/>
  <c r="BK306"/>
  <c r="BK303"/>
  <c r="J299"/>
  <c r="BK296"/>
  <c r="J294"/>
  <c r="J292"/>
  <c r="J290"/>
  <c r="BK288"/>
  <c r="J286"/>
  <c r="J284"/>
  <c r="BK282"/>
  <c r="J280"/>
  <c r="BK277"/>
  <c r="J275"/>
  <c r="J273"/>
  <c r="J271"/>
  <c r="BK268"/>
  <c r="J267"/>
  <c r="BK265"/>
  <c r="J263"/>
  <c r="BK261"/>
  <c r="BK259"/>
  <c r="BK255"/>
  <c r="BK253"/>
  <c r="J251"/>
  <c r="J249"/>
  <c r="BK247"/>
  <c r="BK245"/>
  <c r="J243"/>
  <c r="BK241"/>
  <c r="BK239"/>
  <c r="J237"/>
  <c r="BK235"/>
  <c r="J232"/>
  <c r="J230"/>
  <c r="J228"/>
  <c r="BK225"/>
  <c r="BK223"/>
  <c r="J221"/>
  <c r="J219"/>
  <c r="J217"/>
  <c r="BK215"/>
  <c r="BK213"/>
  <c r="J210"/>
  <c r="J208"/>
  <c r="BK206"/>
  <c r="BK204"/>
  <c r="BK202"/>
  <c r="J200"/>
  <c r="J198"/>
  <c r="J195"/>
  <c r="J193"/>
  <c r="J191"/>
  <c r="BK189"/>
  <c r="BK187"/>
  <c r="J185"/>
  <c r="J183"/>
  <c r="J181"/>
  <c r="J180"/>
  <c r="J178"/>
  <c r="BK176"/>
  <c r="J174"/>
  <c r="J172"/>
  <c r="J170"/>
  <c r="J168"/>
  <c r="BK166"/>
  <c r="J164"/>
  <c r="J162"/>
  <c r="BK159"/>
  <c r="BK157"/>
  <c r="J155"/>
  <c r="BK153"/>
  <c r="J151"/>
  <c r="J149"/>
  <c r="J146"/>
  <c r="BK144"/>
  <c r="BK142"/>
  <c r="J139"/>
  <c r="J137"/>
  <c r="BK135"/>
  <c i="6" r="BK450"/>
  <c r="BK448"/>
  <c r="BK445"/>
  <c r="BK443"/>
  <c r="BK441"/>
  <c r="J439"/>
  <c r="J437"/>
  <c r="J435"/>
  <c r="J432"/>
  <c r="J430"/>
  <c r="BK428"/>
  <c r="J424"/>
  <c r="BK422"/>
  <c r="BK420"/>
  <c r="J418"/>
  <c r="J415"/>
  <c r="J413"/>
  <c r="J411"/>
  <c r="J409"/>
  <c r="J407"/>
  <c r="BK405"/>
  <c r="J403"/>
  <c r="J400"/>
  <c r="BK398"/>
  <c r="BK395"/>
  <c r="J393"/>
  <c r="J391"/>
  <c r="J389"/>
  <c r="J387"/>
  <c r="BK385"/>
  <c r="J382"/>
  <c r="J380"/>
  <c r="J375"/>
  <c r="J373"/>
  <c r="BK371"/>
  <c r="J367"/>
  <c r="BK362"/>
  <c r="J359"/>
  <c r="BK357"/>
  <c r="J355"/>
  <c r="BK351"/>
  <c r="J349"/>
  <c r="J345"/>
  <c r="BK343"/>
  <c r="BK340"/>
  <c r="BK338"/>
  <c r="J336"/>
  <c r="J334"/>
  <c r="BK332"/>
  <c r="J330"/>
  <c r="BK328"/>
  <c r="J326"/>
  <c r="J324"/>
  <c r="BK322"/>
  <c r="J320"/>
  <c r="J317"/>
  <c r="J315"/>
  <c r="J314"/>
  <c r="J313"/>
  <c r="J312"/>
  <c r="BK310"/>
  <c r="BK308"/>
  <c r="J306"/>
  <c r="BK303"/>
  <c r="BK300"/>
  <c r="J297"/>
  <c r="J294"/>
  <c r="J291"/>
  <c r="BK289"/>
  <c r="BK287"/>
  <c r="BK285"/>
  <c r="J283"/>
  <c r="BK281"/>
  <c r="J279"/>
  <c r="BK277"/>
  <c r="J275"/>
  <c r="BK273"/>
  <c r="BK270"/>
  <c r="BK268"/>
  <c r="J266"/>
  <c r="J264"/>
  <c r="BK262"/>
  <c r="J260"/>
  <c r="J258"/>
  <c r="BK256"/>
  <c r="BK254"/>
  <c r="BK252"/>
  <c r="BK249"/>
  <c r="J245"/>
  <c r="J243"/>
  <c r="J240"/>
  <c r="J236"/>
  <c r="BK233"/>
  <c r="BK231"/>
  <c r="BK228"/>
  <c r="BK226"/>
  <c r="J223"/>
  <c r="J219"/>
  <c r="J215"/>
  <c r="BK213"/>
  <c r="J211"/>
  <c r="J209"/>
  <c r="BK207"/>
  <c r="J205"/>
  <c r="BK200"/>
  <c r="J196"/>
  <c r="J192"/>
  <c r="BK189"/>
  <c r="BK180"/>
  <c r="BK178"/>
  <c r="BK176"/>
  <c r="BK174"/>
  <c r="J173"/>
  <c r="BK172"/>
  <c r="BK171"/>
  <c r="BK169"/>
  <c r="BK168"/>
  <c r="BK167"/>
  <c r="BK166"/>
  <c r="BK165"/>
  <c r="J163"/>
  <c r="J161"/>
  <c r="BK160"/>
  <c r="J159"/>
  <c r="BK158"/>
  <c r="BK156"/>
  <c r="BK154"/>
  <c r="J153"/>
  <c r="BK152"/>
  <c r="J151"/>
  <c r="BK150"/>
  <c r="BK149"/>
  <c r="J148"/>
  <c r="BK147"/>
  <c r="BK146"/>
  <c r="BK145"/>
  <c r="J144"/>
  <c r="J143"/>
  <c r="J142"/>
  <c r="BK141"/>
  <c r="J139"/>
  <c r="BK451"/>
  <c r="J450"/>
  <c r="BK449"/>
  <c r="J448"/>
  <c r="J446"/>
  <c r="J445"/>
  <c r="BK444"/>
  <c r="J443"/>
  <c r="BK442"/>
  <c r="J441"/>
  <c r="J440"/>
  <c r="BK439"/>
  <c r="J438"/>
  <c r="BK437"/>
  <c r="J436"/>
  <c r="BK435"/>
  <c r="J434"/>
  <c r="BK432"/>
  <c r="BK431"/>
  <c r="BK430"/>
  <c r="BK429"/>
  <c r="J428"/>
  <c r="BK426"/>
  <c r="BK424"/>
  <c r="BK423"/>
  <c r="J422"/>
  <c r="J421"/>
  <c r="J420"/>
  <c r="J419"/>
  <c r="BK418"/>
  <c r="J417"/>
  <c r="J416"/>
  <c r="BK415"/>
  <c r="BK414"/>
  <c r="BK413"/>
  <c r="J412"/>
  <c r="BK411"/>
  <c r="J410"/>
  <c r="BK409"/>
  <c r="BK408"/>
  <c r="BK407"/>
  <c r="J406"/>
  <c r="J405"/>
  <c r="J404"/>
  <c r="BK403"/>
  <c r="BK402"/>
  <c r="BK400"/>
  <c r="BK399"/>
  <c r="J396"/>
  <c r="J395"/>
  <c r="BK394"/>
  <c r="BK393"/>
  <c r="BK392"/>
  <c r="BK391"/>
  <c r="BK390"/>
  <c r="BK389"/>
  <c r="J388"/>
  <c r="BK387"/>
  <c r="BK386"/>
  <c r="J385"/>
  <c r="BK384"/>
  <c r="BK382"/>
  <c r="BK381"/>
  <c r="BK380"/>
  <c r="BK378"/>
  <c r="BK375"/>
  <c r="J374"/>
  <c r="BK373"/>
  <c r="J372"/>
  <c r="J371"/>
  <c r="J369"/>
  <c r="BK367"/>
  <c r="J365"/>
  <c r="BK363"/>
  <c r="J363"/>
  <c r="J362"/>
  <c r="BK361"/>
  <c r="BK359"/>
  <c r="BK358"/>
  <c r="J357"/>
  <c r="J356"/>
  <c r="BK355"/>
  <c r="BK353"/>
  <c r="J351"/>
  <c r="BK350"/>
  <c r="BK349"/>
  <c r="J347"/>
  <c r="BK345"/>
  <c r="J344"/>
  <c r="J343"/>
  <c r="BK341"/>
  <c r="J340"/>
  <c r="BK339"/>
  <c r="J338"/>
  <c r="J337"/>
  <c r="BK336"/>
  <c r="J335"/>
  <c r="BK334"/>
  <c r="J333"/>
  <c r="J332"/>
  <c r="BK331"/>
  <c r="BK330"/>
  <c r="J329"/>
  <c r="J328"/>
  <c r="J327"/>
  <c r="BK326"/>
  <c r="BK325"/>
  <c r="BK324"/>
  <c r="BK323"/>
  <c r="J322"/>
  <c r="BK321"/>
  <c r="BK320"/>
  <c r="J318"/>
  <c r="BK317"/>
  <c r="J316"/>
  <c r="BK315"/>
  <c r="BK314"/>
  <c r="BK313"/>
  <c r="BK312"/>
  <c r="BK311"/>
  <c r="J310"/>
  <c r="BK309"/>
  <c r="J308"/>
  <c r="J307"/>
  <c r="BK306"/>
  <c r="BK304"/>
  <c r="J303"/>
  <c r="BK302"/>
  <c r="J300"/>
  <c r="BK298"/>
  <c r="BK297"/>
  <c r="BK296"/>
  <c r="BK294"/>
  <c r="J292"/>
  <c r="BK291"/>
  <c r="J290"/>
  <c r="J289"/>
  <c r="J288"/>
  <c r="J287"/>
  <c r="J286"/>
  <c r="J285"/>
  <c r="J284"/>
  <c r="BK283"/>
  <c r="BK282"/>
  <c r="J281"/>
  <c r="BK280"/>
  <c r="BK279"/>
  <c r="BK278"/>
  <c r="J277"/>
  <c r="BK276"/>
  <c r="BK275"/>
  <c r="BK274"/>
  <c r="J273"/>
  <c r="BK272"/>
  <c r="J270"/>
  <c r="BK269"/>
  <c r="J268"/>
  <c r="J267"/>
  <c r="BK266"/>
  <c r="J265"/>
  <c r="BK264"/>
  <c r="BK263"/>
  <c r="J262"/>
  <c r="J261"/>
  <c r="BK260"/>
  <c r="BK259"/>
  <c r="BK258"/>
  <c r="J257"/>
  <c r="J256"/>
  <c r="J255"/>
  <c r="J254"/>
  <c r="J253"/>
  <c r="J252"/>
  <c r="BK251"/>
  <c r="J249"/>
  <c r="J246"/>
  <c r="BK245"/>
  <c r="J244"/>
  <c r="BK243"/>
  <c r="J242"/>
  <c r="BK240"/>
  <c r="BK238"/>
  <c r="BK236"/>
  <c r="J234"/>
  <c r="J233"/>
  <c r="J232"/>
  <c r="J231"/>
  <c r="BK229"/>
  <c r="J228"/>
  <c r="J227"/>
  <c r="J226"/>
  <c r="BK225"/>
  <c r="BK223"/>
  <c r="J220"/>
  <c r="BK219"/>
  <c r="J217"/>
  <c r="BK215"/>
  <c r="J214"/>
  <c r="J213"/>
  <c r="J212"/>
  <c r="BK211"/>
  <c r="J210"/>
  <c r="BK209"/>
  <c r="J208"/>
  <c r="J207"/>
  <c r="BK206"/>
  <c r="BK205"/>
  <c r="BK203"/>
  <c r="J200"/>
  <c r="BK198"/>
  <c r="BK196"/>
  <c r="BK194"/>
  <c r="BK192"/>
  <c r="J191"/>
  <c r="J189"/>
  <c r="J187"/>
  <c r="BK186"/>
  <c r="J185"/>
  <c r="BK183"/>
  <c r="J180"/>
  <c r="J178"/>
  <c r="J176"/>
  <c r="J174"/>
  <c r="BK173"/>
  <c r="J172"/>
  <c r="J171"/>
  <c r="J169"/>
  <c r="J168"/>
  <c r="J167"/>
  <c r="J166"/>
  <c r="J165"/>
  <c r="BK163"/>
  <c r="BK161"/>
  <c r="J160"/>
  <c r="BK159"/>
  <c r="J158"/>
  <c r="J154"/>
  <c r="BK153"/>
  <c r="J152"/>
  <c r="BK151"/>
  <c r="J149"/>
  <c r="J147"/>
  <c r="J145"/>
  <c r="BK143"/>
  <c r="J141"/>
  <c i="7" r="BK260"/>
  <c r="BK258"/>
  <c r="J256"/>
  <c r="J254"/>
  <c r="BK252"/>
  <c r="J250"/>
  <c r="J248"/>
  <c r="BK245"/>
  <c r="J242"/>
  <c r="J240"/>
  <c r="J237"/>
  <c r="J235"/>
  <c r="J233"/>
  <c r="BK232"/>
  <c r="BK228"/>
  <c r="BK225"/>
  <c r="J224"/>
  <c r="BK221"/>
  <c r="BK219"/>
  <c r="BK216"/>
  <c r="BK215"/>
  <c r="BK213"/>
  <c r="BK210"/>
  <c r="BK207"/>
  <c r="BK205"/>
  <c r="BK203"/>
  <c r="BK202"/>
  <c r="BK200"/>
  <c r="BK198"/>
  <c r="J196"/>
  <c r="J193"/>
  <c r="J190"/>
  <c r="BK188"/>
  <c r="J186"/>
  <c r="J184"/>
  <c r="J182"/>
  <c r="BK180"/>
  <c r="BK178"/>
  <c r="BK176"/>
  <c r="BK174"/>
  <c r="J173"/>
  <c r="J171"/>
  <c r="BK169"/>
  <c r="J166"/>
  <c r="BK165"/>
  <c r="BK164"/>
  <c r="BK163"/>
  <c r="J162"/>
  <c r="BK161"/>
  <c r="J160"/>
  <c r="J159"/>
  <c r="J158"/>
  <c r="J156"/>
  <c r="BK154"/>
  <c r="BK152"/>
  <c r="J150"/>
  <c r="J149"/>
  <c r="J148"/>
  <c r="BK147"/>
  <c r="BK146"/>
  <c r="J145"/>
  <c r="BK143"/>
  <c r="J141"/>
  <c r="J139"/>
  <c r="J137"/>
  <c r="J135"/>
  <c r="J134"/>
  <c r="BK256"/>
  <c r="BK254"/>
  <c r="J252"/>
  <c r="J249"/>
  <c r="J247"/>
  <c r="J243"/>
  <c r="BK241"/>
  <c r="J238"/>
  <c r="J234"/>
  <c r="J232"/>
  <c r="J231"/>
  <c r="J228"/>
  <c r="BK224"/>
  <c r="J221"/>
  <c r="J219"/>
  <c r="J217"/>
  <c r="J215"/>
  <c r="J213"/>
  <c r="J211"/>
  <c r="J208"/>
  <c r="BK206"/>
  <c r="BK204"/>
  <c r="J202"/>
  <c r="J200"/>
  <c r="J198"/>
  <c r="BK195"/>
  <c r="BK192"/>
  <c r="J189"/>
  <c r="J188"/>
  <c r="BK186"/>
  <c r="BK183"/>
  <c r="BK181"/>
  <c r="BK179"/>
  <c r="BK177"/>
  <c r="J175"/>
  <c r="BK173"/>
  <c r="BK171"/>
  <c r="J169"/>
  <c r="J167"/>
  <c r="J165"/>
  <c r="J163"/>
  <c r="J161"/>
  <c r="BK159"/>
  <c r="BK156"/>
  <c r="BK150"/>
  <c r="BK148"/>
  <c r="J146"/>
  <c r="BK144"/>
  <c r="J142"/>
  <c r="J140"/>
  <c r="BK138"/>
  <c r="BK136"/>
  <c r="BK134"/>
  <c i="8" r="BK119"/>
  <c r="J119"/>
  <c i="9" r="BK366"/>
  <c r="J365"/>
  <c r="J359"/>
  <c r="BK355"/>
  <c r="J352"/>
  <c r="J347"/>
  <c r="BK343"/>
  <c r="J339"/>
  <c r="BK335"/>
  <c r="J332"/>
  <c r="J328"/>
  <c r="J324"/>
  <c r="BK319"/>
  <c r="BK316"/>
  <c r="J313"/>
  <c r="J310"/>
  <c r="BK306"/>
  <c r="BK302"/>
  <c r="BK297"/>
  <c r="BK294"/>
  <c r="J291"/>
  <c r="BK287"/>
  <c r="J284"/>
  <c r="J280"/>
  <c r="BK276"/>
  <c r="BK272"/>
  <c r="J270"/>
  <c r="BK265"/>
  <c r="J262"/>
  <c r="J259"/>
  <c r="J255"/>
  <c r="BK252"/>
  <c r="BK248"/>
  <c r="BK244"/>
  <c r="J240"/>
  <c r="BK237"/>
  <c r="BK234"/>
  <c r="BK230"/>
  <c r="J226"/>
  <c r="BK222"/>
  <c r="J218"/>
  <c r="BK214"/>
  <c r="BK210"/>
  <c r="J206"/>
  <c r="J202"/>
  <c r="J198"/>
  <c r="BK194"/>
  <c r="J190"/>
  <c r="BK187"/>
  <c r="BK184"/>
  <c r="J180"/>
  <c r="J176"/>
  <c r="BK172"/>
  <c r="J169"/>
  <c r="BK165"/>
  <c r="J161"/>
  <c r="BK157"/>
  <c r="J153"/>
  <c r="J151"/>
  <c r="J149"/>
  <c r="J145"/>
  <c r="J141"/>
  <c r="BK137"/>
  <c r="BK133"/>
  <c r="J366"/>
  <c r="J362"/>
  <c r="BK357"/>
  <c r="J350"/>
  <c r="BK345"/>
  <c r="BK341"/>
  <c r="J337"/>
  <c r="BK333"/>
  <c r="BK332"/>
  <c r="BK326"/>
  <c r="BK321"/>
  <c r="J318"/>
  <c r="BK315"/>
  <c r="BK311"/>
  <c r="BK308"/>
  <c r="J306"/>
  <c r="J300"/>
  <c r="J295"/>
  <c r="BK292"/>
  <c r="J289"/>
  <c r="J285"/>
  <c r="BK282"/>
  <c r="J278"/>
  <c r="J274"/>
  <c r="J267"/>
  <c r="J264"/>
  <c r="J261"/>
  <c r="BK257"/>
  <c r="J254"/>
  <c r="J250"/>
  <c r="J246"/>
  <c r="BK242"/>
  <c r="J238"/>
  <c r="J235"/>
  <c r="J232"/>
  <c r="BK228"/>
  <c r="J224"/>
  <c r="BK220"/>
  <c r="J216"/>
  <c r="J212"/>
  <c r="BK208"/>
  <c r="BK204"/>
  <c r="J200"/>
  <c r="BK196"/>
  <c r="BK191"/>
  <c r="J188"/>
  <c r="J185"/>
  <c r="J182"/>
  <c r="BK178"/>
  <c r="BK174"/>
  <c r="J170"/>
  <c r="BK167"/>
  <c r="J163"/>
  <c r="BK159"/>
  <c r="J155"/>
  <c r="J152"/>
  <c r="J150"/>
  <c r="J147"/>
  <c r="BK143"/>
  <c r="J139"/>
  <c r="J135"/>
  <c r="J131"/>
  <c i="10" r="BK275"/>
  <c r="BK272"/>
  <c r="J270"/>
  <c r="BK268"/>
  <c r="BK266"/>
  <c r="BK263"/>
  <c r="BK261"/>
  <c r="J259"/>
  <c r="J257"/>
  <c r="BK255"/>
  <c r="J253"/>
  <c r="J227"/>
  <c r="BK225"/>
  <c r="J222"/>
  <c r="BK220"/>
  <c r="J217"/>
  <c r="BK213"/>
  <c r="J211"/>
  <c r="BK209"/>
  <c r="BK207"/>
  <c r="J205"/>
  <c r="J203"/>
  <c r="BK201"/>
  <c r="BK199"/>
  <c r="BK196"/>
  <c r="BK194"/>
  <c r="BK192"/>
  <c r="J190"/>
  <c r="BK188"/>
  <c r="BK186"/>
  <c r="J184"/>
  <c r="J182"/>
  <c r="J180"/>
  <c r="BK178"/>
  <c r="BK176"/>
  <c r="BK174"/>
  <c r="BK172"/>
  <c r="J169"/>
  <c r="J167"/>
  <c r="BK165"/>
  <c r="J163"/>
  <c r="BK160"/>
  <c r="J159"/>
  <c r="J157"/>
  <c r="J155"/>
  <c r="BK153"/>
  <c r="BK150"/>
  <c r="BK148"/>
  <c r="J146"/>
  <c r="BK144"/>
  <c r="BK142"/>
  <c r="BK140"/>
  <c r="BK138"/>
  <c r="J135"/>
  <c r="BK133"/>
  <c r="BK130"/>
  <c r="J128"/>
  <c r="J276"/>
  <c r="BK274"/>
  <c r="BK273"/>
  <c r="BK271"/>
  <c r="BK269"/>
  <c r="J267"/>
  <c r="J264"/>
  <c r="J262"/>
  <c r="J260"/>
  <c r="J258"/>
  <c r="BK256"/>
  <c r="J254"/>
  <c r="BK252"/>
  <c r="BK250"/>
  <c r="J248"/>
  <c r="BK246"/>
  <c r="J243"/>
  <c r="J241"/>
  <c r="J239"/>
  <c r="BK237"/>
  <c r="BK233"/>
  <c r="J231"/>
  <c r="BK229"/>
  <c r="BK227"/>
  <c r="J225"/>
  <c r="BK223"/>
  <c r="BK221"/>
  <c r="BK219"/>
  <c r="BK218"/>
  <c r="BK216"/>
  <c r="BK215"/>
  <c r="J212"/>
  <c r="J210"/>
  <c r="J208"/>
  <c r="BK206"/>
  <c r="BK204"/>
  <c r="BK202"/>
  <c r="J200"/>
  <c r="J198"/>
  <c r="J195"/>
  <c r="J193"/>
  <c r="J191"/>
  <c r="J189"/>
  <c r="J187"/>
  <c r="BK185"/>
  <c r="BK183"/>
  <c r="BK181"/>
  <c r="J179"/>
  <c r="BK177"/>
  <c r="J175"/>
  <c r="BK173"/>
  <c r="J170"/>
  <c r="J168"/>
  <c r="J166"/>
  <c r="BK164"/>
  <c r="BK162"/>
  <c r="J160"/>
  <c r="BK158"/>
  <c r="BK156"/>
  <c r="BK154"/>
  <c r="BK152"/>
  <c r="J150"/>
  <c r="J148"/>
  <c r="BK146"/>
  <c r="J144"/>
  <c r="BK141"/>
  <c r="J140"/>
  <c r="J138"/>
  <c r="BK136"/>
  <c r="J134"/>
  <c r="BK131"/>
  <c r="J129"/>
  <c i="11" r="J194"/>
  <c r="BK191"/>
  <c r="BK189"/>
  <c r="BK187"/>
  <c r="J185"/>
  <c r="BK182"/>
  <c r="BK180"/>
  <c r="BK178"/>
  <c r="J176"/>
  <c r="BK174"/>
  <c r="J172"/>
  <c r="J170"/>
  <c r="BK168"/>
  <c r="BK166"/>
  <c r="J164"/>
  <c r="J162"/>
  <c r="BK160"/>
  <c r="J158"/>
  <c r="J156"/>
  <c r="BK153"/>
  <c r="J152"/>
  <c r="BK150"/>
  <c r="BK148"/>
  <c r="J146"/>
  <c r="J144"/>
  <c r="BK142"/>
  <c r="J140"/>
  <c r="J138"/>
  <c r="J136"/>
  <c r="BK134"/>
  <c r="J132"/>
  <c r="J130"/>
  <c r="J128"/>
  <c r="BK126"/>
  <c r="J124"/>
  <c r="J122"/>
  <c r="J181"/>
  <c r="J178"/>
  <c r="BK176"/>
  <c r="J174"/>
  <c r="BK172"/>
  <c r="BK170"/>
  <c r="J168"/>
  <c r="J166"/>
  <c r="BK164"/>
  <c r="BK162"/>
  <c r="J160"/>
  <c r="BK158"/>
  <c r="BK156"/>
  <c r="J153"/>
  <c r="J150"/>
  <c r="J148"/>
  <c r="BK146"/>
  <c r="BK144"/>
  <c r="J141"/>
  <c r="BK139"/>
  <c r="BK137"/>
  <c r="J135"/>
  <c r="J133"/>
  <c r="BK131"/>
  <c r="BK129"/>
  <c r="J127"/>
  <c r="BK125"/>
  <c r="BK123"/>
  <c r="BK121"/>
  <c i="2" r="J1595"/>
  <c r="BK1440"/>
  <c r="J1373"/>
  <c r="J1372"/>
  <c r="J1370"/>
  <c r="BK1359"/>
  <c r="J1355"/>
  <c r="J1274"/>
  <c r="J1264"/>
  <c r="BK1247"/>
  <c r="J1235"/>
  <c r="BK1225"/>
  <c r="J1147"/>
  <c r="BK1144"/>
  <c r="BK1133"/>
  <c r="J1122"/>
  <c r="BK1106"/>
  <c r="J1093"/>
  <c r="BK1089"/>
  <c r="BK1083"/>
  <c r="J1079"/>
  <c r="J1071"/>
  <c r="J1069"/>
  <c r="J1067"/>
  <c r="BK1065"/>
  <c r="BK1063"/>
  <c r="J1059"/>
  <c r="J1056"/>
  <c r="J1054"/>
  <c r="BK1052"/>
  <c r="J1045"/>
  <c r="J1038"/>
  <c r="J1008"/>
  <c r="BK1006"/>
  <c r="J1003"/>
  <c r="BK1001"/>
  <c r="BK999"/>
  <c r="J998"/>
  <c r="J996"/>
  <c r="J992"/>
  <c r="BK989"/>
  <c r="BK988"/>
  <c r="J986"/>
  <c r="BK982"/>
  <c r="BK979"/>
  <c r="BK976"/>
  <c r="J973"/>
  <c r="J969"/>
  <c r="J966"/>
  <c r="BK964"/>
  <c r="BK962"/>
  <c r="BK957"/>
  <c r="J954"/>
  <c r="BK952"/>
  <c r="BK950"/>
  <c r="BK947"/>
  <c r="J945"/>
  <c r="J942"/>
  <c r="J933"/>
  <c r="J928"/>
  <c r="BK923"/>
  <c r="BK917"/>
  <c r="BK913"/>
  <c r="J904"/>
  <c r="J890"/>
  <c r="J871"/>
  <c r="BK851"/>
  <c r="J823"/>
  <c r="J818"/>
  <c r="BK815"/>
  <c r="J810"/>
  <c r="J809"/>
  <c r="J806"/>
  <c r="BK802"/>
  <c r="BK800"/>
  <c r="J797"/>
  <c r="J795"/>
  <c r="BK792"/>
  <c r="J788"/>
  <c r="BK785"/>
  <c r="J780"/>
  <c r="J773"/>
  <c r="BK769"/>
  <c r="J766"/>
  <c r="BK764"/>
  <c r="BK762"/>
  <c r="BK759"/>
  <c r="BK756"/>
  <c r="BK754"/>
  <c r="BK749"/>
  <c r="BK747"/>
  <c r="BK745"/>
  <c r="J742"/>
  <c r="BK739"/>
  <c r="J736"/>
  <c r="J731"/>
  <c r="BK728"/>
  <c r="J725"/>
  <c r="J722"/>
  <c r="BK720"/>
  <c r="J716"/>
  <c r="BK704"/>
  <c r="BK701"/>
  <c r="J686"/>
  <c r="J677"/>
  <c r="BK634"/>
  <c r="J628"/>
  <c r="BK619"/>
  <c r="BK606"/>
  <c r="BK575"/>
  <c r="J572"/>
  <c r="BK569"/>
  <c r="J565"/>
  <c r="BK563"/>
  <c r="BK559"/>
  <c r="J557"/>
  <c r="BK546"/>
  <c r="BK538"/>
  <c r="J534"/>
  <c r="J504"/>
  <c r="BK495"/>
  <c r="J491"/>
  <c r="J487"/>
  <c r="BK485"/>
  <c r="BK482"/>
  <c r="J477"/>
  <c r="BK446"/>
  <c r="BK444"/>
  <c r="J433"/>
  <c r="BK431"/>
  <c r="J231"/>
  <c r="BK227"/>
  <c r="J225"/>
  <c r="BK193"/>
  <c r="BK188"/>
  <c r="BK182"/>
  <c r="J178"/>
  <c r="J176"/>
  <c r="BK170"/>
  <c r="BK165"/>
  <c r="BK161"/>
  <c r="BK158"/>
  <c r="J155"/>
  <c r="J152"/>
  <c r="BK1798"/>
  <c r="BK1796"/>
  <c r="BK1794"/>
  <c r="BK1793"/>
  <c r="BK1792"/>
  <c r="J1777"/>
  <c r="J1773"/>
  <c r="J1752"/>
  <c r="J1717"/>
  <c r="J1593"/>
  <c r="J1377"/>
  <c r="J1371"/>
  <c r="BK1365"/>
  <c r="BK1357"/>
  <c r="J1276"/>
  <c r="BK1266"/>
  <c r="BK1248"/>
  <c r="J1245"/>
  <c r="BK1227"/>
  <c r="BK1149"/>
  <c r="J1145"/>
  <c r="J1142"/>
  <c r="J1131"/>
  <c r="BK1116"/>
  <c r="J1095"/>
  <c r="BK1091"/>
  <c r="BK1085"/>
  <c r="J1081"/>
  <c r="J1078"/>
  <c r="J1070"/>
  <c r="BK1068"/>
  <c r="J1065"/>
  <c r="J1063"/>
  <c r="BK1059"/>
  <c r="BK1056"/>
  <c r="BK1054"/>
  <c r="J1052"/>
  <c r="BK1045"/>
  <c r="BK1038"/>
  <c r="BK1008"/>
  <c r="J1006"/>
  <c r="J1004"/>
  <c r="BK1002"/>
  <c r="J999"/>
  <c r="BK997"/>
  <c r="J995"/>
  <c r="BK992"/>
  <c r="J991"/>
  <c r="BK986"/>
  <c r="J982"/>
  <c r="J979"/>
  <c r="J976"/>
  <c r="BK973"/>
  <c r="J971"/>
  <c r="BK966"/>
  <c r="BK963"/>
  <c r="J957"/>
  <c r="BK954"/>
  <c r="J952"/>
  <c r="J950"/>
  <c r="J947"/>
  <c r="BK946"/>
  <c r="J944"/>
  <c r="BK938"/>
  <c r="BK930"/>
  <c r="BK924"/>
  <c r="J923"/>
  <c r="J917"/>
  <c r="J913"/>
  <c r="BK904"/>
  <c r="BK890"/>
  <c r="BK871"/>
  <c r="J851"/>
  <c r="J828"/>
  <c r="J821"/>
  <c r="J817"/>
  <c r="J812"/>
  <c r="BK807"/>
  <c r="J803"/>
  <c r="J801"/>
  <c r="BK798"/>
  <c r="BK796"/>
  <c r="BK794"/>
  <c r="BK790"/>
  <c r="BK786"/>
  <c r="BK782"/>
  <c r="BK777"/>
  <c r="J771"/>
  <c r="BK767"/>
  <c r="BK765"/>
  <c r="BK763"/>
  <c r="J761"/>
  <c r="BK757"/>
  <c r="BK755"/>
  <c r="J750"/>
  <c r="BK748"/>
  <c r="J746"/>
  <c r="J744"/>
  <c r="J741"/>
  <c r="BK738"/>
  <c r="J734"/>
  <c r="J729"/>
  <c r="BK726"/>
  <c r="J723"/>
  <c r="BK721"/>
  <c r="J717"/>
  <c r="BK705"/>
  <c r="J702"/>
  <c r="J692"/>
  <c r="J680"/>
  <c r="BK659"/>
  <c r="BK628"/>
  <c r="J619"/>
  <c r="J606"/>
  <c r="J575"/>
  <c r="BK572"/>
  <c r="J571"/>
  <c r="J569"/>
  <c r="BK565"/>
  <c r="J563"/>
  <c r="BK560"/>
  <c r="J559"/>
  <c r="BK557"/>
  <c r="J546"/>
  <c r="J538"/>
  <c r="BK534"/>
  <c r="BK504"/>
  <c r="J495"/>
  <c r="BK491"/>
  <c r="BK487"/>
  <c r="J485"/>
  <c r="J482"/>
  <c r="BK477"/>
  <c r="J446"/>
  <c r="J444"/>
  <c r="BK433"/>
  <c r="J431"/>
  <c r="BK231"/>
  <c r="J227"/>
  <c r="BK225"/>
  <c r="J193"/>
  <c r="J188"/>
  <c r="J182"/>
  <c r="BK178"/>
  <c r="BK176"/>
  <c r="J170"/>
  <c r="J165"/>
  <c r="J161"/>
  <c r="J158"/>
  <c r="BK155"/>
  <c r="BK152"/>
  <c i="1" r="AS94"/>
  <c i="3" r="BK246"/>
  <c r="J244"/>
  <c r="J242"/>
  <c r="J240"/>
  <c r="BK238"/>
  <c r="J236"/>
  <c r="J234"/>
  <c r="BK232"/>
  <c r="J230"/>
  <c r="J228"/>
  <c r="J226"/>
  <c r="BK224"/>
  <c r="BK222"/>
  <c r="J220"/>
  <c r="J218"/>
  <c r="BK216"/>
  <c r="BK214"/>
  <c r="J211"/>
  <c r="J208"/>
  <c r="J206"/>
  <c r="J204"/>
  <c r="J202"/>
  <c r="J200"/>
  <c r="BK198"/>
  <c r="J196"/>
  <c r="BK194"/>
  <c r="J192"/>
  <c r="J190"/>
  <c r="J188"/>
  <c r="J186"/>
  <c r="BK184"/>
  <c r="BK182"/>
  <c r="BK180"/>
  <c r="J178"/>
  <c r="J172"/>
  <c r="J170"/>
  <c r="J168"/>
  <c r="BK166"/>
  <c r="BK164"/>
  <c r="BK162"/>
  <c r="J160"/>
  <c r="J158"/>
  <c r="BK155"/>
  <c r="BK153"/>
  <c r="BK151"/>
  <c r="J149"/>
  <c r="J147"/>
  <c r="J145"/>
  <c r="BK143"/>
  <c r="BK141"/>
  <c r="J139"/>
  <c r="J137"/>
  <c r="BK133"/>
  <c r="BK131"/>
  <c r="J129"/>
  <c r="J127"/>
  <c r="J257"/>
  <c r="J255"/>
  <c r="J253"/>
  <c r="J251"/>
  <c r="BK248"/>
  <c r="J246"/>
  <c r="J245"/>
  <c r="BK243"/>
  <c r="BK241"/>
  <c r="J239"/>
  <c r="J237"/>
  <c r="J235"/>
  <c r="BK233"/>
  <c r="J231"/>
  <c r="BK229"/>
  <c r="BK227"/>
  <c r="J225"/>
  <c r="J223"/>
  <c r="BK221"/>
  <c r="J219"/>
  <c r="BK217"/>
  <c r="J215"/>
  <c r="BK212"/>
  <c r="J209"/>
  <c r="BK207"/>
  <c r="J205"/>
  <c r="BK203"/>
  <c r="J201"/>
  <c r="BK199"/>
  <c r="J197"/>
  <c r="J194"/>
  <c r="BK192"/>
  <c r="BK190"/>
  <c r="BK188"/>
  <c r="BK186"/>
  <c r="J184"/>
  <c r="J182"/>
  <c r="J180"/>
  <c r="BK178"/>
  <c r="BK175"/>
  <c r="BK174"/>
  <c r="BK173"/>
  <c r="BK172"/>
  <c r="BK169"/>
  <c r="J167"/>
  <c r="J166"/>
  <c r="J164"/>
  <c r="J162"/>
  <c r="BK160"/>
  <c r="BK158"/>
  <c r="J155"/>
  <c r="J153"/>
  <c r="J151"/>
  <c r="BK149"/>
  <c r="BK147"/>
  <c r="BK145"/>
  <c r="J143"/>
  <c r="J141"/>
  <c r="BK139"/>
  <c r="BK137"/>
  <c r="J133"/>
  <c r="J131"/>
  <c r="BK129"/>
  <c r="BK127"/>
  <c i="4" r="J223"/>
  <c r="J220"/>
  <c r="BK219"/>
  <c r="BK217"/>
  <c r="J215"/>
  <c r="BK213"/>
  <c r="J212"/>
  <c r="J211"/>
  <c r="J209"/>
  <c r="J207"/>
  <c r="J205"/>
  <c r="BK203"/>
  <c r="J201"/>
  <c r="J199"/>
  <c r="J197"/>
  <c r="J195"/>
  <c r="BK191"/>
  <c r="BK188"/>
  <c r="J186"/>
  <c r="J184"/>
  <c r="BK182"/>
  <c r="J180"/>
  <c r="BK178"/>
  <c r="BK175"/>
  <c r="J173"/>
  <c r="BK171"/>
  <c r="BK169"/>
  <c r="BK168"/>
  <c r="J165"/>
  <c r="BK163"/>
  <c r="J161"/>
  <c r="BK159"/>
  <c r="J157"/>
  <c r="BK155"/>
  <c r="J153"/>
  <c r="J151"/>
  <c r="J148"/>
  <c r="J146"/>
  <c r="J144"/>
  <c r="J142"/>
  <c r="BK140"/>
  <c r="J138"/>
  <c r="BK136"/>
  <c r="J132"/>
  <c r="J130"/>
  <c r="BK128"/>
  <c r="J224"/>
  <c r="J222"/>
  <c r="J219"/>
  <c r="J217"/>
  <c r="BK215"/>
  <c r="J213"/>
  <c r="BK211"/>
  <c r="BK209"/>
  <c r="BK207"/>
  <c r="BK205"/>
  <c r="J203"/>
  <c r="BK201"/>
  <c r="BK199"/>
  <c r="BK197"/>
  <c r="BK195"/>
  <c r="J193"/>
  <c r="J191"/>
  <c r="J188"/>
  <c r="BK186"/>
  <c r="BK184"/>
  <c r="J182"/>
  <c r="BK180"/>
  <c r="J178"/>
  <c r="J176"/>
  <c r="BK174"/>
  <c r="BK172"/>
  <c r="J170"/>
  <c r="J168"/>
  <c r="BK165"/>
  <c r="BK162"/>
  <c r="J160"/>
  <c r="BK158"/>
  <c r="BK156"/>
  <c r="BK154"/>
  <c r="J152"/>
  <c r="J149"/>
  <c r="BK147"/>
  <c r="BK145"/>
  <c r="BK143"/>
  <c r="J141"/>
  <c r="J139"/>
  <c r="BK137"/>
  <c r="J133"/>
  <c r="BK131"/>
  <c r="J129"/>
  <c r="J128"/>
  <c i="5" r="BK479"/>
  <c r="J477"/>
  <c r="BK475"/>
  <c r="BK473"/>
  <c r="J471"/>
  <c r="BK469"/>
  <c r="J467"/>
  <c r="J465"/>
  <c r="BK463"/>
  <c r="BK461"/>
  <c r="J459"/>
  <c r="J457"/>
  <c r="J455"/>
  <c r="BK453"/>
  <c r="BK451"/>
  <c r="J449"/>
  <c r="BK447"/>
  <c r="J445"/>
  <c r="BK442"/>
  <c r="BK440"/>
  <c r="J438"/>
  <c r="J436"/>
  <c r="J434"/>
  <c r="J432"/>
  <c r="J430"/>
  <c r="J428"/>
  <c r="J426"/>
  <c r="BK424"/>
  <c r="BK422"/>
  <c r="J420"/>
  <c r="J418"/>
  <c r="J416"/>
  <c r="J415"/>
  <c r="BK413"/>
  <c r="J411"/>
  <c r="BK409"/>
  <c r="BK407"/>
  <c r="BK405"/>
  <c r="J403"/>
  <c r="BK401"/>
  <c r="J399"/>
  <c r="BK397"/>
  <c r="BK395"/>
  <c r="J393"/>
  <c r="BK391"/>
  <c r="BK389"/>
  <c r="J387"/>
  <c r="J385"/>
  <c r="BK383"/>
  <c r="BK381"/>
  <c r="BK379"/>
  <c r="BK376"/>
  <c r="J374"/>
  <c r="BK372"/>
  <c r="BK369"/>
  <c r="J367"/>
  <c r="BK364"/>
  <c r="BK362"/>
  <c r="BK360"/>
  <c r="BK357"/>
  <c r="BK355"/>
  <c r="J353"/>
  <c r="J351"/>
  <c r="J349"/>
  <c r="BK346"/>
  <c r="J344"/>
  <c r="J342"/>
  <c r="BK340"/>
  <c r="BK338"/>
  <c r="J336"/>
  <c r="J334"/>
  <c r="BK332"/>
  <c r="BK330"/>
  <c r="J328"/>
  <c r="BK326"/>
  <c r="J324"/>
  <c r="J322"/>
  <c r="BK320"/>
  <c r="J318"/>
  <c r="BK316"/>
  <c r="J314"/>
  <c r="J312"/>
  <c r="BK309"/>
  <c r="BK308"/>
  <c r="J306"/>
  <c r="J305"/>
  <c r="J303"/>
  <c r="J302"/>
  <c r="BK299"/>
  <c r="J296"/>
  <c r="BK294"/>
  <c r="BK292"/>
  <c r="BK290"/>
  <c r="J288"/>
  <c r="BK286"/>
  <c r="BK284"/>
  <c r="J282"/>
  <c r="BK280"/>
  <c r="J277"/>
  <c r="BK275"/>
  <c r="BK273"/>
  <c r="BK271"/>
  <c r="J269"/>
  <c r="BK267"/>
  <c r="J265"/>
  <c r="BK263"/>
  <c r="J261"/>
  <c r="J259"/>
  <c r="BK256"/>
  <c r="BK254"/>
  <c r="BK252"/>
  <c r="BK250"/>
  <c r="BK248"/>
  <c r="BK246"/>
  <c r="BK244"/>
  <c r="J242"/>
  <c r="BK240"/>
  <c r="J238"/>
  <c r="BK236"/>
  <c r="J234"/>
  <c r="BK232"/>
  <c r="BK230"/>
  <c r="BK228"/>
  <c r="J225"/>
  <c r="J223"/>
  <c r="BK222"/>
  <c r="BK220"/>
  <c r="BK216"/>
  <c r="J213"/>
  <c r="BK210"/>
  <c r="J209"/>
  <c r="BK207"/>
  <c r="J205"/>
  <c r="J203"/>
  <c r="BK201"/>
  <c r="J199"/>
  <c r="J197"/>
  <c r="BK195"/>
  <c r="BK193"/>
  <c r="BK191"/>
  <c r="J189"/>
  <c r="J187"/>
  <c r="BK184"/>
  <c r="BK183"/>
  <c r="BK181"/>
  <c r="J179"/>
  <c r="BK177"/>
  <c r="BK175"/>
  <c r="BK173"/>
  <c r="J171"/>
  <c r="J169"/>
  <c r="BK167"/>
  <c r="J165"/>
  <c r="J163"/>
  <c r="BK160"/>
  <c r="BK158"/>
  <c r="BK156"/>
  <c r="BK154"/>
  <c r="J152"/>
  <c r="J150"/>
  <c r="BK148"/>
  <c r="J145"/>
  <c r="BK143"/>
  <c r="J141"/>
  <c r="BK139"/>
  <c r="BK137"/>
  <c r="J135"/>
  <c r="J513"/>
  <c r="J511"/>
  <c r="J509"/>
  <c r="J506"/>
  <c r="J504"/>
  <c r="BK502"/>
  <c r="J500"/>
  <c r="J498"/>
  <c r="J496"/>
  <c r="BK494"/>
  <c r="BK492"/>
  <c r="BK490"/>
  <c r="BK488"/>
  <c r="J486"/>
  <c r="J484"/>
  <c r="BK482"/>
  <c r="J480"/>
  <c r="J478"/>
  <c r="BK477"/>
  <c r="J475"/>
  <c r="J473"/>
  <c r="BK471"/>
  <c r="BK468"/>
  <c r="BK466"/>
  <c r="BK465"/>
  <c r="J463"/>
  <c r="J461"/>
  <c r="BK459"/>
  <c r="J456"/>
  <c r="J454"/>
  <c r="BK452"/>
  <c r="J450"/>
  <c r="J448"/>
  <c r="BK446"/>
  <c r="J444"/>
  <c r="J443"/>
  <c r="J441"/>
  <c r="BK439"/>
  <c r="J437"/>
  <c r="BK435"/>
  <c r="J433"/>
  <c r="J431"/>
  <c r="BK429"/>
  <c r="J427"/>
  <c r="BK426"/>
  <c r="J424"/>
  <c r="J422"/>
  <c r="BK420"/>
  <c r="BK418"/>
  <c r="BK416"/>
  <c r="BK414"/>
  <c r="J412"/>
  <c r="BK410"/>
  <c r="J408"/>
  <c r="BK406"/>
  <c r="J404"/>
  <c r="BK402"/>
  <c r="BK400"/>
  <c r="J398"/>
  <c r="J396"/>
  <c r="J395"/>
  <c r="BK393"/>
  <c r="J391"/>
  <c r="J389"/>
  <c r="BK387"/>
  <c r="BK385"/>
  <c r="J383"/>
  <c r="J381"/>
  <c r="J379"/>
  <c r="J376"/>
  <c r="BK374"/>
  <c r="J372"/>
  <c r="J370"/>
  <c r="BK368"/>
  <c r="J366"/>
  <c r="BK363"/>
  <c r="BK361"/>
  <c r="J358"/>
  <c r="BK356"/>
  <c r="J355"/>
  <c r="BK353"/>
  <c r="BK350"/>
  <c r="BK347"/>
  <c r="J345"/>
  <c r="J343"/>
  <c r="BK341"/>
  <c r="BK339"/>
  <c r="BK337"/>
  <c r="J335"/>
  <c r="J333"/>
  <c r="BK331"/>
  <c r="J329"/>
  <c r="BK327"/>
  <c r="J325"/>
  <c r="J323"/>
  <c r="BK321"/>
  <c r="BK319"/>
  <c r="J317"/>
  <c r="J315"/>
  <c r="BK314"/>
  <c r="BK311"/>
  <c r="J309"/>
  <c r="BK307"/>
  <c r="J304"/>
  <c r="BK301"/>
  <c r="BK298"/>
  <c r="BK295"/>
  <c r="BK293"/>
  <c r="BK291"/>
  <c r="J289"/>
  <c r="BK287"/>
  <c r="BK285"/>
  <c r="BK283"/>
  <c r="J281"/>
  <c r="BK279"/>
  <c r="J276"/>
  <c r="J274"/>
  <c r="J272"/>
  <c r="BK270"/>
  <c r="BK269"/>
  <c r="J266"/>
  <c r="J264"/>
  <c r="J262"/>
  <c r="J260"/>
  <c r="J257"/>
  <c r="J256"/>
  <c r="J254"/>
  <c r="J252"/>
  <c r="J250"/>
  <c r="J248"/>
  <c r="J246"/>
  <c r="J244"/>
  <c r="BK242"/>
  <c r="J240"/>
  <c r="BK238"/>
  <c r="J236"/>
  <c r="BK234"/>
  <c r="BK233"/>
  <c r="J231"/>
  <c r="BK229"/>
  <c r="BK227"/>
  <c r="BK224"/>
  <c r="J222"/>
  <c r="J220"/>
  <c r="BK217"/>
  <c r="J216"/>
  <c r="BK214"/>
  <c r="J212"/>
  <c r="BK209"/>
  <c r="J207"/>
  <c r="BK205"/>
  <c r="BK203"/>
  <c r="J201"/>
  <c r="BK199"/>
  <c r="BK197"/>
  <c r="BK196"/>
  <c r="J194"/>
  <c r="J192"/>
  <c r="J190"/>
  <c r="J188"/>
  <c r="BK186"/>
  <c r="J184"/>
  <c r="BK182"/>
  <c r="BK179"/>
  <c r="J177"/>
  <c r="J175"/>
  <c r="J173"/>
  <c r="BK171"/>
  <c r="BK169"/>
  <c r="J167"/>
  <c r="BK165"/>
  <c r="BK163"/>
  <c r="J160"/>
  <c r="J158"/>
  <c r="J156"/>
  <c r="J154"/>
  <c r="BK152"/>
  <c r="BK150"/>
  <c r="J148"/>
  <c r="BK145"/>
  <c r="J143"/>
  <c r="BK141"/>
  <c r="J138"/>
  <c r="BK136"/>
  <c i="6" r="J451"/>
  <c r="J449"/>
  <c r="BK446"/>
  <c r="J444"/>
  <c r="J442"/>
  <c r="BK440"/>
  <c r="BK438"/>
  <c r="BK436"/>
  <c r="BK434"/>
  <c r="J431"/>
  <c r="J429"/>
  <c r="J426"/>
  <c r="J423"/>
  <c r="BK421"/>
  <c r="BK419"/>
  <c r="BK417"/>
  <c r="BK416"/>
  <c r="J414"/>
  <c r="BK412"/>
  <c r="BK410"/>
  <c r="J408"/>
  <c r="BK406"/>
  <c r="BK404"/>
  <c r="J402"/>
  <c r="J399"/>
  <c r="J398"/>
  <c r="BK397"/>
  <c r="J397"/>
  <c r="BK396"/>
  <c r="J394"/>
  <c r="J392"/>
  <c r="J390"/>
  <c r="BK388"/>
  <c r="J386"/>
  <c r="J384"/>
  <c r="J381"/>
  <c r="J378"/>
  <c r="BK374"/>
  <c r="BK372"/>
  <c r="BK369"/>
  <c r="BK365"/>
  <c r="J361"/>
  <c r="J358"/>
  <c r="BK356"/>
  <c r="J353"/>
  <c r="J350"/>
  <c r="BK347"/>
  <c r="BK344"/>
  <c r="J341"/>
  <c r="J339"/>
  <c r="BK337"/>
  <c r="BK335"/>
  <c r="BK333"/>
  <c r="J331"/>
  <c r="BK329"/>
  <c r="BK327"/>
  <c r="J325"/>
  <c r="J323"/>
  <c r="J321"/>
  <c r="BK318"/>
  <c r="BK316"/>
  <c r="J311"/>
  <c r="J309"/>
  <c r="BK307"/>
  <c r="J304"/>
  <c r="J302"/>
  <c r="J298"/>
  <c r="J296"/>
  <c r="BK292"/>
  <c r="BK290"/>
  <c r="BK288"/>
  <c r="BK286"/>
  <c r="BK284"/>
  <c r="J282"/>
  <c r="J280"/>
  <c r="J278"/>
  <c r="J276"/>
  <c r="J274"/>
  <c r="J272"/>
  <c r="J269"/>
  <c r="BK267"/>
  <c r="BK265"/>
  <c r="J263"/>
  <c r="BK261"/>
  <c r="J259"/>
  <c r="BK257"/>
  <c r="BK255"/>
  <c r="BK253"/>
  <c r="J251"/>
  <c r="BK246"/>
  <c r="BK244"/>
  <c r="BK242"/>
  <c r="J238"/>
  <c r="BK234"/>
  <c r="BK232"/>
  <c r="J229"/>
  <c r="BK227"/>
  <c r="J225"/>
  <c r="BK220"/>
  <c r="BK217"/>
  <c r="BK214"/>
  <c r="BK212"/>
  <c r="BK210"/>
  <c r="BK208"/>
  <c r="J206"/>
  <c r="J203"/>
  <c r="J198"/>
  <c r="J194"/>
  <c r="BK191"/>
  <c r="BK187"/>
  <c r="J186"/>
  <c r="BK185"/>
  <c r="J183"/>
  <c r="J156"/>
  <c r="J150"/>
  <c r="BK148"/>
  <c r="J146"/>
  <c r="BK144"/>
  <c r="BK142"/>
  <c r="BK139"/>
  <c i="7" r="J260"/>
  <c r="J258"/>
  <c r="BK257"/>
  <c r="BK255"/>
  <c r="BK253"/>
  <c r="J251"/>
  <c r="BK249"/>
  <c r="BK247"/>
  <c r="BK243"/>
  <c r="J241"/>
  <c r="BK238"/>
  <c r="BK235"/>
  <c r="BK234"/>
  <c r="BK230"/>
  <c r="J226"/>
  <c r="J225"/>
  <c r="J222"/>
  <c r="J220"/>
  <c r="J218"/>
  <c r="BK217"/>
  <c r="J214"/>
  <c r="J212"/>
  <c r="BK211"/>
  <c r="BK208"/>
  <c r="J206"/>
  <c r="J204"/>
  <c r="J201"/>
  <c r="BK199"/>
  <c r="J197"/>
  <c r="J195"/>
  <c r="J192"/>
  <c r="BK189"/>
  <c r="BK187"/>
  <c r="J185"/>
  <c r="J183"/>
  <c r="J181"/>
  <c r="J179"/>
  <c r="J177"/>
  <c r="BK175"/>
  <c r="BK172"/>
  <c r="J170"/>
  <c r="BK168"/>
  <c r="BK167"/>
  <c r="J144"/>
  <c r="BK142"/>
  <c r="BK140"/>
  <c r="J138"/>
  <c r="J136"/>
  <c r="J257"/>
  <c r="J255"/>
  <c r="J253"/>
  <c r="BK251"/>
  <c r="BK250"/>
  <c r="BK248"/>
  <c r="J245"/>
  <c r="BK242"/>
  <c r="BK240"/>
  <c r="BK237"/>
  <c r="BK233"/>
  <c r="BK231"/>
  <c r="J230"/>
  <c r="BK226"/>
  <c r="BK222"/>
  <c r="BK220"/>
  <c r="BK218"/>
  <c r="J216"/>
  <c r="BK214"/>
  <c r="BK212"/>
  <c r="J210"/>
  <c r="J207"/>
  <c r="J205"/>
  <c r="J203"/>
  <c r="BK201"/>
  <c r="J199"/>
  <c r="BK197"/>
  <c r="BK196"/>
  <c r="BK193"/>
  <c r="BK190"/>
  <c r="J187"/>
  <c r="BK185"/>
  <c r="BK184"/>
  <c r="BK182"/>
  <c r="J180"/>
  <c r="J178"/>
  <c r="J176"/>
  <c r="J174"/>
  <c r="J172"/>
  <c r="BK170"/>
  <c r="J168"/>
  <c r="BK166"/>
  <c r="J164"/>
  <c r="BK162"/>
  <c r="BK160"/>
  <c r="BK158"/>
  <c r="J154"/>
  <c r="J152"/>
  <c r="BK149"/>
  <c r="J147"/>
  <c r="BK145"/>
  <c r="J143"/>
  <c r="BK141"/>
  <c r="BK139"/>
  <c r="BK137"/>
  <c r="BK135"/>
  <c i="8" r="J120"/>
  <c r="BK120"/>
  <c i="9" r="BK362"/>
  <c r="J357"/>
  <c r="J355"/>
  <c r="BK350"/>
  <c r="J345"/>
  <c r="J341"/>
  <c r="BK337"/>
  <c r="J333"/>
  <c r="J330"/>
  <c r="J326"/>
  <c r="J321"/>
  <c r="BK318"/>
  <c r="J315"/>
  <c r="J311"/>
  <c r="J308"/>
  <c r="BK304"/>
  <c r="BK300"/>
  <c r="BK295"/>
  <c r="J292"/>
  <c r="BK289"/>
  <c r="BK285"/>
  <c r="J282"/>
  <c r="BK278"/>
  <c r="BK274"/>
  <c r="BK270"/>
  <c r="BK267"/>
  <c r="BK264"/>
  <c r="BK261"/>
  <c r="J257"/>
  <c r="BK254"/>
  <c r="BK250"/>
  <c r="BK246"/>
  <c r="J242"/>
  <c r="BK238"/>
  <c r="BK235"/>
  <c r="BK232"/>
  <c r="J228"/>
  <c r="BK224"/>
  <c r="J220"/>
  <c r="BK216"/>
  <c r="BK212"/>
  <c r="J208"/>
  <c r="J204"/>
  <c r="BK200"/>
  <c r="J196"/>
  <c r="J191"/>
  <c r="BK188"/>
  <c r="BK185"/>
  <c r="BK182"/>
  <c r="J178"/>
  <c r="J174"/>
  <c r="BK170"/>
  <c r="J167"/>
  <c r="BK163"/>
  <c r="J159"/>
  <c r="BK155"/>
  <c r="BK152"/>
  <c r="BK150"/>
  <c r="BK147"/>
  <c r="J143"/>
  <c r="BK139"/>
  <c r="BK135"/>
  <c r="BK131"/>
  <c r="BK365"/>
  <c r="BK359"/>
  <c r="BK352"/>
  <c r="BK347"/>
  <c r="J343"/>
  <c r="BK339"/>
  <c r="J335"/>
  <c r="BK330"/>
  <c r="BK328"/>
  <c r="BK324"/>
  <c r="J319"/>
  <c r="J316"/>
  <c r="BK313"/>
  <c r="BK310"/>
  <c r="J304"/>
  <c r="J302"/>
  <c r="J297"/>
  <c r="J294"/>
  <c r="BK291"/>
  <c r="J287"/>
  <c r="BK284"/>
  <c r="BK280"/>
  <c r="J276"/>
  <c r="J272"/>
  <c r="J265"/>
  <c r="BK262"/>
  <c r="BK259"/>
  <c r="BK255"/>
  <c r="J252"/>
  <c r="J248"/>
  <c r="J244"/>
  <c r="BK240"/>
  <c r="J237"/>
  <c r="J234"/>
  <c r="J230"/>
  <c r="BK226"/>
  <c r="J222"/>
  <c r="BK218"/>
  <c r="J214"/>
  <c r="J210"/>
  <c r="BK206"/>
  <c r="BK202"/>
  <c r="BK198"/>
  <c r="J194"/>
  <c r="BK190"/>
  <c r="J187"/>
  <c r="J184"/>
  <c r="BK180"/>
  <c r="BK176"/>
  <c r="J172"/>
  <c r="BK169"/>
  <c r="J165"/>
  <c r="BK161"/>
  <c r="J157"/>
  <c r="BK153"/>
  <c r="BK151"/>
  <c r="BK149"/>
  <c r="BK145"/>
  <c r="BK141"/>
  <c r="J137"/>
  <c r="J133"/>
  <c i="10" r="J273"/>
  <c r="J271"/>
  <c r="J269"/>
  <c r="BK267"/>
  <c r="BK264"/>
  <c r="BK262"/>
  <c r="BK260"/>
  <c r="BK258"/>
  <c r="J256"/>
  <c r="BK254"/>
  <c r="J252"/>
  <c r="J251"/>
  <c r="J250"/>
  <c r="J249"/>
  <c r="BK248"/>
  <c r="J247"/>
  <c r="J246"/>
  <c r="J244"/>
  <c r="BK243"/>
  <c r="J242"/>
  <c r="BK241"/>
  <c r="BK240"/>
  <c r="BK239"/>
  <c r="J238"/>
  <c r="J237"/>
  <c r="J236"/>
  <c r="BK235"/>
  <c r="J233"/>
  <c r="BK232"/>
  <c r="BK231"/>
  <c r="J230"/>
  <c r="J229"/>
  <c r="J228"/>
  <c r="J226"/>
  <c r="BK224"/>
  <c r="J223"/>
  <c r="J221"/>
  <c r="J218"/>
  <c r="J215"/>
  <c r="BK212"/>
  <c r="BK210"/>
  <c r="BK208"/>
  <c r="J206"/>
  <c r="J204"/>
  <c r="J202"/>
  <c r="BK200"/>
  <c r="BK198"/>
  <c r="BK195"/>
  <c r="BK193"/>
  <c r="BK191"/>
  <c r="BK189"/>
  <c r="BK187"/>
  <c r="J185"/>
  <c r="J183"/>
  <c r="J181"/>
  <c r="BK179"/>
  <c r="J177"/>
  <c r="BK175"/>
  <c r="J173"/>
  <c r="BK170"/>
  <c r="BK168"/>
  <c r="BK166"/>
  <c r="J164"/>
  <c r="J162"/>
  <c r="BK161"/>
  <c r="J158"/>
  <c r="J156"/>
  <c r="J154"/>
  <c r="J152"/>
  <c r="J151"/>
  <c r="BK149"/>
  <c r="J147"/>
  <c r="J145"/>
  <c r="J143"/>
  <c r="J141"/>
  <c r="BK139"/>
  <c r="J137"/>
  <c r="J136"/>
  <c r="BK134"/>
  <c r="J131"/>
  <c r="BK129"/>
  <c r="BK276"/>
  <c r="J275"/>
  <c r="J274"/>
  <c r="J272"/>
  <c r="BK270"/>
  <c r="J268"/>
  <c r="J266"/>
  <c r="J263"/>
  <c r="J261"/>
  <c r="BK259"/>
  <c r="BK257"/>
  <c r="J255"/>
  <c r="BK253"/>
  <c r="BK251"/>
  <c r="BK249"/>
  <c r="BK247"/>
  <c r="BK244"/>
  <c r="BK242"/>
  <c r="J240"/>
  <c r="BK238"/>
  <c r="BK236"/>
  <c r="J235"/>
  <c r="J232"/>
  <c r="BK230"/>
  <c r="BK228"/>
  <c r="BK226"/>
  <c r="J224"/>
  <c r="BK222"/>
  <c r="J220"/>
  <c r="J219"/>
  <c r="BK217"/>
  <c r="J216"/>
  <c r="J213"/>
  <c r="BK211"/>
  <c r="J209"/>
  <c r="J207"/>
  <c r="BK205"/>
  <c r="BK203"/>
  <c r="J201"/>
  <c r="J199"/>
  <c r="J196"/>
  <c r="J194"/>
  <c r="J192"/>
  <c r="BK190"/>
  <c r="J188"/>
  <c r="J186"/>
  <c r="BK184"/>
  <c r="BK182"/>
  <c r="BK180"/>
  <c r="J178"/>
  <c r="J176"/>
  <c r="J174"/>
  <c r="J172"/>
  <c r="BK169"/>
  <c r="BK167"/>
  <c r="J165"/>
  <c r="BK163"/>
  <c r="J161"/>
  <c r="BK159"/>
  <c r="BK157"/>
  <c r="BK155"/>
  <c r="J153"/>
  <c r="BK151"/>
  <c r="J149"/>
  <c r="BK147"/>
  <c r="BK145"/>
  <c r="BK143"/>
  <c r="J142"/>
  <c r="J139"/>
  <c r="BK137"/>
  <c r="BK135"/>
  <c r="J133"/>
  <c r="J130"/>
  <c r="BK128"/>
  <c i="11" r="J196"/>
  <c r="BK195"/>
  <c r="J193"/>
  <c r="BK190"/>
  <c r="J188"/>
  <c r="BK186"/>
  <c r="J184"/>
  <c r="BK181"/>
  <c r="BK179"/>
  <c r="BK177"/>
  <c r="J175"/>
  <c r="J173"/>
  <c r="J171"/>
  <c r="J169"/>
  <c r="J167"/>
  <c r="J165"/>
  <c r="J163"/>
  <c r="BK161"/>
  <c r="J159"/>
  <c r="J157"/>
  <c r="BK154"/>
  <c r="BK152"/>
  <c r="BK151"/>
  <c r="J149"/>
  <c r="J147"/>
  <c r="J145"/>
  <c r="J143"/>
  <c r="BK141"/>
  <c r="J139"/>
  <c r="J137"/>
  <c r="BK135"/>
  <c r="BK133"/>
  <c r="J131"/>
  <c r="J129"/>
  <c r="BK127"/>
  <c r="J125"/>
  <c r="J123"/>
  <c r="J121"/>
  <c r="BK196"/>
  <c r="J195"/>
  <c r="BK194"/>
  <c r="BK193"/>
  <c r="BK192"/>
  <c r="J192"/>
  <c r="J191"/>
  <c r="J190"/>
  <c r="J189"/>
  <c r="BK188"/>
  <c r="J187"/>
  <c r="J186"/>
  <c r="BK185"/>
  <c r="BK184"/>
  <c r="J182"/>
  <c r="J180"/>
  <c r="J179"/>
  <c r="J177"/>
  <c r="BK175"/>
  <c r="BK173"/>
  <c r="BK171"/>
  <c r="BK169"/>
  <c r="BK167"/>
  <c r="BK165"/>
  <c r="BK163"/>
  <c r="J161"/>
  <c r="BK159"/>
  <c r="BK157"/>
  <c r="J154"/>
  <c r="J151"/>
  <c r="BK149"/>
  <c r="BK147"/>
  <c r="BK145"/>
  <c r="BK143"/>
  <c r="J142"/>
  <c r="BK140"/>
  <c r="BK138"/>
  <c r="BK136"/>
  <c r="J134"/>
  <c r="BK132"/>
  <c r="BK130"/>
  <c r="BK128"/>
  <c r="J126"/>
  <c r="BK124"/>
  <c r="BK122"/>
  <c i="2" l="1" r="P149"/>
  <c r="T149"/>
  <c r="P167"/>
  <c r="T167"/>
  <c r="BK189"/>
  <c r="J189"/>
  <c r="J100"/>
  <c r="P189"/>
  <c r="R189"/>
  <c r="T189"/>
  <c r="P195"/>
  <c r="T195"/>
  <c r="R562"/>
  <c r="P733"/>
  <c r="T733"/>
  <c r="P740"/>
  <c r="T740"/>
  <c r="P768"/>
  <c r="R768"/>
  <c r="BK793"/>
  <c r="J793"/>
  <c r="J108"/>
  <c r="R793"/>
  <c r="T793"/>
  <c r="P799"/>
  <c r="T799"/>
  <c r="P822"/>
  <c r="R822"/>
  <c r="BK918"/>
  <c r="J918"/>
  <c r="J111"/>
  <c r="T918"/>
  <c r="BK949"/>
  <c r="J949"/>
  <c r="J112"/>
  <c r="R949"/>
  <c r="T949"/>
  <c r="P956"/>
  <c r="T956"/>
  <c r="P1051"/>
  <c r="T1051"/>
  <c r="P1082"/>
  <c r="T1082"/>
  <c r="P1132"/>
  <c r="T1132"/>
  <c r="BK1148"/>
  <c r="J1148"/>
  <c r="J118"/>
  <c r="T1148"/>
  <c r="P1265"/>
  <c r="T1265"/>
  <c r="P1275"/>
  <c r="T1275"/>
  <c r="P1358"/>
  <c r="R1358"/>
  <c r="T1358"/>
  <c r="P1376"/>
  <c r="T1376"/>
  <c r="BK1791"/>
  <c r="J1791"/>
  <c r="J125"/>
  <c r="R1791"/>
  <c r="R1790"/>
  <c i="3" r="P126"/>
  <c r="P125"/>
  <c r="R126"/>
  <c r="R125"/>
  <c r="P136"/>
  <c r="T136"/>
  <c r="P157"/>
  <c r="T157"/>
  <c r="P177"/>
  <c r="T177"/>
  <c r="P210"/>
  <c r="T210"/>
  <c r="P213"/>
  <c r="T213"/>
  <c i="4" r="P126"/>
  <c r="P125"/>
  <c r="T126"/>
  <c r="T125"/>
  <c r="P135"/>
  <c r="T135"/>
  <c r="P150"/>
  <c r="T150"/>
  <c r="P166"/>
  <c r="R166"/>
  <c r="BK189"/>
  <c r="J189"/>
  <c r="J103"/>
  <c r="R189"/>
  <c r="P221"/>
  <c r="R221"/>
  <c i="5" r="BK377"/>
  <c r="J377"/>
  <c r="J112"/>
  <c r="R377"/>
  <c r="BK507"/>
  <c r="J507"/>
  <c r="J113"/>
  <c r="T507"/>
  <c i="6" r="BK138"/>
  <c r="J138"/>
  <c r="J98"/>
  <c r="T138"/>
  <c r="T137"/>
  <c r="P155"/>
  <c r="T155"/>
  <c r="P162"/>
  <c r="R162"/>
  <c r="P182"/>
  <c r="P181"/>
  <c r="T182"/>
  <c r="T181"/>
  <c r="P188"/>
  <c r="R188"/>
  <c r="P202"/>
  <c r="P201"/>
  <c r="R202"/>
  <c r="R201"/>
  <c r="BK216"/>
  <c r="J216"/>
  <c r="J106"/>
  <c r="R216"/>
  <c r="BK222"/>
  <c r="J222"/>
  <c r="J107"/>
  <c r="T222"/>
  <c r="P248"/>
  <c r="T248"/>
  <c r="BK293"/>
  <c r="J293"/>
  <c r="J110"/>
  <c r="P293"/>
  <c r="P271"/>
  <c r="T293"/>
  <c r="T271"/>
  <c r="P299"/>
  <c r="R299"/>
  <c r="BK346"/>
  <c r="J346"/>
  <c r="J112"/>
  <c r="T346"/>
  <c r="BK377"/>
  <c r="J377"/>
  <c r="J114"/>
  <c r="T377"/>
  <c r="T352"/>
  <c r="P425"/>
  <c r="T425"/>
  <c r="P447"/>
  <c r="R447"/>
  <c i="7" r="P133"/>
  <c r="T133"/>
  <c r="P151"/>
  <c r="T151"/>
  <c r="P157"/>
  <c r="R157"/>
  <c r="BK191"/>
  <c r="J191"/>
  <c r="J101"/>
  <c r="R191"/>
  <c r="BK194"/>
  <c r="J194"/>
  <c r="J102"/>
  <c r="T194"/>
  <c r="BK209"/>
  <c r="J209"/>
  <c r="J103"/>
  <c r="T209"/>
  <c r="P223"/>
  <c r="T223"/>
  <c r="P229"/>
  <c r="T229"/>
  <c r="P236"/>
  <c r="T236"/>
  <c r="BK239"/>
  <c r="J239"/>
  <c r="J108"/>
  <c r="R239"/>
  <c r="P246"/>
  <c r="R246"/>
  <c i="8" r="BK118"/>
  <c r="J118"/>
  <c r="J97"/>
  <c r="T118"/>
  <c r="T117"/>
  <c i="9" r="BK130"/>
  <c r="J130"/>
  <c r="J98"/>
  <c r="R130"/>
  <c r="BK193"/>
  <c r="J193"/>
  <c r="J99"/>
  <c r="T193"/>
  <c r="P239"/>
  <c r="R239"/>
  <c r="BK269"/>
  <c r="J269"/>
  <c r="J101"/>
  <c r="R269"/>
  <c r="BK299"/>
  <c r="J299"/>
  <c r="J102"/>
  <c r="T299"/>
  <c r="P323"/>
  <c r="T323"/>
  <c r="P336"/>
  <c r="T336"/>
  <c r="P349"/>
  <c r="T349"/>
  <c r="P354"/>
  <c r="T354"/>
  <c r="P364"/>
  <c r="T364"/>
  <c i="10" r="BK127"/>
  <c r="J127"/>
  <c r="J98"/>
  <c r="P127"/>
  <c r="T127"/>
  <c r="P132"/>
  <c r="T132"/>
  <c r="P171"/>
  <c r="T171"/>
  <c r="P197"/>
  <c r="T197"/>
  <c r="R214"/>
  <c r="T234"/>
  <c r="BK245"/>
  <c r="J245"/>
  <c r="J104"/>
  <c r="P245"/>
  <c r="R245"/>
  <c r="BK265"/>
  <c r="J265"/>
  <c r="J105"/>
  <c r="R265"/>
  <c i="11" r="P120"/>
  <c r="T120"/>
  <c r="P155"/>
  <c r="T155"/>
  <c r="P183"/>
  <c r="R183"/>
  <c i="2" r="BK149"/>
  <c r="J149"/>
  <c r="J98"/>
  <c r="R149"/>
  <c r="BK167"/>
  <c r="J167"/>
  <c r="J99"/>
  <c r="R167"/>
  <c r="BK195"/>
  <c r="J195"/>
  <c r="J101"/>
  <c r="R195"/>
  <c r="BK562"/>
  <c r="J562"/>
  <c r="J102"/>
  <c r="P562"/>
  <c r="T562"/>
  <c r="BK733"/>
  <c r="J733"/>
  <c r="J105"/>
  <c r="R733"/>
  <c r="BK740"/>
  <c r="J740"/>
  <c r="J106"/>
  <c r="R740"/>
  <c r="BK768"/>
  <c r="J768"/>
  <c r="J107"/>
  <c r="T768"/>
  <c r="P793"/>
  <c r="BK799"/>
  <c r="J799"/>
  <c r="J109"/>
  <c r="R799"/>
  <c r="BK822"/>
  <c r="J822"/>
  <c r="J110"/>
  <c r="T822"/>
  <c r="P918"/>
  <c r="R918"/>
  <c r="P949"/>
  <c r="BK956"/>
  <c r="J956"/>
  <c r="J113"/>
  <c r="R956"/>
  <c r="BK1051"/>
  <c r="J1051"/>
  <c r="J114"/>
  <c r="R1051"/>
  <c r="BK1082"/>
  <c r="J1082"/>
  <c r="J115"/>
  <c r="R1082"/>
  <c r="BK1132"/>
  <c r="J1132"/>
  <c r="J116"/>
  <c r="R1132"/>
  <c r="BK1143"/>
  <c r="J1143"/>
  <c r="J117"/>
  <c r="P1143"/>
  <c r="R1143"/>
  <c r="T1143"/>
  <c r="P1148"/>
  <c r="R1148"/>
  <c r="BK1265"/>
  <c r="J1265"/>
  <c r="J119"/>
  <c r="R1265"/>
  <c r="BK1275"/>
  <c r="J1275"/>
  <c r="J120"/>
  <c r="R1275"/>
  <c r="BK1358"/>
  <c r="J1358"/>
  <c r="J121"/>
  <c r="BK1376"/>
  <c r="J1376"/>
  <c r="J122"/>
  <c r="R1376"/>
  <c r="P1791"/>
  <c r="P1790"/>
  <c r="T1791"/>
  <c r="T1790"/>
  <c i="3" r="BK126"/>
  <c r="J126"/>
  <c r="J98"/>
  <c r="T126"/>
  <c r="T125"/>
  <c r="BK136"/>
  <c r="J136"/>
  <c r="J100"/>
  <c r="R136"/>
  <c r="BK157"/>
  <c r="J157"/>
  <c r="J101"/>
  <c r="R157"/>
  <c r="BK177"/>
  <c r="J177"/>
  <c r="J102"/>
  <c r="R177"/>
  <c r="BK210"/>
  <c r="J210"/>
  <c r="J103"/>
  <c r="R210"/>
  <c r="BK213"/>
  <c r="J213"/>
  <c r="J104"/>
  <c r="R213"/>
  <c i="4" r="BK126"/>
  <c r="J126"/>
  <c r="J98"/>
  <c r="R126"/>
  <c r="R125"/>
  <c r="BK135"/>
  <c r="R135"/>
  <c r="BK150"/>
  <c r="J150"/>
  <c r="J101"/>
  <c r="R150"/>
  <c r="BK166"/>
  <c r="J166"/>
  <c r="J102"/>
  <c r="T166"/>
  <c r="P189"/>
  <c r="T189"/>
  <c r="BK221"/>
  <c r="J221"/>
  <c r="J104"/>
  <c r="T221"/>
  <c i="5" r="BK134"/>
  <c r="J134"/>
  <c r="J97"/>
  <c r="P134"/>
  <c r="R134"/>
  <c r="T134"/>
  <c r="BK140"/>
  <c r="J140"/>
  <c r="J98"/>
  <c r="P140"/>
  <c r="R140"/>
  <c r="T140"/>
  <c r="BK147"/>
  <c r="J147"/>
  <c r="J99"/>
  <c r="P147"/>
  <c r="R147"/>
  <c r="T147"/>
  <c r="BK161"/>
  <c r="J161"/>
  <c r="J100"/>
  <c r="P161"/>
  <c r="R161"/>
  <c r="T161"/>
  <c r="BK211"/>
  <c r="J211"/>
  <c r="J101"/>
  <c r="P211"/>
  <c r="R211"/>
  <c r="T211"/>
  <c r="BK218"/>
  <c r="J218"/>
  <c r="J102"/>
  <c r="P218"/>
  <c r="R218"/>
  <c r="T218"/>
  <c r="BK226"/>
  <c r="J226"/>
  <c r="J103"/>
  <c r="P226"/>
  <c r="R226"/>
  <c r="T226"/>
  <c r="BK258"/>
  <c r="J258"/>
  <c r="J104"/>
  <c r="P258"/>
  <c r="R258"/>
  <c r="T258"/>
  <c r="BK278"/>
  <c r="J278"/>
  <c r="J105"/>
  <c r="P278"/>
  <c r="R278"/>
  <c r="T278"/>
  <c r="BK297"/>
  <c r="J297"/>
  <c r="J106"/>
  <c r="P297"/>
  <c r="R297"/>
  <c r="T297"/>
  <c r="BK300"/>
  <c r="J300"/>
  <c r="J107"/>
  <c r="P300"/>
  <c r="R300"/>
  <c r="T300"/>
  <c r="BK348"/>
  <c r="J348"/>
  <c r="J108"/>
  <c r="P348"/>
  <c r="R348"/>
  <c r="T348"/>
  <c r="BK359"/>
  <c r="J359"/>
  <c r="J109"/>
  <c r="P359"/>
  <c r="R359"/>
  <c r="T359"/>
  <c r="BK365"/>
  <c r="J365"/>
  <c r="J110"/>
  <c r="P365"/>
  <c r="R365"/>
  <c r="T365"/>
  <c r="BK371"/>
  <c r="J371"/>
  <c r="J111"/>
  <c r="P371"/>
  <c r="R371"/>
  <c r="T371"/>
  <c r="P377"/>
  <c r="T377"/>
  <c r="P507"/>
  <c r="R507"/>
  <c i="6" r="P138"/>
  <c r="P137"/>
  <c r="R138"/>
  <c r="R137"/>
  <c r="BK155"/>
  <c r="J155"/>
  <c r="J99"/>
  <c r="R155"/>
  <c r="BK162"/>
  <c r="J162"/>
  <c r="J100"/>
  <c r="T162"/>
  <c r="BK182"/>
  <c r="J182"/>
  <c r="J102"/>
  <c r="R182"/>
  <c r="R181"/>
  <c r="BK188"/>
  <c r="J188"/>
  <c r="J103"/>
  <c r="T188"/>
  <c r="BK202"/>
  <c r="J202"/>
  <c r="J105"/>
  <c r="T202"/>
  <c r="T201"/>
  <c r="P216"/>
  <c r="T216"/>
  <c r="P222"/>
  <c r="R222"/>
  <c r="BK248"/>
  <c r="J248"/>
  <c r="J108"/>
  <c r="R248"/>
  <c r="R293"/>
  <c r="R271"/>
  <c r="BK299"/>
  <c r="J299"/>
  <c r="J111"/>
  <c r="T299"/>
  <c r="P346"/>
  <c r="R346"/>
  <c r="P377"/>
  <c r="P352"/>
  <c r="R377"/>
  <c r="R352"/>
  <c r="BK425"/>
  <c r="J425"/>
  <c r="J115"/>
  <c r="R425"/>
  <c r="BK447"/>
  <c r="J447"/>
  <c r="J116"/>
  <c r="T447"/>
  <c i="7" r="BK133"/>
  <c r="J133"/>
  <c r="J98"/>
  <c r="R133"/>
  <c r="BK151"/>
  <c r="J151"/>
  <c r="J99"/>
  <c r="R151"/>
  <c r="BK157"/>
  <c r="J157"/>
  <c r="J100"/>
  <c r="T157"/>
  <c r="P191"/>
  <c r="T191"/>
  <c r="P194"/>
  <c r="R194"/>
  <c r="P209"/>
  <c r="R209"/>
  <c r="BK223"/>
  <c r="J223"/>
  <c r="J104"/>
  <c r="R223"/>
  <c r="BK229"/>
  <c r="J229"/>
  <c r="J106"/>
  <c r="R229"/>
  <c r="BK236"/>
  <c r="J236"/>
  <c r="J107"/>
  <c r="R236"/>
  <c r="P239"/>
  <c r="T239"/>
  <c r="BK246"/>
  <c r="J246"/>
  <c r="J110"/>
  <c r="T246"/>
  <c i="8" r="P118"/>
  <c r="P117"/>
  <c i="1" r="AU101"/>
  <c i="8" r="R118"/>
  <c r="R117"/>
  <c i="9" r="P130"/>
  <c r="T130"/>
  <c r="P193"/>
  <c r="R193"/>
  <c r="BK239"/>
  <c r="J239"/>
  <c r="J100"/>
  <c r="T239"/>
  <c r="P269"/>
  <c r="T269"/>
  <c r="P299"/>
  <c r="R299"/>
  <c r="BK323"/>
  <c r="J323"/>
  <c r="J103"/>
  <c r="R323"/>
  <c r="BK336"/>
  <c r="J336"/>
  <c r="J104"/>
  <c r="R336"/>
  <c r="BK349"/>
  <c r="J349"/>
  <c r="J105"/>
  <c r="R349"/>
  <c r="BK354"/>
  <c r="J354"/>
  <c r="J106"/>
  <c r="R354"/>
  <c r="BK364"/>
  <c r="J364"/>
  <c r="J108"/>
  <c r="R364"/>
  <c i="10" r="R127"/>
  <c r="BK132"/>
  <c r="J132"/>
  <c r="J99"/>
  <c r="R132"/>
  <c r="BK171"/>
  <c r="J171"/>
  <c r="J100"/>
  <c r="R171"/>
  <c r="BK197"/>
  <c r="J197"/>
  <c r="J101"/>
  <c r="R197"/>
  <c r="BK214"/>
  <c r="J214"/>
  <c r="J102"/>
  <c r="P214"/>
  <c r="T214"/>
  <c r="BK234"/>
  <c r="J234"/>
  <c r="J103"/>
  <c r="P234"/>
  <c r="R234"/>
  <c r="T245"/>
  <c r="P265"/>
  <c r="T265"/>
  <c i="11" r="BK120"/>
  <c r="J120"/>
  <c r="J97"/>
  <c r="R120"/>
  <c r="BK155"/>
  <c r="J155"/>
  <c r="J98"/>
  <c r="R155"/>
  <c r="BK183"/>
  <c r="J183"/>
  <c r="J99"/>
  <c r="T183"/>
  <c i="2" r="BK730"/>
  <c r="J730"/>
  <c r="J103"/>
  <c i="7" r="BK244"/>
  <c r="J244"/>
  <c r="J109"/>
  <c r="BK259"/>
  <c r="J259"/>
  <c r="J111"/>
  <c i="2" r="BK1795"/>
  <c r="J1795"/>
  <c r="J126"/>
  <c r="BK1797"/>
  <c r="J1797"/>
  <c r="J127"/>
  <c i="6" r="BK271"/>
  <c r="J271"/>
  <c r="J109"/>
  <c r="BK352"/>
  <c r="J352"/>
  <c r="J113"/>
  <c i="7" r="BK227"/>
  <c r="J227"/>
  <c r="J105"/>
  <c i="9" r="BK361"/>
  <c r="J361"/>
  <c r="J107"/>
  <c i="11" r="J113"/>
  <c r="F116"/>
  <c r="BF125"/>
  <c r="BF126"/>
  <c r="BF127"/>
  <c r="BF132"/>
  <c r="BF133"/>
  <c r="BF134"/>
  <c r="BF140"/>
  <c r="BF141"/>
  <c r="BF145"/>
  <c r="BF147"/>
  <c r="BF149"/>
  <c r="BF150"/>
  <c r="BF152"/>
  <c r="BF153"/>
  <c r="BF154"/>
  <c r="BF158"/>
  <c r="BF159"/>
  <c r="BF160"/>
  <c r="BF162"/>
  <c r="BF165"/>
  <c r="BF173"/>
  <c r="BF176"/>
  <c r="BF177"/>
  <c r="BF178"/>
  <c r="BF179"/>
  <c r="BF180"/>
  <c r="BF181"/>
  <c r="BF182"/>
  <c r="BF185"/>
  <c r="BF186"/>
  <c r="BF188"/>
  <c r="BF189"/>
  <c r="BF190"/>
  <c r="BF191"/>
  <c r="BF192"/>
  <c r="BF194"/>
  <c r="E85"/>
  <c r="J92"/>
  <c r="BF121"/>
  <c r="BF122"/>
  <c r="BF123"/>
  <c r="BF124"/>
  <c r="BF128"/>
  <c r="BF129"/>
  <c r="BF130"/>
  <c r="BF131"/>
  <c r="BF135"/>
  <c r="BF136"/>
  <c r="BF137"/>
  <c r="BF138"/>
  <c r="BF139"/>
  <c r="BF142"/>
  <c r="BF143"/>
  <c r="BF144"/>
  <c r="BF146"/>
  <c r="BF148"/>
  <c r="BF151"/>
  <c r="BF156"/>
  <c r="BF157"/>
  <c r="BF161"/>
  <c r="BF163"/>
  <c r="BF164"/>
  <c r="BF166"/>
  <c r="BF167"/>
  <c r="BF168"/>
  <c r="BF169"/>
  <c r="BF170"/>
  <c r="BF171"/>
  <c r="BF172"/>
  <c r="BF174"/>
  <c r="BF175"/>
  <c r="BF184"/>
  <c r="BF187"/>
  <c r="BF193"/>
  <c r="BF195"/>
  <c r="BF196"/>
  <c i="10" r="E85"/>
  <c r="J89"/>
  <c r="J92"/>
  <c r="BF128"/>
  <c r="BF129"/>
  <c r="BF133"/>
  <c r="BF136"/>
  <c r="BF137"/>
  <c r="BF138"/>
  <c r="BF139"/>
  <c r="BF141"/>
  <c r="BF143"/>
  <c r="BF147"/>
  <c r="BF148"/>
  <c r="BF149"/>
  <c r="BF152"/>
  <c r="BF159"/>
  <c r="BF160"/>
  <c r="BF164"/>
  <c r="BF165"/>
  <c r="BF167"/>
  <c r="BF174"/>
  <c r="BF175"/>
  <c r="BF178"/>
  <c r="BF186"/>
  <c r="BF187"/>
  <c r="BF188"/>
  <c r="BF190"/>
  <c r="BF191"/>
  <c r="BF192"/>
  <c r="BF193"/>
  <c r="BF194"/>
  <c r="BF195"/>
  <c r="BF198"/>
  <c r="BF199"/>
  <c r="BF200"/>
  <c r="BF206"/>
  <c r="BF207"/>
  <c r="BF208"/>
  <c r="BF211"/>
  <c r="BF212"/>
  <c r="BF213"/>
  <c r="BF215"/>
  <c r="BF217"/>
  <c r="BF218"/>
  <c r="BF219"/>
  <c r="BF223"/>
  <c r="BF224"/>
  <c r="BF227"/>
  <c r="BF230"/>
  <c r="BF231"/>
  <c r="BF238"/>
  <c r="BF239"/>
  <c r="BF240"/>
  <c r="BF242"/>
  <c r="BF247"/>
  <c r="BF250"/>
  <c r="BF253"/>
  <c r="BF254"/>
  <c r="BF257"/>
  <c r="BF259"/>
  <c r="BF260"/>
  <c r="BF261"/>
  <c r="BF262"/>
  <c r="BF263"/>
  <c r="BF264"/>
  <c r="BF266"/>
  <c r="BF271"/>
  <c r="BF273"/>
  <c r="BF276"/>
  <c r="F92"/>
  <c r="BF130"/>
  <c r="BF131"/>
  <c r="BF134"/>
  <c r="BF135"/>
  <c r="BF140"/>
  <c r="BF142"/>
  <c r="BF144"/>
  <c r="BF145"/>
  <c r="BF146"/>
  <c r="BF150"/>
  <c r="BF151"/>
  <c r="BF153"/>
  <c r="BF154"/>
  <c r="BF155"/>
  <c r="BF156"/>
  <c r="BF157"/>
  <c r="BF158"/>
  <c r="BF161"/>
  <c r="BF162"/>
  <c r="BF163"/>
  <c r="BF166"/>
  <c r="BF168"/>
  <c r="BF169"/>
  <c r="BF170"/>
  <c r="BF172"/>
  <c r="BF173"/>
  <c r="BF176"/>
  <c r="BF177"/>
  <c r="BF179"/>
  <c r="BF180"/>
  <c r="BF181"/>
  <c r="BF182"/>
  <c r="BF183"/>
  <c r="BF184"/>
  <c r="BF185"/>
  <c r="BF189"/>
  <c r="BF196"/>
  <c r="BF201"/>
  <c r="BF202"/>
  <c r="BF203"/>
  <c r="BF204"/>
  <c r="BF205"/>
  <c r="BF209"/>
  <c r="BF210"/>
  <c r="BF216"/>
  <c r="BF220"/>
  <c r="BF221"/>
  <c r="BF222"/>
  <c r="BF225"/>
  <c r="BF226"/>
  <c r="BF228"/>
  <c r="BF229"/>
  <c r="BF232"/>
  <c r="BF233"/>
  <c r="BF235"/>
  <c r="BF236"/>
  <c r="BF237"/>
  <c r="BF241"/>
  <c r="BF243"/>
  <c r="BF244"/>
  <c r="BF246"/>
  <c r="BF248"/>
  <c r="BF249"/>
  <c r="BF251"/>
  <c r="BF252"/>
  <c r="BF255"/>
  <c r="BF256"/>
  <c r="BF258"/>
  <c r="BF267"/>
  <c r="BF268"/>
  <c r="BF269"/>
  <c r="BF270"/>
  <c r="BF272"/>
  <c r="BF274"/>
  <c r="BF275"/>
  <c i="9" r="J92"/>
  <c r="J122"/>
  <c r="F125"/>
  <c r="BF131"/>
  <c r="BF133"/>
  <c r="BF135"/>
  <c r="BF137"/>
  <c r="BF145"/>
  <c r="BF149"/>
  <c r="BF151"/>
  <c r="BF153"/>
  <c r="BF155"/>
  <c r="BF161"/>
  <c r="BF163"/>
  <c r="BF169"/>
  <c r="BF170"/>
  <c r="BF172"/>
  <c r="BF174"/>
  <c r="BF180"/>
  <c r="BF184"/>
  <c r="BF185"/>
  <c r="BF187"/>
  <c r="BF208"/>
  <c r="BF210"/>
  <c r="BF212"/>
  <c r="BF214"/>
  <c r="BF222"/>
  <c r="BF230"/>
  <c r="BF232"/>
  <c r="BF234"/>
  <c r="BF235"/>
  <c r="BF237"/>
  <c r="BF238"/>
  <c r="BF242"/>
  <c r="BF244"/>
  <c r="BF246"/>
  <c r="BF248"/>
  <c r="BF250"/>
  <c r="BF252"/>
  <c r="BF259"/>
  <c r="BF262"/>
  <c r="BF270"/>
  <c r="BF272"/>
  <c r="BF274"/>
  <c r="BF282"/>
  <c r="BF284"/>
  <c r="BF285"/>
  <c r="BF287"/>
  <c r="BF292"/>
  <c r="BF294"/>
  <c r="BF295"/>
  <c r="BF300"/>
  <c r="BF302"/>
  <c r="BF304"/>
  <c r="BF315"/>
  <c r="BF316"/>
  <c r="BF318"/>
  <c r="BF321"/>
  <c r="BF328"/>
  <c r="BF333"/>
  <c r="BF355"/>
  <c r="BF365"/>
  <c r="BF366"/>
  <c r="E85"/>
  <c r="BF139"/>
  <c r="BF141"/>
  <c r="BF143"/>
  <c r="BF147"/>
  <c r="BF150"/>
  <c r="BF152"/>
  <c r="BF157"/>
  <c r="BF159"/>
  <c r="BF165"/>
  <c r="BF167"/>
  <c r="BF176"/>
  <c r="BF178"/>
  <c r="BF182"/>
  <c r="BF188"/>
  <c r="BF190"/>
  <c r="BF191"/>
  <c r="BF194"/>
  <c r="BF196"/>
  <c r="BF198"/>
  <c r="BF200"/>
  <c r="BF202"/>
  <c r="BF204"/>
  <c r="BF206"/>
  <c r="BF216"/>
  <c r="BF218"/>
  <c r="BF220"/>
  <c r="BF224"/>
  <c r="BF226"/>
  <c r="BF228"/>
  <c r="BF240"/>
  <c r="BF254"/>
  <c r="BF255"/>
  <c r="BF257"/>
  <c r="BF261"/>
  <c r="BF264"/>
  <c r="BF265"/>
  <c r="BF267"/>
  <c r="BF276"/>
  <c r="BF278"/>
  <c r="BF280"/>
  <c r="BF289"/>
  <c r="BF291"/>
  <c r="BF297"/>
  <c r="BF306"/>
  <c r="BF308"/>
  <c r="BF310"/>
  <c r="BF311"/>
  <c r="BF313"/>
  <c r="BF319"/>
  <c r="BF324"/>
  <c r="BF326"/>
  <c r="BF330"/>
  <c r="BF332"/>
  <c r="BF335"/>
  <c r="BF337"/>
  <c r="BF339"/>
  <c r="BF341"/>
  <c r="BF343"/>
  <c r="BF345"/>
  <c r="BF347"/>
  <c r="BF350"/>
  <c r="BF352"/>
  <c r="BF357"/>
  <c r="BF359"/>
  <c r="BF362"/>
  <c i="8" r="E85"/>
  <c r="J89"/>
  <c r="F92"/>
  <c r="BF119"/>
  <c r="BF120"/>
  <c r="J92"/>
  <c i="7" r="E85"/>
  <c r="F92"/>
  <c r="J125"/>
  <c r="BF137"/>
  <c r="BF139"/>
  <c r="BF141"/>
  <c r="BF142"/>
  <c r="BF144"/>
  <c r="BF145"/>
  <c r="BF146"/>
  <c r="BF150"/>
  <c r="BF152"/>
  <c r="BF160"/>
  <c r="BF161"/>
  <c r="BF162"/>
  <c r="BF163"/>
  <c r="BF164"/>
  <c r="BF166"/>
  <c r="BF167"/>
  <c r="BF168"/>
  <c r="BF171"/>
  <c r="BF173"/>
  <c r="BF174"/>
  <c r="BF175"/>
  <c r="BF177"/>
  <c r="BF178"/>
  <c r="BF179"/>
  <c r="BF186"/>
  <c r="BF187"/>
  <c r="BF188"/>
  <c r="BF197"/>
  <c r="BF198"/>
  <c r="BF199"/>
  <c r="BF201"/>
  <c r="BF202"/>
  <c r="BF204"/>
  <c r="BF206"/>
  <c r="BF207"/>
  <c r="BF210"/>
  <c r="BF212"/>
  <c r="BF214"/>
  <c r="BF215"/>
  <c r="BF216"/>
  <c r="BF221"/>
  <c r="BF228"/>
  <c r="BF230"/>
  <c r="BF231"/>
  <c r="BF232"/>
  <c r="BF241"/>
  <c r="BF248"/>
  <c r="BF251"/>
  <c r="BF252"/>
  <c r="BF253"/>
  <c r="BF254"/>
  <c r="BF255"/>
  <c r="J92"/>
  <c r="BF134"/>
  <c r="BF135"/>
  <c r="BF136"/>
  <c r="BF138"/>
  <c r="BF140"/>
  <c r="BF143"/>
  <c r="BF147"/>
  <c r="BF148"/>
  <c r="BF149"/>
  <c r="BF154"/>
  <c r="BF156"/>
  <c r="BF158"/>
  <c r="BF159"/>
  <c r="BF165"/>
  <c r="BF169"/>
  <c r="BF170"/>
  <c r="BF172"/>
  <c r="BF176"/>
  <c r="BF180"/>
  <c r="BF181"/>
  <c r="BF182"/>
  <c r="BF183"/>
  <c r="BF184"/>
  <c r="BF185"/>
  <c r="BF189"/>
  <c r="BF190"/>
  <c r="BF192"/>
  <c r="BF193"/>
  <c r="BF195"/>
  <c r="BF196"/>
  <c r="BF200"/>
  <c r="BF203"/>
  <c r="BF205"/>
  <c r="BF208"/>
  <c r="BF211"/>
  <c r="BF213"/>
  <c r="BF217"/>
  <c r="BF218"/>
  <c r="BF219"/>
  <c r="BF220"/>
  <c r="BF222"/>
  <c r="BF224"/>
  <c r="BF225"/>
  <c r="BF226"/>
  <c r="BF233"/>
  <c r="BF234"/>
  <c r="BF235"/>
  <c r="BF237"/>
  <c r="BF238"/>
  <c r="BF240"/>
  <c r="BF242"/>
  <c r="BF243"/>
  <c r="BF245"/>
  <c r="BF247"/>
  <c r="BF249"/>
  <c r="BF250"/>
  <c r="BF256"/>
  <c r="BF257"/>
  <c r="BF258"/>
  <c r="BF260"/>
  <c i="6" r="F92"/>
  <c r="E126"/>
  <c r="J130"/>
  <c r="J133"/>
  <c r="BF139"/>
  <c r="BF141"/>
  <c r="BF144"/>
  <c r="BF145"/>
  <c r="BF146"/>
  <c r="BF148"/>
  <c r="BF150"/>
  <c r="BF151"/>
  <c r="BF153"/>
  <c r="BF154"/>
  <c r="BF156"/>
  <c r="BF159"/>
  <c r="BF161"/>
  <c r="BF163"/>
  <c r="BF165"/>
  <c r="BF166"/>
  <c r="BF167"/>
  <c r="BF168"/>
  <c r="BF169"/>
  <c r="BF171"/>
  <c r="BF173"/>
  <c r="BF174"/>
  <c r="BF176"/>
  <c r="BF178"/>
  <c r="BF180"/>
  <c r="BF183"/>
  <c r="BF189"/>
  <c r="BF198"/>
  <c r="BF205"/>
  <c r="BF206"/>
  <c r="BF207"/>
  <c r="BF209"/>
  <c r="BF211"/>
  <c r="BF212"/>
  <c r="BF214"/>
  <c r="BF217"/>
  <c r="BF219"/>
  <c r="BF225"/>
  <c r="BF226"/>
  <c r="BF229"/>
  <c r="BF232"/>
  <c r="BF233"/>
  <c r="BF240"/>
  <c r="BF243"/>
  <c r="BF244"/>
  <c r="BF245"/>
  <c r="BF251"/>
  <c r="BF252"/>
  <c r="BF253"/>
  <c r="BF255"/>
  <c r="BF260"/>
  <c r="BF261"/>
  <c r="BF264"/>
  <c r="BF265"/>
  <c r="BF267"/>
  <c r="BF269"/>
  <c r="BF270"/>
  <c r="BF272"/>
  <c r="BF280"/>
  <c r="BF283"/>
  <c r="BF284"/>
  <c r="BF285"/>
  <c r="BF286"/>
  <c r="BF287"/>
  <c r="BF288"/>
  <c r="BF289"/>
  <c r="BF290"/>
  <c r="BF291"/>
  <c r="BF292"/>
  <c r="BF298"/>
  <c r="BF300"/>
  <c r="BF302"/>
  <c r="BF306"/>
  <c r="BF307"/>
  <c r="BF309"/>
  <c r="BF314"/>
  <c r="BF315"/>
  <c r="BF317"/>
  <c r="BF321"/>
  <c r="BF326"/>
  <c r="BF327"/>
  <c r="BF328"/>
  <c r="BF331"/>
  <c r="BF332"/>
  <c r="BF334"/>
  <c r="BF336"/>
  <c r="BF337"/>
  <c r="BF339"/>
  <c r="BF341"/>
  <c r="BF343"/>
  <c r="BF345"/>
  <c r="BF349"/>
  <c r="BF350"/>
  <c r="BF351"/>
  <c r="BF355"/>
  <c r="BF356"/>
  <c r="BF359"/>
  <c r="BF363"/>
  <c r="BF367"/>
  <c r="BF369"/>
  <c r="BF371"/>
  <c r="BF373"/>
  <c r="BF375"/>
  <c r="BF384"/>
  <c r="BF387"/>
  <c r="BF394"/>
  <c r="BF395"/>
  <c r="BF396"/>
  <c r="BF403"/>
  <c r="BF404"/>
  <c r="BF405"/>
  <c r="BF406"/>
  <c r="BF409"/>
  <c r="BF411"/>
  <c r="BF415"/>
  <c r="BF416"/>
  <c r="BF419"/>
  <c r="BF420"/>
  <c r="BF421"/>
  <c r="BF426"/>
  <c r="BF431"/>
  <c r="BF435"/>
  <c r="BF437"/>
  <c r="BF438"/>
  <c r="BF439"/>
  <c r="BF440"/>
  <c r="BF442"/>
  <c r="BF443"/>
  <c r="BF444"/>
  <c r="BF445"/>
  <c r="BF449"/>
  <c r="BF451"/>
  <c r="BF142"/>
  <c r="BF143"/>
  <c r="BF147"/>
  <c r="BF149"/>
  <c r="BF152"/>
  <c r="BF158"/>
  <c r="BF160"/>
  <c r="BF172"/>
  <c r="BF185"/>
  <c r="BF186"/>
  <c r="BF187"/>
  <c r="BF191"/>
  <c r="BF192"/>
  <c r="BF194"/>
  <c r="BF196"/>
  <c r="BF200"/>
  <c r="BF203"/>
  <c r="BF208"/>
  <c r="BF210"/>
  <c r="BF213"/>
  <c r="BF215"/>
  <c r="BF220"/>
  <c r="BF223"/>
  <c r="BF227"/>
  <c r="BF228"/>
  <c r="BF231"/>
  <c r="BF234"/>
  <c r="BF236"/>
  <c r="BF238"/>
  <c r="BF242"/>
  <c r="BF246"/>
  <c r="BF249"/>
  <c r="BF254"/>
  <c r="BF256"/>
  <c r="BF257"/>
  <c r="BF258"/>
  <c r="BF259"/>
  <c r="BF262"/>
  <c r="BF263"/>
  <c r="BF266"/>
  <c r="BF268"/>
  <c r="BF273"/>
  <c r="BF274"/>
  <c r="BF275"/>
  <c r="BF276"/>
  <c r="BF277"/>
  <c r="BF278"/>
  <c r="BF279"/>
  <c r="BF281"/>
  <c r="BF282"/>
  <c r="BF294"/>
  <c r="BF296"/>
  <c r="BF297"/>
  <c r="BF303"/>
  <c r="BF304"/>
  <c r="BF308"/>
  <c r="BF310"/>
  <c r="BF311"/>
  <c r="BF312"/>
  <c r="BF313"/>
  <c r="BF316"/>
  <c r="BF318"/>
  <c r="BF320"/>
  <c r="BF322"/>
  <c r="BF323"/>
  <c r="BF324"/>
  <c r="BF325"/>
  <c r="BF329"/>
  <c r="BF330"/>
  <c r="BF333"/>
  <c r="BF335"/>
  <c r="BF338"/>
  <c r="BF340"/>
  <c r="BF344"/>
  <c r="BF347"/>
  <c r="BF353"/>
  <c r="BF357"/>
  <c r="BF358"/>
  <c r="BF361"/>
  <c r="BF362"/>
  <c r="BF365"/>
  <c r="BF372"/>
  <c r="BF374"/>
  <c r="BF378"/>
  <c r="BF380"/>
  <c r="BF381"/>
  <c r="BF382"/>
  <c r="BF385"/>
  <c r="BF386"/>
  <c r="BF388"/>
  <c r="BF389"/>
  <c r="BF390"/>
  <c r="BF391"/>
  <c r="BF392"/>
  <c r="BF393"/>
  <c r="BF397"/>
  <c r="BF398"/>
  <c r="BF399"/>
  <c r="BF400"/>
  <c r="BF402"/>
  <c r="BF407"/>
  <c r="BF408"/>
  <c r="BF410"/>
  <c r="BF412"/>
  <c r="BF413"/>
  <c r="BF414"/>
  <c r="BF417"/>
  <c r="BF418"/>
  <c r="BF422"/>
  <c r="BF423"/>
  <c r="BF424"/>
  <c r="BF428"/>
  <c r="BF429"/>
  <c r="BF430"/>
  <c r="BF432"/>
  <c r="BF434"/>
  <c r="BF436"/>
  <c r="BF441"/>
  <c r="BF446"/>
  <c r="BF448"/>
  <c r="BF450"/>
  <c i="4" r="J135"/>
  <c r="J100"/>
  <c i="5" r="J89"/>
  <c r="E123"/>
  <c r="F130"/>
  <c r="BF136"/>
  <c r="BF137"/>
  <c r="BF138"/>
  <c r="BF139"/>
  <c r="BF142"/>
  <c r="BF145"/>
  <c r="BF146"/>
  <c r="BF148"/>
  <c r="BF150"/>
  <c r="BF153"/>
  <c r="BF154"/>
  <c r="BF155"/>
  <c r="BF156"/>
  <c r="BF157"/>
  <c r="BF159"/>
  <c r="BF163"/>
  <c r="BF167"/>
  <c r="BF171"/>
  <c r="BF173"/>
  <c r="BF174"/>
  <c r="BF176"/>
  <c r="BF177"/>
  <c r="BF179"/>
  <c r="BF180"/>
  <c r="BF182"/>
  <c r="BF183"/>
  <c r="BF184"/>
  <c r="BF187"/>
  <c r="BF189"/>
  <c r="BF190"/>
  <c r="BF191"/>
  <c r="BF192"/>
  <c r="BF193"/>
  <c r="BF194"/>
  <c r="BF197"/>
  <c r="BF199"/>
  <c r="BF200"/>
  <c r="BF206"/>
  <c r="BF207"/>
  <c r="BF209"/>
  <c r="BF210"/>
  <c r="BF215"/>
  <c r="BF216"/>
  <c r="BF219"/>
  <c r="BF220"/>
  <c r="BF221"/>
  <c r="BF222"/>
  <c r="BF227"/>
  <c r="BF229"/>
  <c r="BF230"/>
  <c r="BF231"/>
  <c r="BF232"/>
  <c r="BF235"/>
  <c r="BF236"/>
  <c r="BF239"/>
  <c r="BF242"/>
  <c r="BF243"/>
  <c r="BF244"/>
  <c r="BF245"/>
  <c r="BF247"/>
  <c r="BF248"/>
  <c r="BF249"/>
  <c r="BF250"/>
  <c r="BF251"/>
  <c r="BF255"/>
  <c r="BF257"/>
  <c r="BF259"/>
  <c r="BF261"/>
  <c r="BF263"/>
  <c r="BF265"/>
  <c r="BF266"/>
  <c r="BF270"/>
  <c r="BF271"/>
  <c r="BF272"/>
  <c r="BF273"/>
  <c r="BF274"/>
  <c r="BF275"/>
  <c r="BF279"/>
  <c r="BF280"/>
  <c r="BF283"/>
  <c r="BF285"/>
  <c r="BF288"/>
  <c r="BF289"/>
  <c r="BF291"/>
  <c r="BF293"/>
  <c r="BF296"/>
  <c r="BF298"/>
  <c r="BF299"/>
  <c r="BF303"/>
  <c r="BF305"/>
  <c r="BF307"/>
  <c r="BF308"/>
  <c r="BF310"/>
  <c r="BF311"/>
  <c r="BF312"/>
  <c r="BF314"/>
  <c r="BF315"/>
  <c r="BF316"/>
  <c r="BF318"/>
  <c r="BF319"/>
  <c r="BF322"/>
  <c r="BF324"/>
  <c r="BF325"/>
  <c r="BF328"/>
  <c r="BF329"/>
  <c r="BF332"/>
  <c r="BF334"/>
  <c r="BF335"/>
  <c r="BF337"/>
  <c r="BF338"/>
  <c r="BF339"/>
  <c r="BF342"/>
  <c r="BF344"/>
  <c r="BF345"/>
  <c r="BF351"/>
  <c r="BF353"/>
  <c r="BF354"/>
  <c r="BF356"/>
  <c r="BF357"/>
  <c r="BF361"/>
  <c r="BF363"/>
  <c r="BF368"/>
  <c r="BF369"/>
  <c r="BF370"/>
  <c r="BF372"/>
  <c r="BF374"/>
  <c r="BF375"/>
  <c r="BF376"/>
  <c r="BF378"/>
  <c r="BF380"/>
  <c r="BF382"/>
  <c r="BF385"/>
  <c r="BF386"/>
  <c r="BF387"/>
  <c r="BF388"/>
  <c r="BF390"/>
  <c r="BF393"/>
  <c r="BF394"/>
  <c r="BF395"/>
  <c r="BF396"/>
  <c r="BF397"/>
  <c r="BF400"/>
  <c r="BF403"/>
  <c r="BF404"/>
  <c r="BF406"/>
  <c r="BF407"/>
  <c r="BF409"/>
  <c r="BF411"/>
  <c r="BF412"/>
  <c r="BF416"/>
  <c r="BF418"/>
  <c r="BF421"/>
  <c r="BF424"/>
  <c r="BF426"/>
  <c r="BF430"/>
  <c r="BF436"/>
  <c r="BF439"/>
  <c r="BF440"/>
  <c r="BF441"/>
  <c r="BF442"/>
  <c r="BF443"/>
  <c r="BF446"/>
  <c r="BF447"/>
  <c r="BF449"/>
  <c r="BF450"/>
  <c r="BF453"/>
  <c r="BF459"/>
  <c r="BF460"/>
  <c r="BF468"/>
  <c r="BF471"/>
  <c r="BF472"/>
  <c r="BF474"/>
  <c r="BF477"/>
  <c r="BF478"/>
  <c r="BF479"/>
  <c r="BF480"/>
  <c r="BF481"/>
  <c r="BF483"/>
  <c r="BF485"/>
  <c r="BF486"/>
  <c r="BF488"/>
  <c r="BF490"/>
  <c r="BF492"/>
  <c r="BF495"/>
  <c r="BF496"/>
  <c r="BF497"/>
  <c r="BF502"/>
  <c r="BF503"/>
  <c r="BF504"/>
  <c r="BF505"/>
  <c r="BF508"/>
  <c r="BF509"/>
  <c r="BF510"/>
  <c r="BF511"/>
  <c r="BF512"/>
  <c r="BF513"/>
  <c r="BF514"/>
  <c r="J92"/>
  <c r="BF135"/>
  <c r="BF141"/>
  <c r="BF143"/>
  <c r="BF144"/>
  <c r="BF149"/>
  <c r="BF151"/>
  <c r="BF152"/>
  <c r="BF158"/>
  <c r="BF160"/>
  <c r="BF162"/>
  <c r="BF164"/>
  <c r="BF165"/>
  <c r="BF166"/>
  <c r="BF168"/>
  <c r="BF169"/>
  <c r="BF170"/>
  <c r="BF172"/>
  <c r="BF175"/>
  <c r="BF178"/>
  <c r="BF181"/>
  <c r="BF185"/>
  <c r="BF186"/>
  <c r="BF188"/>
  <c r="BF195"/>
  <c r="BF196"/>
  <c r="BF198"/>
  <c r="BF201"/>
  <c r="BF202"/>
  <c r="BF203"/>
  <c r="BF204"/>
  <c r="BF205"/>
  <c r="BF208"/>
  <c r="BF212"/>
  <c r="BF213"/>
  <c r="BF214"/>
  <c r="BF217"/>
  <c r="BF223"/>
  <c r="BF224"/>
  <c r="BF225"/>
  <c r="BF228"/>
  <c r="BF233"/>
  <c r="BF234"/>
  <c r="BF237"/>
  <c r="BF238"/>
  <c r="BF240"/>
  <c r="BF241"/>
  <c r="BF246"/>
  <c r="BF252"/>
  <c r="BF253"/>
  <c r="BF254"/>
  <c r="BF256"/>
  <c r="BF260"/>
  <c r="BF262"/>
  <c r="BF264"/>
  <c r="BF267"/>
  <c r="BF268"/>
  <c r="BF269"/>
  <c r="BF276"/>
  <c r="BF277"/>
  <c r="BF281"/>
  <c r="BF282"/>
  <c r="BF284"/>
  <c r="BF286"/>
  <c r="BF287"/>
  <c r="BF290"/>
  <c r="BF292"/>
  <c r="BF294"/>
  <c r="BF295"/>
  <c r="BF301"/>
  <c r="BF302"/>
  <c r="BF304"/>
  <c r="BF306"/>
  <c r="BF309"/>
  <c r="BF313"/>
  <c r="BF317"/>
  <c r="BF320"/>
  <c r="BF321"/>
  <c r="BF323"/>
  <c r="BF326"/>
  <c r="BF327"/>
  <c r="BF330"/>
  <c r="BF331"/>
  <c r="BF333"/>
  <c r="BF336"/>
  <c r="BF340"/>
  <c r="BF341"/>
  <c r="BF343"/>
  <c r="BF346"/>
  <c r="BF347"/>
  <c r="BF349"/>
  <c r="BF350"/>
  <c r="BF352"/>
  <c r="BF355"/>
  <c r="BF358"/>
  <c r="BF360"/>
  <c r="BF362"/>
  <c r="BF364"/>
  <c r="BF366"/>
  <c r="BF367"/>
  <c r="BF373"/>
  <c r="BF379"/>
  <c r="BF381"/>
  <c r="BF383"/>
  <c r="BF384"/>
  <c r="BF389"/>
  <c r="BF391"/>
  <c r="BF392"/>
  <c r="BF398"/>
  <c r="BF399"/>
  <c r="BF401"/>
  <c r="BF402"/>
  <c r="BF405"/>
  <c r="BF408"/>
  <c r="BF410"/>
  <c r="BF413"/>
  <c r="BF414"/>
  <c r="BF415"/>
  <c r="BF417"/>
  <c r="BF419"/>
  <c r="BF420"/>
  <c r="BF422"/>
  <c r="BF423"/>
  <c r="BF425"/>
  <c r="BF427"/>
  <c r="BF428"/>
  <c r="BF429"/>
  <c r="BF431"/>
  <c r="BF432"/>
  <c r="BF433"/>
  <c r="BF434"/>
  <c r="BF435"/>
  <c r="BF437"/>
  <c r="BF438"/>
  <c r="BF444"/>
  <c r="BF445"/>
  <c r="BF448"/>
  <c r="BF451"/>
  <c r="BF452"/>
  <c r="BF454"/>
  <c r="BF455"/>
  <c r="BF456"/>
  <c r="BF457"/>
  <c r="BF458"/>
  <c r="BF461"/>
  <c r="BF462"/>
  <c r="BF463"/>
  <c r="BF464"/>
  <c r="BF465"/>
  <c r="BF466"/>
  <c r="BF467"/>
  <c r="BF469"/>
  <c r="BF470"/>
  <c r="BF473"/>
  <c r="BF475"/>
  <c r="BF476"/>
  <c r="BF482"/>
  <c r="BF484"/>
  <c r="BF487"/>
  <c r="BF489"/>
  <c r="BF491"/>
  <c r="BF493"/>
  <c r="BF494"/>
  <c r="BF498"/>
  <c r="BF499"/>
  <c r="BF500"/>
  <c r="BF501"/>
  <c r="BF506"/>
  <c i="4" r="E85"/>
  <c r="J89"/>
  <c r="F92"/>
  <c r="J92"/>
  <c r="BF127"/>
  <c r="BF128"/>
  <c r="BF129"/>
  <c r="BF132"/>
  <c r="BF133"/>
  <c r="BF138"/>
  <c r="BF139"/>
  <c r="BF140"/>
  <c r="BF141"/>
  <c r="BF148"/>
  <c r="BF149"/>
  <c r="BF151"/>
  <c r="BF154"/>
  <c r="BF159"/>
  <c r="BF162"/>
  <c r="BF163"/>
  <c r="BF164"/>
  <c r="BF167"/>
  <c r="BF168"/>
  <c r="BF169"/>
  <c r="BF170"/>
  <c r="BF175"/>
  <c r="BF176"/>
  <c r="BF178"/>
  <c r="BF181"/>
  <c r="BF182"/>
  <c r="BF185"/>
  <c r="BF186"/>
  <c r="BF187"/>
  <c r="BF188"/>
  <c r="BF190"/>
  <c r="BF192"/>
  <c r="BF193"/>
  <c r="BF196"/>
  <c r="BF197"/>
  <c r="BF201"/>
  <c r="BF202"/>
  <c r="BF207"/>
  <c r="BF213"/>
  <c r="BF216"/>
  <c r="BF218"/>
  <c r="BF130"/>
  <c r="BF131"/>
  <c r="BF136"/>
  <c r="BF137"/>
  <c r="BF142"/>
  <c r="BF143"/>
  <c r="BF144"/>
  <c r="BF145"/>
  <c r="BF146"/>
  <c r="BF147"/>
  <c r="BF152"/>
  <c r="BF153"/>
  <c r="BF155"/>
  <c r="BF156"/>
  <c r="BF157"/>
  <c r="BF158"/>
  <c r="BF160"/>
  <c r="BF161"/>
  <c r="BF165"/>
  <c r="BF171"/>
  <c r="BF172"/>
  <c r="BF173"/>
  <c r="BF174"/>
  <c r="BF177"/>
  <c r="BF179"/>
  <c r="BF180"/>
  <c r="BF183"/>
  <c r="BF184"/>
  <c r="BF191"/>
  <c r="BF194"/>
  <c r="BF195"/>
  <c r="BF198"/>
  <c r="BF199"/>
  <c r="BF200"/>
  <c r="BF203"/>
  <c r="BF204"/>
  <c r="BF205"/>
  <c r="BF206"/>
  <c r="BF208"/>
  <c r="BF209"/>
  <c r="BF210"/>
  <c r="BF211"/>
  <c r="BF212"/>
  <c r="BF214"/>
  <c r="BF215"/>
  <c r="BF217"/>
  <c r="BF219"/>
  <c r="BF220"/>
  <c r="BF222"/>
  <c r="BF223"/>
  <c r="BF224"/>
  <c i="3" r="E85"/>
  <c r="J89"/>
  <c r="F92"/>
  <c r="BF130"/>
  <c r="BF132"/>
  <c r="BF133"/>
  <c r="BF137"/>
  <c r="BF138"/>
  <c r="BF140"/>
  <c r="BF141"/>
  <c r="BF142"/>
  <c r="BF148"/>
  <c r="BF149"/>
  <c r="BF150"/>
  <c r="BF151"/>
  <c r="BF152"/>
  <c r="BF153"/>
  <c r="BF154"/>
  <c r="BF158"/>
  <c r="BF163"/>
  <c r="BF165"/>
  <c r="BF166"/>
  <c r="BF167"/>
  <c r="BF171"/>
  <c r="BF172"/>
  <c r="BF173"/>
  <c r="BF174"/>
  <c r="BF175"/>
  <c r="BF179"/>
  <c r="BF180"/>
  <c r="BF181"/>
  <c r="BF183"/>
  <c r="BF184"/>
  <c r="BF186"/>
  <c r="BF192"/>
  <c r="BF193"/>
  <c r="BF194"/>
  <c r="BF196"/>
  <c r="BF197"/>
  <c r="BF199"/>
  <c r="BF200"/>
  <c r="BF204"/>
  <c r="BF208"/>
  <c r="BF209"/>
  <c r="BF214"/>
  <c r="BF215"/>
  <c r="BF218"/>
  <c r="BF221"/>
  <c r="BF222"/>
  <c r="BF223"/>
  <c r="BF230"/>
  <c r="BF231"/>
  <c r="BF234"/>
  <c r="BF236"/>
  <c r="BF237"/>
  <c r="BF238"/>
  <c r="BF241"/>
  <c r="BF244"/>
  <c r="BF245"/>
  <c r="BF246"/>
  <c r="BF248"/>
  <c r="BF249"/>
  <c r="BF250"/>
  <c r="BF252"/>
  <c r="BF253"/>
  <c r="BF255"/>
  <c r="J92"/>
  <c r="BF127"/>
  <c r="BF128"/>
  <c r="BF129"/>
  <c r="BF131"/>
  <c r="BF134"/>
  <c r="BF139"/>
  <c r="BF143"/>
  <c r="BF144"/>
  <c r="BF145"/>
  <c r="BF146"/>
  <c r="BF147"/>
  <c r="BF155"/>
  <c r="BF156"/>
  <c r="BF159"/>
  <c r="BF160"/>
  <c r="BF161"/>
  <c r="BF162"/>
  <c r="BF164"/>
  <c r="BF168"/>
  <c r="BF169"/>
  <c r="BF170"/>
  <c r="BF176"/>
  <c r="BF178"/>
  <c r="BF182"/>
  <c r="BF185"/>
  <c r="BF187"/>
  <c r="BF188"/>
  <c r="BF189"/>
  <c r="BF190"/>
  <c r="BF191"/>
  <c r="BF195"/>
  <c r="BF198"/>
  <c r="BF201"/>
  <c r="BF202"/>
  <c r="BF203"/>
  <c r="BF205"/>
  <c r="BF206"/>
  <c r="BF207"/>
  <c r="BF211"/>
  <c r="BF212"/>
  <c r="BF216"/>
  <c r="BF217"/>
  <c r="BF219"/>
  <c r="BF220"/>
  <c r="BF224"/>
  <c r="BF225"/>
  <c r="BF226"/>
  <c r="BF227"/>
  <c r="BF228"/>
  <c r="BF229"/>
  <c r="BF232"/>
  <c r="BF233"/>
  <c r="BF235"/>
  <c r="BF239"/>
  <c r="BF240"/>
  <c r="BF242"/>
  <c r="BF243"/>
  <c r="BF247"/>
  <c r="BF251"/>
  <c r="BF254"/>
  <c r="BF256"/>
  <c r="BF257"/>
  <c r="BF258"/>
  <c i="2" r="E85"/>
  <c r="J89"/>
  <c r="F92"/>
  <c r="BF152"/>
  <c r="BF157"/>
  <c r="BF159"/>
  <c r="BF161"/>
  <c r="BF163"/>
  <c r="BF165"/>
  <c r="BF168"/>
  <c r="BF170"/>
  <c r="BF176"/>
  <c r="BF178"/>
  <c r="BF179"/>
  <c r="BF185"/>
  <c r="BF193"/>
  <c r="BF196"/>
  <c r="BF227"/>
  <c r="BF231"/>
  <c r="BF276"/>
  <c r="BF433"/>
  <c r="BF443"/>
  <c r="BF446"/>
  <c r="BF480"/>
  <c r="BF483"/>
  <c r="BF487"/>
  <c r="BF493"/>
  <c r="BF495"/>
  <c r="BF504"/>
  <c r="BF534"/>
  <c r="BF535"/>
  <c r="BF538"/>
  <c r="BF541"/>
  <c r="BF546"/>
  <c r="BF558"/>
  <c r="BF560"/>
  <c r="BF561"/>
  <c r="BF565"/>
  <c r="BF567"/>
  <c r="BF569"/>
  <c r="BF570"/>
  <c r="BF573"/>
  <c r="BF597"/>
  <c r="BF611"/>
  <c r="BF619"/>
  <c r="BF628"/>
  <c r="BF677"/>
  <c r="BF680"/>
  <c r="BF686"/>
  <c r="BF692"/>
  <c r="BF701"/>
  <c r="BF702"/>
  <c r="BF716"/>
  <c r="BF717"/>
  <c r="BF726"/>
  <c r="BF728"/>
  <c r="BF729"/>
  <c r="BF741"/>
  <c r="BF742"/>
  <c r="BF744"/>
  <c r="BF745"/>
  <c r="BF749"/>
  <c r="BF750"/>
  <c r="BF755"/>
  <c r="BF757"/>
  <c r="BF759"/>
  <c r="BF761"/>
  <c r="BF763"/>
  <c r="BF767"/>
  <c r="BF769"/>
  <c r="BF782"/>
  <c r="BF790"/>
  <c r="BF792"/>
  <c r="BF795"/>
  <c r="BF797"/>
  <c r="BF798"/>
  <c r="BF800"/>
  <c r="BF801"/>
  <c r="BF806"/>
  <c r="BF810"/>
  <c r="BF812"/>
  <c r="BF815"/>
  <c r="BF818"/>
  <c r="BF821"/>
  <c r="BF828"/>
  <c r="BF851"/>
  <c r="BF890"/>
  <c r="BF898"/>
  <c r="BF907"/>
  <c r="BF913"/>
  <c r="BF915"/>
  <c r="BF917"/>
  <c r="BF919"/>
  <c r="BF942"/>
  <c r="BF946"/>
  <c r="BF951"/>
  <c r="BF952"/>
  <c r="BF954"/>
  <c r="BF955"/>
  <c r="BF957"/>
  <c r="BF963"/>
  <c r="BF969"/>
  <c r="BF973"/>
  <c r="BF976"/>
  <c r="BF978"/>
  <c r="BF986"/>
  <c r="BF987"/>
  <c r="BF989"/>
  <c r="BF991"/>
  <c r="BF994"/>
  <c r="BF997"/>
  <c r="BF998"/>
  <c r="BF999"/>
  <c r="BF1000"/>
  <c r="BF1003"/>
  <c r="BF1005"/>
  <c r="BF1006"/>
  <c r="BF1008"/>
  <c r="BF1038"/>
  <c r="BF1052"/>
  <c r="BF1056"/>
  <c r="BF1059"/>
  <c r="BF1061"/>
  <c r="BF1063"/>
  <c r="BF1064"/>
  <c r="BF1069"/>
  <c r="BF1071"/>
  <c r="BF1079"/>
  <c r="BF1085"/>
  <c r="BF1091"/>
  <c r="BF1133"/>
  <c r="BF1142"/>
  <c r="BF1144"/>
  <c r="BF1147"/>
  <c r="BF1149"/>
  <c r="BF1235"/>
  <c r="BF1245"/>
  <c r="BF1370"/>
  <c r="BF1377"/>
  <c r="BF1717"/>
  <c r="BF1752"/>
  <c r="BF1773"/>
  <c r="BF1777"/>
  <c r="BF1792"/>
  <c r="BF1793"/>
  <c r="BF1794"/>
  <c r="BF1796"/>
  <c r="BF1798"/>
  <c r="J92"/>
  <c r="BF150"/>
  <c r="BF154"/>
  <c r="BF155"/>
  <c r="BF158"/>
  <c r="BF172"/>
  <c r="BF177"/>
  <c r="BF182"/>
  <c r="BF188"/>
  <c r="BF190"/>
  <c r="BF225"/>
  <c r="BF226"/>
  <c r="BF230"/>
  <c r="BF431"/>
  <c r="BF432"/>
  <c r="BF444"/>
  <c r="BF445"/>
  <c r="BF467"/>
  <c r="BF477"/>
  <c r="BF482"/>
  <c r="BF485"/>
  <c r="BF486"/>
  <c r="BF489"/>
  <c r="BF491"/>
  <c r="BF499"/>
  <c r="BF506"/>
  <c r="BF549"/>
  <c r="BF557"/>
  <c r="BF559"/>
  <c r="BF563"/>
  <c r="BF564"/>
  <c r="BF571"/>
  <c r="BF572"/>
  <c r="BF575"/>
  <c r="BF606"/>
  <c r="BF625"/>
  <c r="BF634"/>
  <c r="BF659"/>
  <c r="BF704"/>
  <c r="BF705"/>
  <c r="BF720"/>
  <c r="BF721"/>
  <c r="BF722"/>
  <c r="BF723"/>
  <c r="BF725"/>
  <c r="BF731"/>
  <c r="BF734"/>
  <c r="BF736"/>
  <c r="BF738"/>
  <c r="BF739"/>
  <c r="BF746"/>
  <c r="BF747"/>
  <c r="BF748"/>
  <c r="BF754"/>
  <c r="BF756"/>
  <c r="BF762"/>
  <c r="BF764"/>
  <c r="BF765"/>
  <c r="BF766"/>
  <c r="BF771"/>
  <c r="BF773"/>
  <c r="BF777"/>
  <c r="BF780"/>
  <c r="BF785"/>
  <c r="BF786"/>
  <c r="BF788"/>
  <c r="BF794"/>
  <c r="BF796"/>
  <c r="BF802"/>
  <c r="BF803"/>
  <c r="BF807"/>
  <c r="BF809"/>
  <c r="BF817"/>
  <c r="BF823"/>
  <c r="BF868"/>
  <c r="BF871"/>
  <c r="BF882"/>
  <c r="BF904"/>
  <c r="BF923"/>
  <c r="BF924"/>
  <c r="BF928"/>
  <c r="BF930"/>
  <c r="BF933"/>
  <c r="BF938"/>
  <c r="BF944"/>
  <c r="BF945"/>
  <c r="BF947"/>
  <c r="BF948"/>
  <c r="BF950"/>
  <c r="BF953"/>
  <c r="BF962"/>
  <c r="BF964"/>
  <c r="BF965"/>
  <c r="BF966"/>
  <c r="BF967"/>
  <c r="BF971"/>
  <c r="BF974"/>
  <c r="BF979"/>
  <c r="BF981"/>
  <c r="BF982"/>
  <c r="BF984"/>
  <c r="BF988"/>
  <c r="BF992"/>
  <c r="BF995"/>
  <c r="BF996"/>
  <c r="BF1001"/>
  <c r="BF1002"/>
  <c r="BF1004"/>
  <c r="BF1007"/>
  <c r="BF1009"/>
  <c r="BF1039"/>
  <c r="BF1045"/>
  <c r="BF1050"/>
  <c r="BF1053"/>
  <c r="BF1054"/>
  <c r="BF1055"/>
  <c r="BF1057"/>
  <c r="BF1065"/>
  <c r="BF1066"/>
  <c r="BF1067"/>
  <c r="BF1068"/>
  <c r="BF1070"/>
  <c r="BF1078"/>
  <c r="BF1081"/>
  <c r="BF1083"/>
  <c r="BF1089"/>
  <c r="BF1093"/>
  <c r="BF1095"/>
  <c r="BF1106"/>
  <c r="BF1116"/>
  <c r="BF1122"/>
  <c r="BF1131"/>
  <c r="BF1145"/>
  <c r="BF1225"/>
  <c r="BF1227"/>
  <c r="BF1247"/>
  <c r="BF1248"/>
  <c r="BF1264"/>
  <c r="BF1266"/>
  <c r="BF1274"/>
  <c r="BF1276"/>
  <c r="BF1355"/>
  <c r="BF1357"/>
  <c r="BF1359"/>
  <c r="BF1365"/>
  <c r="BF1371"/>
  <c r="BF1372"/>
  <c r="BF1373"/>
  <c r="BF1440"/>
  <c r="BF1593"/>
  <c r="BF1595"/>
  <c r="J33"/>
  <c i="1" r="AV95"/>
  <c i="2" r="F33"/>
  <c i="1" r="AZ95"/>
  <c i="2" r="F37"/>
  <c i="1" r="BD95"/>
  <c i="2" r="F36"/>
  <c i="1" r="BC95"/>
  <c i="2" r="F35"/>
  <c i="1" r="BB95"/>
  <c i="3" r="F33"/>
  <c i="1" r="AZ96"/>
  <c i="3" r="F35"/>
  <c i="1" r="BB96"/>
  <c i="3" r="J33"/>
  <c i="1" r="AV96"/>
  <c i="3" r="F36"/>
  <c i="1" r="BC96"/>
  <c i="3" r="F37"/>
  <c i="1" r="BD96"/>
  <c i="4" r="F33"/>
  <c i="1" r="AZ97"/>
  <c i="4" r="F36"/>
  <c i="1" r="BC97"/>
  <c i="4" r="F35"/>
  <c i="1" r="BB97"/>
  <c i="4" r="J33"/>
  <c i="1" r="AV97"/>
  <c i="4" r="F37"/>
  <c i="1" r="BD97"/>
  <c i="5" r="J33"/>
  <c i="1" r="AV98"/>
  <c i="5" r="F35"/>
  <c i="1" r="BB98"/>
  <c i="5" r="F36"/>
  <c i="1" r="BC98"/>
  <c i="5" r="F33"/>
  <c i="1" r="AZ98"/>
  <c i="5" r="F37"/>
  <c i="1" r="BD98"/>
  <c i="6" r="F33"/>
  <c i="1" r="AZ99"/>
  <c i="6" r="J33"/>
  <c i="1" r="AV99"/>
  <c i="6" r="F37"/>
  <c i="1" r="BD99"/>
  <c i="6" r="F35"/>
  <c i="1" r="BB99"/>
  <c i="6" r="F36"/>
  <c i="1" r="BC99"/>
  <c i="7" r="F33"/>
  <c i="1" r="AZ100"/>
  <c i="7" r="F37"/>
  <c i="1" r="BD100"/>
  <c i="7" r="F35"/>
  <c i="1" r="BB100"/>
  <c i="7" r="J33"/>
  <c i="1" r="AV100"/>
  <c i="7" r="F36"/>
  <c i="1" r="BC100"/>
  <c i="8" r="F33"/>
  <c i="1" r="AZ101"/>
  <c i="8" r="F37"/>
  <c i="1" r="BD101"/>
  <c i="8" r="F36"/>
  <c i="1" r="BC101"/>
  <c i="8" r="F35"/>
  <c i="1" r="BB101"/>
  <c i="8" r="J33"/>
  <c i="1" r="AV101"/>
  <c i="9" r="J33"/>
  <c i="1" r="AV102"/>
  <c i="9" r="F36"/>
  <c i="1" r="BC102"/>
  <c i="9" r="F33"/>
  <c i="1" r="AZ102"/>
  <c i="9" r="F35"/>
  <c i="1" r="BB102"/>
  <c i="9" r="F37"/>
  <c i="1" r="BD102"/>
  <c i="10" r="J33"/>
  <c i="1" r="AV103"/>
  <c i="10" r="F35"/>
  <c i="1" r="BB103"/>
  <c i="10" r="F37"/>
  <c i="1" r="BD103"/>
  <c i="10" r="F33"/>
  <c i="1" r="AZ103"/>
  <c i="10" r="F36"/>
  <c i="1" r="BC103"/>
  <c i="11" r="J33"/>
  <c i="1" r="AV104"/>
  <c i="11" r="F36"/>
  <c i="1" r="BC104"/>
  <c i="11" r="F33"/>
  <c i="1" r="AZ104"/>
  <c i="11" r="F35"/>
  <c i="1" r="BB104"/>
  <c i="11" r="F37"/>
  <c i="1" r="BD104"/>
  <c i="11" l="1" r="R119"/>
  <c i="10" r="R126"/>
  <c r="R125"/>
  <c i="9" r="P129"/>
  <c r="P128"/>
  <c i="1" r="AU102"/>
  <c i="7" r="R132"/>
  <c r="R131"/>
  <c i="6" r="R136"/>
  <c i="5" r="R133"/>
  <c r="P133"/>
  <c i="1" r="AU98"/>
  <c i="4" r="R134"/>
  <c r="R124"/>
  <c i="11" r="P119"/>
  <c i="1" r="AU104"/>
  <c i="10" r="T126"/>
  <c r="T125"/>
  <c i="7" r="T132"/>
  <c r="T131"/>
  <c i="4" r="T134"/>
  <c i="3" r="T135"/>
  <c i="2" r="T732"/>
  <c r="P732"/>
  <c r="T148"/>
  <c r="T147"/>
  <c i="9" r="T129"/>
  <c r="T128"/>
  <c i="6" r="P136"/>
  <c i="1" r="AU99"/>
  <c i="5" r="T133"/>
  <c i="4" r="BK134"/>
  <c r="J134"/>
  <c r="J99"/>
  <c i="3" r="R135"/>
  <c r="R124"/>
  <c r="T124"/>
  <c i="2" r="R732"/>
  <c r="R148"/>
  <c r="R147"/>
  <c i="11" r="T119"/>
  <c i="10" r="P126"/>
  <c r="P125"/>
  <c i="1" r="AU103"/>
  <c i="9" r="R129"/>
  <c r="R128"/>
  <c i="7" r="P132"/>
  <c r="P131"/>
  <c i="1" r="AU100"/>
  <c i="6" r="T136"/>
  <c i="4" r="P134"/>
  <c r="P124"/>
  <c i="1" r="AU97"/>
  <c i="4" r="T124"/>
  <c i="3" r="P135"/>
  <c r="P124"/>
  <c i="1" r="AU96"/>
  <c i="2" r="P148"/>
  <c r="P147"/>
  <c i="1" r="AU95"/>
  <c i="2" r="BK148"/>
  <c r="J148"/>
  <c r="J97"/>
  <c r="BK732"/>
  <c r="J732"/>
  <c r="J104"/>
  <c r="BK1790"/>
  <c r="J1790"/>
  <c r="J124"/>
  <c i="3" r="BK135"/>
  <c r="J135"/>
  <c r="J99"/>
  <c i="4" r="BK125"/>
  <c r="J125"/>
  <c r="J97"/>
  <c i="6" r="BK181"/>
  <c r="J181"/>
  <c r="J101"/>
  <c r="BK201"/>
  <c r="J201"/>
  <c r="J104"/>
  <c i="11" r="BK119"/>
  <c r="J119"/>
  <c i="3" r="BK125"/>
  <c r="J125"/>
  <c r="J97"/>
  <c i="5" r="BK133"/>
  <c r="J133"/>
  <c r="J96"/>
  <c i="6" r="BK137"/>
  <c r="J137"/>
  <c r="J97"/>
  <c i="7" r="BK132"/>
  <c r="J132"/>
  <c r="J97"/>
  <c i="8" r="BK117"/>
  <c r="J117"/>
  <c r="J96"/>
  <c i="9" r="BK129"/>
  <c r="J129"/>
  <c r="J97"/>
  <c i="10" r="BK126"/>
  <c r="J126"/>
  <c r="J97"/>
  <c i="11" r="J30"/>
  <c i="1" r="AG104"/>
  <c i="2" r="J34"/>
  <c i="1" r="AW95"/>
  <c r="AT95"/>
  <c i="2" r="F34"/>
  <c i="1" r="BA95"/>
  <c i="3" r="F34"/>
  <c i="1" r="BA96"/>
  <c i="3" r="J34"/>
  <c i="1" r="AW96"/>
  <c r="AT96"/>
  <c i="4" r="J34"/>
  <c i="1" r="AW97"/>
  <c r="AT97"/>
  <c i="4" r="F34"/>
  <c i="1" r="BA97"/>
  <c i="5" r="F34"/>
  <c i="1" r="BA98"/>
  <c i="5" r="J34"/>
  <c i="1" r="AW98"/>
  <c r="AT98"/>
  <c i="6" r="J34"/>
  <c i="1" r="AW99"/>
  <c r="AT99"/>
  <c i="6" r="F34"/>
  <c i="1" r="BA99"/>
  <c i="7" r="F34"/>
  <c i="1" r="BA100"/>
  <c i="7" r="J34"/>
  <c i="1" r="AW100"/>
  <c r="AT100"/>
  <c i="8" r="F34"/>
  <c i="1" r="BA101"/>
  <c i="8" r="J34"/>
  <c i="1" r="AW101"/>
  <c r="AT101"/>
  <c i="9" r="J34"/>
  <c i="1" r="AW102"/>
  <c r="AT102"/>
  <c i="9" r="F34"/>
  <c i="1" r="BA102"/>
  <c i="10" r="F34"/>
  <c i="1" r="BA103"/>
  <c i="10" r="J34"/>
  <c i="1" r="AW103"/>
  <c r="AT103"/>
  <c i="11" r="J34"/>
  <c i="1" r="AW104"/>
  <c r="AT104"/>
  <c r="AN104"/>
  <c r="AZ94"/>
  <c r="W29"/>
  <c r="BC94"/>
  <c r="W32"/>
  <c i="11" r="F34"/>
  <c i="1" r="BA104"/>
  <c r="BB94"/>
  <c r="W31"/>
  <c r="BD94"/>
  <c r="W33"/>
  <c i="2" l="1" r="BK147"/>
  <c r="J147"/>
  <c r="J96"/>
  <c i="6" r="BK136"/>
  <c r="J136"/>
  <c r="J96"/>
  <c i="9" r="BK128"/>
  <c r="J128"/>
  <c r="J96"/>
  <c i="10" r="BK125"/>
  <c r="J125"/>
  <c r="J96"/>
  <c i="11" r="J96"/>
  <c i="3" r="BK124"/>
  <c r="J124"/>
  <c r="J96"/>
  <c i="7" r="BK131"/>
  <c r="J131"/>
  <c i="4" r="BK124"/>
  <c r="J124"/>
  <c r="J96"/>
  <c i="11" r="J39"/>
  <c i="1" r="AU94"/>
  <c i="8" r="J30"/>
  <c i="1" r="AG101"/>
  <c i="5" r="J30"/>
  <c i="1" r="AG98"/>
  <c i="7" r="J30"/>
  <c i="1" r="AG100"/>
  <c r="AY94"/>
  <c r="AX94"/>
  <c r="AV94"/>
  <c r="AK29"/>
  <c r="BA94"/>
  <c r="W30"/>
  <c i="7" l="1" r="J39"/>
  <c i="5" r="J39"/>
  <c i="8" r="J39"/>
  <c i="7" r="J96"/>
  <c i="1" r="AN98"/>
  <c r="AN100"/>
  <c r="AN101"/>
  <c i="2" r="J30"/>
  <c i="1" r="AG95"/>
  <c i="3" r="J30"/>
  <c i="1" r="AG96"/>
  <c i="6" r="J30"/>
  <c i="1" r="AG99"/>
  <c i="9" r="J30"/>
  <c i="1" r="AG102"/>
  <c i="10" r="J30"/>
  <c i="1" r="AG103"/>
  <c i="4" r="J30"/>
  <c i="1" r="AG97"/>
  <c r="AN97"/>
  <c r="AW94"/>
  <c r="AK30"/>
  <c i="9" l="1" r="J39"/>
  <c i="3" r="J39"/>
  <c i="10" r="J39"/>
  <c i="4" r="J39"/>
  <c i="6" r="J39"/>
  <c i="2" r="J39"/>
  <c i="1" r="AN95"/>
  <c r="AN96"/>
  <c r="AN99"/>
  <c r="AN102"/>
  <c r="AN103"/>
  <c r="AG94"/>
  <c r="AK26"/>
  <c r="AT94"/>
  <c r="AN94"/>
  <c l="1" r="AK35"/>
</calcChain>
</file>

<file path=xl/sharedStrings.xml><?xml version="1.0" encoding="utf-8"?>
<sst xmlns="http://schemas.openxmlformats.org/spreadsheetml/2006/main">
  <si>
    <t>Export Komplet</t>
  </si>
  <si>
    <t/>
  </si>
  <si>
    <t>2.0</t>
  </si>
  <si>
    <t>False</t>
  </si>
  <si>
    <t>{a5608b5d-2551-4a40-a074-0fef97df0f78}</t>
  </si>
  <si>
    <t xml:space="preserve">&gt;&gt;  skryté stĺpce  &lt;&lt;</t>
  </si>
  <si>
    <t>0,01</t>
  </si>
  <si>
    <t>20</t>
  </si>
  <si>
    <t>REKAPITULÁCIA STAVBY</t>
  </si>
  <si>
    <t xml:space="preserve">v ---  nižšie sa nachádzajú doplnkové a pomocné údaje k zostavám  --- v</t>
  </si>
  <si>
    <t>Návod na vyplnenie</t>
  </si>
  <si>
    <t>0,001</t>
  </si>
  <si>
    <t>Kód:</t>
  </si>
  <si>
    <t>281223JAN-pl</t>
  </si>
  <si>
    <t xml:space="preserve">Meniť je možné iba bunky so žltým podfarbením!_x000d_
_x000d_
1) na prvom liste Rekapitulácie stavby vyplňte v zostave_x000d_
_x000d_
    a) Rekapitulácia stavby_x000d_
       - údaje o Zhotoviteľovi_x000d_
         (prenesú sa do ostatných zostáv aj v iných listoch)_x000d_
_x000d_
    b) Rekapitulácia objektov stavby_x000d_
       - potrebné Ostatné náklady_x000d_
_x000d_
2) na vybraných listoch vyplňte v zostave_x000d_
_x000d_
    a) Krycí list_x000d_
       - údaje o Zhotoviteľovi, pokiaľ sa líšia od údajov o Zhotoviteľovi na Rekapitulácii stavby_x000d_
         (údaje se prenesú do ostatných zostav v danom liste)_x000d_
_x000d_
    b) Rekapitulácia rozpočtu_x000d_
       - potrebné Ostatné náklady_x000d_
_x000d_
    c) Celkové náklady za stavbu_x000d_
       - ceny na položkách_x000d_
       - množstvo, pokiaľ má žlté podfarbenie_x000d_
       - a v prípade potreby poznámku (tá je v skrytom stĺpci)</t>
  </si>
  <si>
    <t>Stavba:</t>
  </si>
  <si>
    <t xml:space="preserve">Prestavba objektu interného oddelenia na očné  oddelenie</t>
  </si>
  <si>
    <t>JKSO:</t>
  </si>
  <si>
    <t>KS:</t>
  </si>
  <si>
    <t>Miesto:</t>
  </si>
  <si>
    <t>Nitra, p.č. 4558</t>
  </si>
  <si>
    <t>Dátum:</t>
  </si>
  <si>
    <t>28. 12. 2023</t>
  </si>
  <si>
    <t>Objednávateľ:</t>
  </si>
  <si>
    <t>IČO:</t>
  </si>
  <si>
    <t xml:space="preserve"> Fakultná nemocnica Nitra</t>
  </si>
  <si>
    <t>IČ DPH:</t>
  </si>
  <si>
    <t>Zhotoviteľ:</t>
  </si>
  <si>
    <t>Vyplň údaj</t>
  </si>
  <si>
    <t>Projektant:</t>
  </si>
  <si>
    <t>52009262</t>
  </si>
  <si>
    <t xml:space="preserve">Projekt design s.r.o. </t>
  </si>
  <si>
    <t>True</t>
  </si>
  <si>
    <t>Spracovateľ:</t>
  </si>
  <si>
    <t xml:space="preserve"> </t>
  </si>
  <si>
    <t>Poznámka:</t>
  </si>
  <si>
    <t>Cena bez DPH</t>
  </si>
  <si>
    <t>Sadzba dane</t>
  </si>
  <si>
    <t>Základ dane</t>
  </si>
  <si>
    <t>Výška dane</t>
  </si>
  <si>
    <t>DPH</t>
  </si>
  <si>
    <t>základná</t>
  </si>
  <si>
    <t>znížená</t>
  </si>
  <si>
    <t>zákl. prenesená</t>
  </si>
  <si>
    <t>zníž. prenesená</t>
  </si>
  <si>
    <t>nulová</t>
  </si>
  <si>
    <t>Cena s DPH</t>
  </si>
  <si>
    <t>v</t>
  </si>
  <si>
    <t>EUR</t>
  </si>
  <si>
    <t>Projektant</t>
  </si>
  <si>
    <t>Spracovateľ</t>
  </si>
  <si>
    <t>Dátum a podpis:</t>
  </si>
  <si>
    <t>Pečiatka</t>
  </si>
  <si>
    <t>Objednávateľ</t>
  </si>
  <si>
    <t>Zhotoviteľ</t>
  </si>
  <si>
    <t>REKAPITULÁCIA OBJEKTOV STAVBY</t>
  </si>
  <si>
    <t>Informatívne údaje z listov zákaziek</t>
  </si>
  <si>
    <t>Kód</t>
  </si>
  <si>
    <t>Popis</t>
  </si>
  <si>
    <t>Cena bez DPH [EUR]</t>
  </si>
  <si>
    <t>Cena s DPH [EUR]</t>
  </si>
  <si>
    <t>Typ</t>
  </si>
  <si>
    <t>z toho Ostat._x000d_
náklady [EUR]</t>
  </si>
  <si>
    <t>DPH [EUR]</t>
  </si>
  <si>
    <t>Normohodiny [h]</t>
  </si>
  <si>
    <t>DPH základná [EUR]</t>
  </si>
  <si>
    <t>DPH znížená [EUR]</t>
  </si>
  <si>
    <t>DPH základná prenesená_x000d_
[EUR]</t>
  </si>
  <si>
    <t>DPH znížená prenesená_x000d_
[EUR]</t>
  </si>
  <si>
    <t>Základňa_x000d_
DPH základná</t>
  </si>
  <si>
    <t>Základňa_x000d_
DPH znížená</t>
  </si>
  <si>
    <t>Základňa_x000d_
DPH zákl. prenesená</t>
  </si>
  <si>
    <t>Základňa_x000d_
DPH zníž. prenesená</t>
  </si>
  <si>
    <t>Základňa_x000d_
DPH nulová</t>
  </si>
  <si>
    <t>Náklady z rozpočtov</t>
  </si>
  <si>
    <t>D</t>
  </si>
  <si>
    <t>0</t>
  </si>
  <si>
    <t>###NOIMPORT###</t>
  </si>
  <si>
    <t>IMPORT</t>
  </si>
  <si>
    <t>{00000000-0000-0000-0000-000000000000}</t>
  </si>
  <si>
    <t>/</t>
  </si>
  <si>
    <t>1</t>
  </si>
  <si>
    <t>Stavebná časť</t>
  </si>
  <si>
    <t>STA</t>
  </si>
  <si>
    <t>{97e781e9-bbff-406a-bad9-56ba72605e09}</t>
  </si>
  <si>
    <t>2.</t>
  </si>
  <si>
    <t>Zdravotechnika</t>
  </si>
  <si>
    <t>{29473385-ca43-4203-9003-5e3c30cbc82f}</t>
  </si>
  <si>
    <t>3</t>
  </si>
  <si>
    <t>Ústredné kúrenie</t>
  </si>
  <si>
    <t>{48b12566-9b66-4059-89ef-7dc3eda77b16}</t>
  </si>
  <si>
    <t>4</t>
  </si>
  <si>
    <t>Elektroinštalácia</t>
  </si>
  <si>
    <t>{34a6f0b0-530f-4c2a-84c8-45c38d9e8b03}</t>
  </si>
  <si>
    <t>5</t>
  </si>
  <si>
    <t>Vzduchotechnika</t>
  </si>
  <si>
    <t>{6b19d0fd-dcc6-47f8-8063-d7e104082180}</t>
  </si>
  <si>
    <t>6</t>
  </si>
  <si>
    <t>Chladenie</t>
  </si>
  <si>
    <t>{6d89e6bc-3e7b-48f4-925a-30187a29d900}</t>
  </si>
  <si>
    <t>7</t>
  </si>
  <si>
    <t>Odovzdávacia stanica</t>
  </si>
  <si>
    <t>{48b80a57-1afd-481c-9657-76bf02a0ee32}</t>
  </si>
  <si>
    <t>8</t>
  </si>
  <si>
    <t>Mediciálne plyny</t>
  </si>
  <si>
    <t>{1b7f42dd-d5f9-4b11-84e1-1e14af1c7c1c}</t>
  </si>
  <si>
    <t>9</t>
  </si>
  <si>
    <t>MaR( pre VZT, OSZ, ZCH)</t>
  </si>
  <si>
    <t>{b77464d1-bf97-4007-b0f6-6893b97b3bc1}</t>
  </si>
  <si>
    <t>9.1</t>
  </si>
  <si>
    <t>Elektropožiarna signalizácia a hlasová signalizácia požiaru</t>
  </si>
  <si>
    <t>{60fe4686-bad3-48fc-960a-8a4e4b1da0a4}</t>
  </si>
  <si>
    <t>KRYCÍ LIST ROZPOČTU</t>
  </si>
  <si>
    <t>Objekt:</t>
  </si>
  <si>
    <t>1 - Stavebná časť</t>
  </si>
  <si>
    <t>REKAPITULÁCIA ROZPOČTU</t>
  </si>
  <si>
    <t>Kód dielu - Popis</t>
  </si>
  <si>
    <t>Cena celkom [EUR]</t>
  </si>
  <si>
    <t>Náklady z rozpočtu</t>
  </si>
  <si>
    <t>-1</t>
  </si>
  <si>
    <t>HSV - Práce a dodávky HSV</t>
  </si>
  <si>
    <t xml:space="preserve">    1 - Zemné práce</t>
  </si>
  <si>
    <t xml:space="preserve">    3 - Zvislé a kompletné konštrukcie</t>
  </si>
  <si>
    <t xml:space="preserve">    4 - Vodorovné konštrukcie</t>
  </si>
  <si>
    <t xml:space="preserve">    6 - Úpravy povrchov, podlahy, osadenie</t>
  </si>
  <si>
    <t xml:space="preserve">    9 - Ostatné konštrukcie a práce-búranie</t>
  </si>
  <si>
    <t xml:space="preserve">    99 - Presun hmôt HSV</t>
  </si>
  <si>
    <t>PSV - Práce a dodávky PSV</t>
  </si>
  <si>
    <t xml:space="preserve">    711 - Izolácie proti vode a vlhkosti</t>
  </si>
  <si>
    <t xml:space="preserve">    712 - Izolácie striech, povlakové krytiny</t>
  </si>
  <si>
    <t xml:space="preserve">    713 - Izolácie tepelné</t>
  </si>
  <si>
    <t xml:space="preserve">    721 - Zdravotechnika - vnútorná kanalizácia</t>
  </si>
  <si>
    <t xml:space="preserve">    762 - Konštrukcie tesárske</t>
  </si>
  <si>
    <t xml:space="preserve">    763 - Konštrukcie - drevostavby</t>
  </si>
  <si>
    <t xml:space="preserve">    764 - Konštrukcie klampiarske</t>
  </si>
  <si>
    <t xml:space="preserve">    765 - Konštrukcie - krytiny tvrdé</t>
  </si>
  <si>
    <t xml:space="preserve">    766 - Konštrukcie stolárske</t>
  </si>
  <si>
    <t xml:space="preserve">    767 - Konštrukcie doplnkové kovové</t>
  </si>
  <si>
    <t xml:space="preserve">    771 - Podlahy z dlaždíc</t>
  </si>
  <si>
    <t xml:space="preserve">    773 - Podlahy z liateho teraca</t>
  </si>
  <si>
    <t xml:space="preserve">    775 - Podlahy vlysové a parketové</t>
  </si>
  <si>
    <t xml:space="preserve">    776 - Podlahy povlakové</t>
  </si>
  <si>
    <t xml:space="preserve">    777 - Podlahy syntetické</t>
  </si>
  <si>
    <t xml:space="preserve">    781 - Obklady</t>
  </si>
  <si>
    <t xml:space="preserve">    783 - Nátery</t>
  </si>
  <si>
    <t xml:space="preserve">    784 - Maľby</t>
  </si>
  <si>
    <t xml:space="preserve">    786 - Čalúnnické práce</t>
  </si>
  <si>
    <t>M - Práce a dodávky M</t>
  </si>
  <si>
    <t xml:space="preserve">    33-M - Montáže dopravných zariadení, skladových zariadení a váh</t>
  </si>
  <si>
    <t>HZS - Hodinové zúčtovacie sadzby</t>
  </si>
  <si>
    <t>VRN - Investičné náklady neobsiahnuté v cenách</t>
  </si>
  <si>
    <t>ROZPOČET</t>
  </si>
  <si>
    <t>PČ</t>
  </si>
  <si>
    <t>MJ</t>
  </si>
  <si>
    <t>Množstvo</t>
  </si>
  <si>
    <t>J.cena [EUR]</t>
  </si>
  <si>
    <t>Cenová sústava</t>
  </si>
  <si>
    <t>J. Nh [h]</t>
  </si>
  <si>
    <t>Nh celkom [h]</t>
  </si>
  <si>
    <t>J. hmotnosť [t]</t>
  </si>
  <si>
    <t>Hmotnosť celkom [t]</t>
  </si>
  <si>
    <t>J. suť [t]</t>
  </si>
  <si>
    <t>Suť Celkom [t]</t>
  </si>
  <si>
    <t>HSV</t>
  </si>
  <si>
    <t>Práce a dodávky HSV</t>
  </si>
  <si>
    <t>ROZPOCET</t>
  </si>
  <si>
    <t>Zemné práce</t>
  </si>
  <si>
    <t>K</t>
  </si>
  <si>
    <t>113107131.S</t>
  </si>
  <si>
    <t xml:space="preserve">Odstránenie krytu v ploche do 200 m2 z betónu prostého, hr. vrstvy do 150 mm,  -0,22500t</t>
  </si>
  <si>
    <t>m2</t>
  </si>
  <si>
    <t>2</t>
  </si>
  <si>
    <t>1506019772</t>
  </si>
  <si>
    <t>VV</t>
  </si>
  <si>
    <t>21,0*0,6</t>
  </si>
  <si>
    <t>132211111.S</t>
  </si>
  <si>
    <t xml:space="preserve">Hĺbenie rýh šírky do 600 mm v  hornine tr.3 nesúdržných - ručným náradím</t>
  </si>
  <si>
    <t>m3</t>
  </si>
  <si>
    <t>-1866692121</t>
  </si>
  <si>
    <t>30,0*0,6*1,2</t>
  </si>
  <si>
    <t>132211119.S</t>
  </si>
  <si>
    <t>Príplatok za lepivosť pri hĺbení rýh š do 600 mm ručným náradím v hornine tr. 3</t>
  </si>
  <si>
    <t>-141750716</t>
  </si>
  <si>
    <t>162301101.S</t>
  </si>
  <si>
    <t>Vodorovné premiestnenie výkopku po spevnenej ceste z horniny tr.1-4, do 100 m3 na vzdialenosť do 500 m</t>
  </si>
  <si>
    <t>-609734533</t>
  </si>
  <si>
    <t>21,6-9,9</t>
  </si>
  <si>
    <t>167101100.S</t>
  </si>
  <si>
    <t>Nakladanie výkopku tr.1-4 ručne</t>
  </si>
  <si>
    <t>-1804748061</t>
  </si>
  <si>
    <t>171201201.S</t>
  </si>
  <si>
    <t>Uloženie sypaniny na skládky do 100 m3</t>
  </si>
  <si>
    <t>136407330</t>
  </si>
  <si>
    <t>174101001.S</t>
  </si>
  <si>
    <t>Zásyp sypaninou so zhutnením jám, šachiet, rýh, zárezov alebo okolo objektov do 100 m3</t>
  </si>
  <si>
    <t>-938441457</t>
  </si>
  <si>
    <t>30,0*0,6*0,55</t>
  </si>
  <si>
    <t>175101102.S</t>
  </si>
  <si>
    <t>Obsyp potrubia sypaninou z vhodných hornín 1 až 4 s prehodením sypaniny</t>
  </si>
  <si>
    <t>-970441939</t>
  </si>
  <si>
    <t>30,0*0,6*0,5</t>
  </si>
  <si>
    <t>M</t>
  </si>
  <si>
    <t>583310000600.S</t>
  </si>
  <si>
    <t>Kamenivo ťažené drobné frakcia 0-4 mm</t>
  </si>
  <si>
    <t>t</t>
  </si>
  <si>
    <t>-740359647</t>
  </si>
  <si>
    <t>9,0*1,89</t>
  </si>
  <si>
    <t>10</t>
  </si>
  <si>
    <t>181201109.S</t>
  </si>
  <si>
    <t>Úprava terénu po ukončení výstavby</t>
  </si>
  <si>
    <t>-285067142</t>
  </si>
  <si>
    <t>(54,0+22,0)*2*1,5</t>
  </si>
  <si>
    <t>Zvislé a kompletné konštrukcie</t>
  </si>
  <si>
    <t>11</t>
  </si>
  <si>
    <t>310237261.S</t>
  </si>
  <si>
    <t>Zamurovanie otvoru s plochou nad 0,09 do 0.25 m2 v murive nadzákladného tehlami nad 450 do 600 mm</t>
  </si>
  <si>
    <t>ks</t>
  </si>
  <si>
    <t>1692592599</t>
  </si>
  <si>
    <t>"1.PP" 6</t>
  </si>
  <si>
    <t>12</t>
  </si>
  <si>
    <t>311208456.S</t>
  </si>
  <si>
    <t>Dodatočná izolácia vlhkého muriva tlakovou injektážou kremičitým roztokom pre hrúbku muriva do 500 mm</t>
  </si>
  <si>
    <t>m</t>
  </si>
  <si>
    <t>2104204632</t>
  </si>
  <si>
    <t>10,35+5,0*2</t>
  </si>
  <si>
    <t>13</t>
  </si>
  <si>
    <t>311208457.S</t>
  </si>
  <si>
    <t>Dodatočná izolácia vlhkého muriva tlakovou injektážou kremičitým roztokom pre hrúbku muriva do 600 mm</t>
  </si>
  <si>
    <t>84304433</t>
  </si>
  <si>
    <t>5,3+4,2+15,0+4,0+6,9+22,05+6,5+6,75+48,8+17,25</t>
  </si>
  <si>
    <t>43,15+5,15*3</t>
  </si>
  <si>
    <t>Súčet</t>
  </si>
  <si>
    <t>14</t>
  </si>
  <si>
    <t>317160133.S</t>
  </si>
  <si>
    <t>Keramický preklad nenosný šírky 120 mm, výšky 65 mm, dĺžky 1250 mm</t>
  </si>
  <si>
    <t>904967511</t>
  </si>
  <si>
    <t>15</t>
  </si>
  <si>
    <t>317941123.S</t>
  </si>
  <si>
    <t>Osadenie oceľových valcovaných nosníkov (na murive) I, IE,U,UE,L č.14-22 alebo výšky do 220 mm</t>
  </si>
  <si>
    <t>-1981593611</t>
  </si>
  <si>
    <t>16</t>
  </si>
  <si>
    <t>133810000700.S</t>
  </si>
  <si>
    <t>Tyč oceľová stredná prierezu I 160 mm, ozn. 11 373, podľa EN ISO S235JRG1</t>
  </si>
  <si>
    <t>-1554220503</t>
  </si>
  <si>
    <t>17</t>
  </si>
  <si>
    <t>340238269.S</t>
  </si>
  <si>
    <t>Zamurovanie otvorov plochy od 0,25 do 1 m2 z pórobetónových tvárnic hladkých hrúbky 500 mm</t>
  </si>
  <si>
    <t>-474900262</t>
  </si>
  <si>
    <t>"1.PP"</t>
  </si>
  <si>
    <t>0,5*2,0</t>
  </si>
  <si>
    <t>18</t>
  </si>
  <si>
    <t>340239267.S</t>
  </si>
  <si>
    <t>Zamurovanie otvorov plochy nad 1 do 4 m2 z pórobetónových tvárnic hladkých hrúbky 300 mm</t>
  </si>
  <si>
    <t>730771817</t>
  </si>
  <si>
    <t xml:space="preserve">"1.PP" </t>
  </si>
  <si>
    <t>1,0*2,0</t>
  </si>
  <si>
    <t>19</t>
  </si>
  <si>
    <t>340239269.S</t>
  </si>
  <si>
    <t>Zamurovanie otvorov plochy nad 1 do 4 m2 z pórobetónových tvárnic hladkých hrúbky 500 mm</t>
  </si>
  <si>
    <t>-1429208751</t>
  </si>
  <si>
    <t>1.PP</t>
  </si>
  <si>
    <t>1,7*2,0*2+1,3*2,0</t>
  </si>
  <si>
    <t>346244381.S</t>
  </si>
  <si>
    <t>Plentovanie oceľ. valcov. nosníkov jednostranné tehlami na maltu pri výške stojiny do 300 mm</t>
  </si>
  <si>
    <t>-1420084196</t>
  </si>
  <si>
    <t>Vodorovné konštrukcie</t>
  </si>
  <si>
    <t>21</t>
  </si>
  <si>
    <t>411354256.S</t>
  </si>
  <si>
    <t>Debnenie stropu, zabudované s plechom vlnitým pozinkovaným, výšky vĺn do 60 mm hr. 1,0 mm</t>
  </si>
  <si>
    <t>-1586826727</t>
  </si>
  <si>
    <t>3.NP- schodisková podesta (P7)</t>
  </si>
  <si>
    <t>3,23*3,7+1,4*1,25*2</t>
  </si>
  <si>
    <t>22</t>
  </si>
  <si>
    <t>451572111.S</t>
  </si>
  <si>
    <t>Lôžko pod potrubie, stoky a drobné objekty, v otvorenom výkope z kameniva drobného ťaženého 0-4 mm</t>
  </si>
  <si>
    <t>1917620058</t>
  </si>
  <si>
    <t>21,0*0,6*0,15</t>
  </si>
  <si>
    <t>Úpravy povrchov, podlahy, osadenie</t>
  </si>
  <si>
    <t>23</t>
  </si>
  <si>
    <t>610991111.S</t>
  </si>
  <si>
    <t>Zakrývanie výplní vnútorných okenných otvorov, predmetov a konštrukcií</t>
  </si>
  <si>
    <t>-1837429376</t>
  </si>
  <si>
    <t>okná</t>
  </si>
  <si>
    <t>2,2*2,45*20</t>
  </si>
  <si>
    <t>1,5*2,45*4</t>
  </si>
  <si>
    <t>1,6*2,45*6</t>
  </si>
  <si>
    <t>1,6*3,65*4</t>
  </si>
  <si>
    <t>1,8*2,0*4</t>
  </si>
  <si>
    <t>0,95*2,15*16</t>
  </si>
  <si>
    <t>2,5*2,15*4</t>
  </si>
  <si>
    <t>0,9*1,3*5</t>
  </si>
  <si>
    <t>0,6*0,9*9</t>
  </si>
  <si>
    <t>0,9*0,9*3</t>
  </si>
  <si>
    <t>0,6*0,6*3</t>
  </si>
  <si>
    <t>0,9*1,7</t>
  </si>
  <si>
    <t>1,7*1,45</t>
  </si>
  <si>
    <t>0,75*1,45*2</t>
  </si>
  <si>
    <t>0,95*1,45*3</t>
  </si>
  <si>
    <t>0,95*1,55</t>
  </si>
  <si>
    <t>0,9*1,2*9</t>
  </si>
  <si>
    <t>1,5*0,7</t>
  </si>
  <si>
    <t>1,2*1,2*3</t>
  </si>
  <si>
    <t>1,5*1,55*2</t>
  </si>
  <si>
    <t>2,2*1,55*5</t>
  </si>
  <si>
    <t>1,6*1,0</t>
  </si>
  <si>
    <t>1,0*0,6</t>
  </si>
  <si>
    <t>0,9*2,0</t>
  </si>
  <si>
    <t>Medzisúčet</t>
  </si>
  <si>
    <t>zostávajúce dvere</t>
  </si>
  <si>
    <t>24</t>
  </si>
  <si>
    <t>612421321.S</t>
  </si>
  <si>
    <t>Oprava vnútorných vápenných omietok stien, v množstve opravenej plochy nad 10 do 30 % hladkých</t>
  </si>
  <si>
    <t>137551967</t>
  </si>
  <si>
    <t>25</t>
  </si>
  <si>
    <t>612460123.S</t>
  </si>
  <si>
    <t>Príprava vnútorného podkladu stien penetráciou hĺbkovou na staré a nesúdržné podklady</t>
  </si>
  <si>
    <t>1042532868</t>
  </si>
  <si>
    <t>26</t>
  </si>
  <si>
    <t>612460124.S</t>
  </si>
  <si>
    <t>Príprava vnútorného podkladu stien penetráciou pod omietky a nátery</t>
  </si>
  <si>
    <t>1570564293</t>
  </si>
  <si>
    <t>2956,139+253,27</t>
  </si>
  <si>
    <t>27</t>
  </si>
  <si>
    <t>612460208.S</t>
  </si>
  <si>
    <t>Vnútorná omietka stien vápenná štuková (jemná), hr. 5 mm</t>
  </si>
  <si>
    <t>735066349</t>
  </si>
  <si>
    <t>28</t>
  </si>
  <si>
    <t>612460231.S</t>
  </si>
  <si>
    <t>Vnútorná omietka stien cementová hrubá, hr. 10 mm (pod obklad na jestv. murivo)</t>
  </si>
  <si>
    <t>-1539334821</t>
  </si>
  <si>
    <t>"0.12" (2,33+1,3*2)*2,0</t>
  </si>
  <si>
    <t>"0.13" (1,1+2,0)*2,0</t>
  </si>
  <si>
    <t>"0.14" (1,1+2,0)*2,0</t>
  </si>
  <si>
    <t>"0.21" 1,92*2,0</t>
  </si>
  <si>
    <t>"0.22" 1,64*2,0</t>
  </si>
  <si>
    <t>"0.24" 1,54*2,0</t>
  </si>
  <si>
    <t>"0.36" (1,15+1,07+1,7+1,72+3,52)*2,0</t>
  </si>
  <si>
    <t>"0.40"(3,0+3,52+1,2+1,0)*2,0</t>
  </si>
  <si>
    <t>1.NP</t>
  </si>
  <si>
    <t>"1.07" 1,2*2,0</t>
  </si>
  <si>
    <t>"1.09" 2,75*2,0</t>
  </si>
  <si>
    <t>"1.12" 1,8*2,0</t>
  </si>
  <si>
    <t>"1.15" (1,4+1,7)*2,0</t>
  </si>
  <si>
    <t>"1.21" (0,9+1,4)*2*2,0</t>
  </si>
  <si>
    <t>"1.22" (1,4+1,9)*2*2,0</t>
  </si>
  <si>
    <t>"1.23" (2,4+1,4)*2*2,0</t>
  </si>
  <si>
    <t>"1.33" 2,1*2,0</t>
  </si>
  <si>
    <t>"1.45" (2,1+2,6)*2*2,0</t>
  </si>
  <si>
    <t>"1.46" 1,95*2,0</t>
  </si>
  <si>
    <t>"2.NP"</t>
  </si>
  <si>
    <t>"2.04" (1,4+1,9)*2*2,0</t>
  </si>
  <si>
    <t>"2.05" (2,4+1,4)*2*2,0</t>
  </si>
  <si>
    <t>"2.11" 1,3*2,0</t>
  </si>
  <si>
    <t>"2.13" 1,55*2,0</t>
  </si>
  <si>
    <t>"2.15" 2,15*2,0</t>
  </si>
  <si>
    <t>"2.16" 1,85*2,0</t>
  </si>
  <si>
    <t>"2.21" (2,75+1,55)*2,0</t>
  </si>
  <si>
    <t>"2,24" (2,95+2,0)*2,0</t>
  </si>
  <si>
    <t>"2.25"2,625*2,0</t>
  </si>
  <si>
    <t>"2.27" 2,75*2,0</t>
  </si>
  <si>
    <t>"2.38" 1,4*2,0</t>
  </si>
  <si>
    <t>"2.39" 1,7*2,0</t>
  </si>
  <si>
    <t>3.NP</t>
  </si>
  <si>
    <t>"3.05" 1,45*2,0</t>
  </si>
  <si>
    <t>"3.06" 1,45*2,0</t>
  </si>
  <si>
    <t>"3.07" (1,95+1,1+1,0+1,3)*2,0</t>
  </si>
  <si>
    <t>"3.21" 1,55*2,0</t>
  </si>
  <si>
    <t>"3.22" 2,85*2,0</t>
  </si>
  <si>
    <t>29</t>
  </si>
  <si>
    <t>612481119.S</t>
  </si>
  <si>
    <t>Potiahnutie vnútorných stien sklotextilnou mriežkou s celoplošným prilepením</t>
  </si>
  <si>
    <t>1241318360</t>
  </si>
  <si>
    <t>"0.01,0.02" (2,2+4,05+1,3+6,1)*3,0</t>
  </si>
  <si>
    <t>"0.03" (3,5+2,07)*2*3,0</t>
  </si>
  <si>
    <t>"0.04" (2,35+4,55)*2*3,0</t>
  </si>
  <si>
    <t>"0.05" (1,6+2,45)*2*3,0</t>
  </si>
  <si>
    <t>"0.06" (6,95+0,6+2,4+5,3)*3,0</t>
  </si>
  <si>
    <t>"0.07" 12,57*3,0</t>
  </si>
  <si>
    <t>"0.08" 2,35*3,0</t>
  </si>
  <si>
    <t>"0.09" 3,63*3,0</t>
  </si>
  <si>
    <t>"0.10" (2,58+0,35*2+0,9*2+0,78*2+0,45)*3,0</t>
  </si>
  <si>
    <t>"0.11"(1,94+3,5)*3,0</t>
  </si>
  <si>
    <t>"0.12" (2,33+1,3*2)*1,0</t>
  </si>
  <si>
    <t>"0.13" (1,1+2,0)*1,0</t>
  </si>
  <si>
    <t>"0.14" (1,1+2,0)*1,0</t>
  </si>
  <si>
    <t>"0.15" (4,23+3,5+3,4+2,63+1,6)*3,0</t>
  </si>
  <si>
    <t>"0.17" 2,4*3,0</t>
  </si>
  <si>
    <t>"0.18" 2,4*3,0</t>
  </si>
  <si>
    <t>"0.20" 6,85*3,0</t>
  </si>
  <si>
    <t>"0.21" 1,92*1,0</t>
  </si>
  <si>
    <t>"0.22" 1,64*1,0</t>
  </si>
  <si>
    <t>"0.23" 1,6*3,0</t>
  </si>
  <si>
    <t>"0.24" 1,54*1,0</t>
  </si>
  <si>
    <t>"0.25" 1,65*3,0</t>
  </si>
  <si>
    <t>"0.26" 2,3*3,0</t>
  </si>
  <si>
    <t>"0.27" (2,25+0,45*4+0,35*2+6,1)*3,0</t>
  </si>
  <si>
    <t>"0.28" (2,08+4,65+3,08)*3,0</t>
  </si>
  <si>
    <t>"0.29" (2,72+2,45+3,87+4,65+0,2*2)*3,0</t>
  </si>
  <si>
    <t>"0.30" (5,5+3,15+4,4+2,65+0,4*2+0,3)*3,0</t>
  </si>
  <si>
    <t>"0.31" (3,25+2,75+0,4*2+3,25+2,75)*3,0</t>
  </si>
  <si>
    <t>"0.32" (5,9+0,4*4+5,15+5,9+3,25)*3,0</t>
  </si>
  <si>
    <t>"0.33,0.34" (1,57+2,53+2,42+1,18+2,53)*3,0</t>
  </si>
  <si>
    <t>"0.35" (3,62+4,28+1,6+2,68+1,57)*3,0</t>
  </si>
  <si>
    <t>"0.36" (1,15+1,07+1,7+1,72+3,52)*1,0</t>
  </si>
  <si>
    <t>"0.37" (2,5+3,52+2,5)*3,0</t>
  </si>
  <si>
    <t>"0.38" (3,2+3,52+3,2)*3,0</t>
  </si>
  <si>
    <t>"0.39" (3,4+3,52+1,2+1,2)*3,0</t>
  </si>
  <si>
    <t>"0.40"(3,0+3,52+1,2+1,0)*1,0</t>
  </si>
  <si>
    <t>"0.41"(14,75+0,6+1,4+3,8+1,5)*3,0</t>
  </si>
  <si>
    <t>odpočet otvorov</t>
  </si>
  <si>
    <t>-(1,5*0,7+0,9*1,2*5+0,6*0,6*3+0,75*1,3*3+1,5*1,3*2+2,0*1,4*5+1,3*1,4*2+1,2*1,2*3+1,0*0,6+0,75*1,4)</t>
  </si>
  <si>
    <t>-(0,9*2,02*6+1,0*2,02*2+2,5*2,1*2+1,35*2,05*2+1,1*2,05*7+1,2*2,05*4)</t>
  </si>
  <si>
    <t>prípočet ostenia</t>
  </si>
  <si>
    <t>(0,7*2+1,5+1,2*10+0,9*5+0,6*9+1,2*6+1,2*3+0,6*2+1,0+1,4*4+1,3*2+1,3*4+1,5*2+1,3*6+0,75*3+1,4*2+0,75)*0,4</t>
  </si>
  <si>
    <t>"výťahová šachta</t>
  </si>
  <si>
    <t>(2,4+2,8)*2*13,73-1,2*2,1*4</t>
  </si>
  <si>
    <t>"1.01" (2,0+5,1)*2*3,56</t>
  </si>
  <si>
    <t>"1.02" (3,9+3,67+0,45+6,9)*3,56</t>
  </si>
  <si>
    <t>"1.03" (3,925*2+4,8)*3,56</t>
  </si>
  <si>
    <t>"1.04" (3,675*2+4,8)*3,56</t>
  </si>
  <si>
    <t>"1.05" (2,9+4,8)*2*3,56</t>
  </si>
  <si>
    <t>"1.06" (3,2+5,3+1,9)*3,56</t>
  </si>
  <si>
    <t>"1.07" 1,2*1,56</t>
  </si>
  <si>
    <t>"1.08" (5,7+2,85+3,65)*3,56</t>
  </si>
  <si>
    <t>"1.09" 2,75*1,56</t>
  </si>
  <si>
    <t>"1.10" (4,2+1,6)*2*3,56</t>
  </si>
  <si>
    <t>"1.11" (4,55+1,6+3,05*2+2,0+4,55)*3,56</t>
  </si>
  <si>
    <t>"1.12" 1,8*1,56</t>
  </si>
  <si>
    <t>"1.15" (1,4+1,7)*1,56</t>
  </si>
  <si>
    <t>"1.16,1.17,1.18" (15,10+5,5+8,7+1,6)*3,56</t>
  </si>
  <si>
    <t>"1.19" (3,7+8,62*2)*3,56</t>
  </si>
  <si>
    <t>"1.20" (2,4+1,15)*2*3,56</t>
  </si>
  <si>
    <t>"1.21" (0,9+1,4)*2*1,56</t>
  </si>
  <si>
    <t>"1.22" (1,4+1,9)*2*1,56</t>
  </si>
  <si>
    <t>"1.23" (2,4+1,4)*2*1,56</t>
  </si>
  <si>
    <t>"1.24"4,05*3,56</t>
  </si>
  <si>
    <t>"1.32" 8,8*3,56</t>
  </si>
  <si>
    <t>"1.33" 2,1*1,56</t>
  </si>
  <si>
    <t>"1.35" (4,45+3,05*2+4,45)*3,56</t>
  </si>
  <si>
    <t>"1.36" (4,2+1,6)*2*3,56</t>
  </si>
  <si>
    <t>"1.37" (3,6+1,6)*3,56</t>
  </si>
  <si>
    <t>"1.45" (2,1+2,6)*2*1,56</t>
  </si>
  <si>
    <t>"1.46" 1,95*1,56</t>
  </si>
  <si>
    <t>-(1,6*2,7+1,3*2,3*2+2,0*2,3*5+1,4*2,1*3+1,6*2,0*2+2,5*2,0*2+0,75*2,0*4+0,9*1,3*2+1,8*2,1+1,35*2,6+1,5*2,1+0,9*0,9)</t>
  </si>
  <si>
    <t>-(1,4*2,42+0,9*2,0*8+1,1*2,1*2+1,4*2,35*2+0,6*2,0*2)</t>
  </si>
  <si>
    <t>ostenie</t>
  </si>
  <si>
    <t>(2,7*2+1,6+2,3*4+1,3*2+2,3*10+2,0*5+2,1*6+1,4*3+2,0*4+1,6*2+2,0*4+2,5*2+2,0*8+0,75*4+1,3*4+0,9*2+2,1*2+1,8+2,6*2+1,3+2,1*2+1,5+0,9*3)*0,25</t>
  </si>
  <si>
    <t>"2.01" (3,7+8,0)*2*3,33</t>
  </si>
  <si>
    <t>"2.02" (2,4+1,15)*2*3,33</t>
  </si>
  <si>
    <t>"2.03" (0,9+1,4)*2*3,33</t>
  </si>
  <si>
    <t>"2.04" (1,4+1,9)*2*1,33</t>
  </si>
  <si>
    <t>"2.05" (2,4+1,4)*2*1,33</t>
  </si>
  <si>
    <t>"2.07" (6,5+5,5)*2*3,33</t>
  </si>
  <si>
    <t>"2.08" (15,0+2,4+5,15+2,1)*3,33</t>
  </si>
  <si>
    <t>"2.09" (5,05*2+3,0)*3,33</t>
  </si>
  <si>
    <t>"2.10" 4,55*3,33</t>
  </si>
  <si>
    <t>"2.11" 1,3*1,33</t>
  </si>
  <si>
    <t>"2.13" 1,55*1,33</t>
  </si>
  <si>
    <t>"2.15" 2,15*1,33</t>
  </si>
  <si>
    <t>"2.16" 1,85*1,33</t>
  </si>
  <si>
    <t>"2.17" (2,6*2+3,75)*3,33</t>
  </si>
  <si>
    <t>"2.18" (2,4+1,7)*3,33</t>
  </si>
  <si>
    <t>"2.19" (4,6+5,5+1,6+3,9+3,0)*3,33</t>
  </si>
  <si>
    <t>"2.20" (5,85+5,3)*2*3,33</t>
  </si>
  <si>
    <t>"2.21" (2,75+1,55)*1,33</t>
  </si>
  <si>
    <t>"2.22" (3,0+5,3)*2*3,33</t>
  </si>
  <si>
    <t>"2.23" (5,3+2,7+2,25)*3,33</t>
  </si>
  <si>
    <t>"2,24" (2,95+2,0)*1,33</t>
  </si>
  <si>
    <t>"2.25"(4,875+2,15)*3,33+2,625*1,33</t>
  </si>
  <si>
    <t>"2.26" (6,9+4,05)*3,33</t>
  </si>
  <si>
    <t>"2.27" 2,75*1,33</t>
  </si>
  <si>
    <t>"2.28" (3,825*2+4,8)*3,33</t>
  </si>
  <si>
    <t>"2.29" (3,3*2+4,89)*3,33</t>
  </si>
  <si>
    <t>"2.30" (2,7*2+5,3)*3,33</t>
  </si>
  <si>
    <t>"2.31" (5,85+5,3)*2*3,33</t>
  </si>
  <si>
    <t>"2.32" (6,3+5,5)*2*3,33</t>
  </si>
  <si>
    <t>"2.33" (4,3*2+3,75)*3,33</t>
  </si>
  <si>
    <t>"2.34" 2,35*3,33</t>
  </si>
  <si>
    <t xml:space="preserve">"2.35"(12,7+1,75+0,3+2,1)*3,33 </t>
  </si>
  <si>
    <t>"2.36" 2,75*3,33</t>
  </si>
  <si>
    <t>"2.38" 1,4*1,33</t>
  </si>
  <si>
    <t>"2.39" 1,7*1,33</t>
  </si>
  <si>
    <t>"2.41" 2,1*3,33</t>
  </si>
  <si>
    <t>"2.42" (1,95+3,3)*3,33</t>
  </si>
  <si>
    <t>-(1,0*4,45*3+1,3*3,5*4+0,75*2,0*8+2,5*2,0*2+0,9*1,3*3+0,9*0,9+0,6*0,7*3+2,0*2,3*10+1,3*2,3*6)</t>
  </si>
  <si>
    <t>-(1,4*2,35*6+0,9*2,02*2+0,7*2,02*6+1,0*2,02*4+1,35*2,02*10+0,8*2,02+1,2*2,02*8)</t>
  </si>
  <si>
    <t>(4,45*6+1,0*3+3,5*8+1,3*4+2,0*4+1,6*2+2,0*16+0,75*8+2,0*4+2,5*2+1,3*6+0,9*3+0,9*3+0,7*6+0,6*3+2,3*20+2,0*10+2,3*12+1,3*6)*0,2</t>
  </si>
  <si>
    <t>"3.02" (2,55+4,6)*2*2,6++2,0*0,6*2</t>
  </si>
  <si>
    <t>"3.03" (3,7+2,97)*2*2,6</t>
  </si>
  <si>
    <t>"3.04" 1,35*0,6*2</t>
  </si>
  <si>
    <t>"3.05" 1,45*0,6</t>
  </si>
  <si>
    <t>"3.06" 1,45*0,6</t>
  </si>
  <si>
    <t>"3.07" (1,95+1,1+1,0+1,3)*0,6</t>
  </si>
  <si>
    <t>"3.08" 2,15*(1,52+2,6)</t>
  </si>
  <si>
    <t>"3.09" 1,8*(1,52+2,6)</t>
  </si>
  <si>
    <t>"3.10" 9,75*2,6</t>
  </si>
  <si>
    <t>"3.11" 4,145*1,52*2+8,25*2,6</t>
  </si>
  <si>
    <t>"3.12"4,0*(1,52+2,6)</t>
  </si>
  <si>
    <t>"3.13" 4,0*(1,52+2,6)</t>
  </si>
  <si>
    <t>"3.14" 1,9*(1,52+2,6)+3,5*2,6</t>
  </si>
  <si>
    <t>"3.15" 1,98*1,52+(1,98+3,6)*2,6</t>
  </si>
  <si>
    <t>"3.16" 3,75*(1,52+2,6)</t>
  </si>
  <si>
    <t>"3.17" 4,25*(1,52+2,6)</t>
  </si>
  <si>
    <t>"3.18" 4,4*1,52+(4,42+0,92+1,63)*2,6</t>
  </si>
  <si>
    <t>"3.19" 9,95*2,6</t>
  </si>
  <si>
    <t>"3.20" 4,4*1,52+(3,53+0,92+1,63)*2,6</t>
  </si>
  <si>
    <t>"3.21" 1,55*0,6</t>
  </si>
  <si>
    <t>"3.22" 2,85*0,6</t>
  </si>
  <si>
    <t>"3.24" 1,75*(1,52+2,6)</t>
  </si>
  <si>
    <t>"3.25" (2,6+4,75)*2*2,6+(2,6+1,0)*2*2,6</t>
  </si>
  <si>
    <t>"3.26" (10,755+1,37)*2*2,6</t>
  </si>
  <si>
    <t>"3.27" (9,655+1,37)*2*2,6</t>
  </si>
  <si>
    <t>-(0,9*0,9+0,9*1,7+0,9*2,0+0,6*0,9*3)</t>
  </si>
  <si>
    <t>-(0,9*2,02*25+1,0*2,02*4+1,37*2,02*4+1,6*2,35*2)</t>
  </si>
  <si>
    <t>(0,9*3+1,7*2+0,9+2,0*2+0,9+0,9*6+0,6*3)*0,2</t>
  </si>
  <si>
    <t>30</t>
  </si>
  <si>
    <t>612473185</t>
  </si>
  <si>
    <t>Príplatok za zabudované omietniky v ploche stien (meria sa v m2 plochy)</t>
  </si>
  <si>
    <t>1191448366</t>
  </si>
  <si>
    <t>31</t>
  </si>
  <si>
    <t>620991121.S</t>
  </si>
  <si>
    <t>Zakrývanie výplní vonkajších otvorov s rámami a zárubňami, zábradlí, oplechovania, atď. zhotovené z lešenia akýmkoľvek spôsobom</t>
  </si>
  <si>
    <t>466328791</t>
  </si>
  <si>
    <t>32</t>
  </si>
  <si>
    <t>621422522.S</t>
  </si>
  <si>
    <t>Oprava vonkajších omietok podhľadov a ríms , štukových, členitosť I, opravovaná plocha nad 40% do 50%, bez otĺkania chybných miest</t>
  </si>
  <si>
    <t>-275116873</t>
  </si>
  <si>
    <t>rímsy</t>
  </si>
  <si>
    <t>(44,5+13,15)*2*0,85</t>
  </si>
  <si>
    <t>(2,4+7,0+2,4)*0,3*2</t>
  </si>
  <si>
    <t>(2,8+1,4*2)*0,8</t>
  </si>
  <si>
    <t>123,2*0,3</t>
  </si>
  <si>
    <t>podhľady</t>
  </si>
  <si>
    <t>1,6*5,5*2</t>
  </si>
  <si>
    <t>1,9*1,4</t>
  </si>
  <si>
    <t>33</t>
  </si>
  <si>
    <t>621460123.S</t>
  </si>
  <si>
    <t>Príprava vonkajšieho podkladu podhľadov penetráciou hĺbkovou na staré a nesúdržné podklady</t>
  </si>
  <si>
    <t>524678818</t>
  </si>
  <si>
    <t>34</t>
  </si>
  <si>
    <t>621460124.S</t>
  </si>
  <si>
    <t>Príprava vonkajšieho podkladu podhľadov penetráciou pod omietky a nátery</t>
  </si>
  <si>
    <t>-237132779</t>
  </si>
  <si>
    <t>35</t>
  </si>
  <si>
    <t>621460223.S</t>
  </si>
  <si>
    <t>Vonkajšia omietka podhľadov vápenná štuková (jemná) pre historické stavby, hr. 5 mm</t>
  </si>
  <si>
    <t>1382801731</t>
  </si>
  <si>
    <t>36</t>
  </si>
  <si>
    <t>622423521.S</t>
  </si>
  <si>
    <t>Oprava vonkajších omietok vápenných a vápenocem. stupeň členitosti III - 50 % opravovanej plochy, bez otĺkania chybných miest</t>
  </si>
  <si>
    <t>-1694679774</t>
  </si>
  <si>
    <t>43,5*8,57+2,6*5,35*2</t>
  </si>
  <si>
    <t>(16,55+16,6)*8,57+2,6*5,35*2</t>
  </si>
  <si>
    <t>12,15*8,57*2</t>
  </si>
  <si>
    <t>(10,35+5,05+5,05)*11,2</t>
  </si>
  <si>
    <t>(2,6+6,4+2,6)*1,2*2</t>
  </si>
  <si>
    <t>(0,45+0,45)*2*2,3*2</t>
  </si>
  <si>
    <t>(2,4+0,45+2,4)*1,2*2</t>
  </si>
  <si>
    <t>-(2,0*2,3*20+1,3*2,3*10+1,3*3,5*4+1,6*2,0*4+0,75*2,0*16+2,5*2,0*4+0,9*1,3*5+0,6*0,9*9)</t>
  </si>
  <si>
    <t>-(0,9*0,9*3+1,0*4,45*3+0,9*1,7+1,5*1,3+0,55*1,3*2+0,75*1,4+0,9*1,2*6)</t>
  </si>
  <si>
    <t>-(0,9*1,2*3+1,2*1,2*3+1,6*1,0+1,0*0,6+0,9*2,0)</t>
  </si>
  <si>
    <t>-(1,4*2,1*7+1,5*2,1+1,35*2,6+1,8*2,1)</t>
  </si>
  <si>
    <t>(2,3*60+2,0*20+1,3*10+3,5*8+1,3*4+2,0*8+1,6*4+2,0*32+0,75*16+2,0*8+2,5*4+1,3*10+0,9*5+0,9*18+0,6*9)*0,2</t>
  </si>
  <si>
    <t>(0,9*9++4,45*6+1,0*3+1,7*2+0,9+1,3*4+0,55*2+1,5+1,4*2+0,75+1,2*12+0,9*6)*0,2</t>
  </si>
  <si>
    <t>(1,2*12+0,9*3+1,2*3+1,0*2+1,6+2,0*2+0,9)*0,2</t>
  </si>
  <si>
    <t>(2,1*14+1,4*7+2,1*2+1,5+2,6*2+1,35+2,1*2+1,8)*0,3</t>
  </si>
  <si>
    <t>37</t>
  </si>
  <si>
    <t>622431361.S</t>
  </si>
  <si>
    <t xml:space="preserve">Oprava vonkajších omietok sokla  v množstve opravovanej plochy 20-30 % </t>
  </si>
  <si>
    <t>-700614439</t>
  </si>
  <si>
    <t>43,5*2,1+2,6*2,95*2</t>
  </si>
  <si>
    <t>(16,55+16,6)*2,1+2,6*2,95*2</t>
  </si>
  <si>
    <t>12,15*2,1*2</t>
  </si>
  <si>
    <t>(10,35+5,05+5,05)*2,1</t>
  </si>
  <si>
    <t>(2,6+6,4+2,6)*2,1*2</t>
  </si>
  <si>
    <t>-(1,3*1,4*2+2,0*1,4*5+0,6*0,6*3+0,75*1,3*4+1,5*1,3*2+0,9*1,3*2+1,5*0,7)</t>
  </si>
  <si>
    <t>(1,4*14+1,3*2+2,0*5+0,6*9+1,3*16+0,75*4+1,5*2+0,9*2+0,7*2+1,5)*0,2</t>
  </si>
  <si>
    <t>38</t>
  </si>
  <si>
    <t>622454511.S</t>
  </si>
  <si>
    <t>Oprava vonk.omietok cementových v množstve opravovanej plochy do 50% hladkých hladených</t>
  </si>
  <si>
    <t>-601112402</t>
  </si>
  <si>
    <t>anglické dvorce</t>
  </si>
  <si>
    <t>(13,0+18,79)*(1,2+0,3+0,4+1,2)</t>
  </si>
  <si>
    <t>39</t>
  </si>
  <si>
    <t>622460123.S</t>
  </si>
  <si>
    <t>Príprava vonkajšieho podkladu stien penetráciou hĺbkovou na staré a nesúdržné podklady</t>
  </si>
  <si>
    <t>-429664138</t>
  </si>
  <si>
    <t>1035,397+318,25</t>
  </si>
  <si>
    <t>40</t>
  </si>
  <si>
    <t>622460124.S</t>
  </si>
  <si>
    <t>Príprava vonkajšieho podkladu stien penetráciou pod omietky a nátery</t>
  </si>
  <si>
    <t>965532705</t>
  </si>
  <si>
    <t>41</t>
  </si>
  <si>
    <t>622460213.S</t>
  </si>
  <si>
    <t>Vonkajšia omietka stien vápenná jadrová (hrubá) pre historické stavby, hr. 20 mm (30% z plochy)</t>
  </si>
  <si>
    <t>-1593667260</t>
  </si>
  <si>
    <t>1353,647*0,3</t>
  </si>
  <si>
    <t>42</t>
  </si>
  <si>
    <t>622460223.S</t>
  </si>
  <si>
    <t>Vonkajšia omietka stien vápenná štuková (jemná) pre historické stavby, hr. 5 mm</t>
  </si>
  <si>
    <t>810774101</t>
  </si>
  <si>
    <t>43</t>
  </si>
  <si>
    <t>622461256.S</t>
  </si>
  <si>
    <t>Vonkajšia omietka stien tenkovrstvá sokla</t>
  </si>
  <si>
    <t>618110798</t>
  </si>
  <si>
    <t>44</t>
  </si>
  <si>
    <t>622491407.pc</t>
  </si>
  <si>
    <t>Fasádny náter cementovej omietky , dvojnásobný</t>
  </si>
  <si>
    <t>-120281141</t>
  </si>
  <si>
    <t>"anglické dvorce" 98,549</t>
  </si>
  <si>
    <t>45</t>
  </si>
  <si>
    <t>629451112.S</t>
  </si>
  <si>
    <t>Vyrovnávacia vrstva z cementovej malty pod klampiarskymi prvkami šírky nad 150 do 300 mm</t>
  </si>
  <si>
    <t>-1011251442</t>
  </si>
  <si>
    <t>123,2+51,7</t>
  </si>
  <si>
    <t>46</t>
  </si>
  <si>
    <t>631312141.S</t>
  </si>
  <si>
    <t>Doplnenie existujúcich mazanín prostým betónom (s dodaním hmôt) bez poteru rýh v mazaninách</t>
  </si>
  <si>
    <t>-285118308</t>
  </si>
  <si>
    <t>47</t>
  </si>
  <si>
    <t>631312631.S1</t>
  </si>
  <si>
    <t>Mazanina z betónu prostého (m2) hladená dreveným hladidlom, betón tr. C 16/20 hr. 65-75 mm</t>
  </si>
  <si>
    <t>-744220290</t>
  </si>
  <si>
    <t>"1.PP" 400,25</t>
  </si>
  <si>
    <t>48</t>
  </si>
  <si>
    <t>631362411.S</t>
  </si>
  <si>
    <t>Výstuž mazanín z betónov (z kameniva) a z ľahkých betónov zo sietí KARI, priemer drôtu 5/5 mm, veľkosť oka 100x100 mm</t>
  </si>
  <si>
    <t>-1398727700</t>
  </si>
  <si>
    <t>"1.PP" 400,25*1,2</t>
  </si>
  <si>
    <t>"3.NP" 15,451*1,2</t>
  </si>
  <si>
    <t>49</t>
  </si>
  <si>
    <t>632001011.S</t>
  </si>
  <si>
    <t>Zhotovenie separačnej fólie v podlahových vrstvách z PE</t>
  </si>
  <si>
    <t>1999619009</t>
  </si>
  <si>
    <t>3.NP- m.č. 310,319-P10</t>
  </si>
  <si>
    <t>46,31+48,25</t>
  </si>
  <si>
    <t>50</t>
  </si>
  <si>
    <t>283290003600</t>
  </si>
  <si>
    <t>Separačná fólia , PE</t>
  </si>
  <si>
    <t>-534756894</t>
  </si>
  <si>
    <t>494,81*1,15 'Prepočítané koeficientom množstva</t>
  </si>
  <si>
    <t>51</t>
  </si>
  <si>
    <t>632001051.S</t>
  </si>
  <si>
    <t>Zhotovenie jednonásobného penetračného náteru pre potery a stierky</t>
  </si>
  <si>
    <t>-1594728118</t>
  </si>
  <si>
    <t>vinylová podlaha</t>
  </si>
  <si>
    <t>7,4+15,99+9,84+3,77+21,38+23,63+8,23+12,34+16,03+13,7+4,18+4,07+4,21+3,68+19,54+23,04+15,66+20,39+8,8+11,08+11,79+10,68+25,32</t>
  </si>
  <si>
    <t>dlažba</t>
  </si>
  <si>
    <t>4,6+3,03+2,2+2,26+4,9+3,93+10,92+15,0+2,99+5,9+7,71</t>
  </si>
  <si>
    <t>epoxidová stierka</t>
  </si>
  <si>
    <t>5,74+5,63+30,69</t>
  </si>
  <si>
    <t>18,84+17,46+13,92+14,3+25,51+6,84+25,18+12,68+12,07+2,21+2,56+2,55+3,23+4,2+1,79+19,97+4,77</t>
  </si>
  <si>
    <t>2,34+4,13+1,6+3,68+6,05+1,6+2,66+2,61+2,07</t>
  </si>
  <si>
    <t>2.NP</t>
  </si>
  <si>
    <t>vinyl</t>
  </si>
  <si>
    <t>15,15+14,11+9,75+26,3+15,9+19,04+18,9+28,42+18,36+15,84+14,31+31,01+16,13+5,52+9,36</t>
  </si>
  <si>
    <t>3,01+1,53+2,66+2,61+4,29+2,99+1,67+2,02+2,4+7,1+4,53+4,12+5,77+3,93+4,13+1,9+3,08+2,04+2,85+7,26+6,44</t>
  </si>
  <si>
    <t>6,24+12,35+46,31+15,34+14*2+6,65+6,93+13,13+14,88+14,51+10,59</t>
  </si>
  <si>
    <t>14,06+2,25+2,9+6,23+18,14+48,25+5,73+3,64+15,37</t>
  </si>
  <si>
    <t>52</t>
  </si>
  <si>
    <t>585520008700.S</t>
  </si>
  <si>
    <t>Penetračný náter na nasiakavé podklady pod potery, samonivelizačné hmoty a stavebné lepidlá</t>
  </si>
  <si>
    <t>kg</t>
  </si>
  <si>
    <t>-1447706695</t>
  </si>
  <si>
    <t>53</t>
  </si>
  <si>
    <t>632440134.S</t>
  </si>
  <si>
    <t>Anhydritový samonivelizačný poter, pevnosti v tlaku 25 MPa, hr. 30 mm</t>
  </si>
  <si>
    <t>168686171</t>
  </si>
  <si>
    <t>7,4+15,99+9,84+3,77+21,38+23,63+8,23+12,34+16,03+13,7+4,18+4,07+4,21+3,68+19,54+23,04+15,66+30,39+8,8+11,08+11,79+10,68+25,32</t>
  </si>
  <si>
    <t>54</t>
  </si>
  <si>
    <t>632440138.S</t>
  </si>
  <si>
    <t>Anhydritový samonivelizačný poter, pevnosti v tlaku 25 MPa, hr. 54 mm</t>
  </si>
  <si>
    <t>-874129284</t>
  </si>
  <si>
    <t>55</t>
  </si>
  <si>
    <t>632451507.S</t>
  </si>
  <si>
    <t>Opravná a vyrovnávacia hmota na báze cementu,, vo vonkajších aj vnútorných priestoroch, hr. 20 mm</t>
  </si>
  <si>
    <t>-1580730503</t>
  </si>
  <si>
    <t>dno anglických dvorcov</t>
  </si>
  <si>
    <t>13,0*1,25</t>
  </si>
  <si>
    <t>9,1*1,25+8,5*1,75</t>
  </si>
  <si>
    <t>56</t>
  </si>
  <si>
    <t>632452256.S</t>
  </si>
  <si>
    <t>Cementový poter , pevnosti v tlaku 25 MPa, hr. 85 mm</t>
  </si>
  <si>
    <t>1670220835</t>
  </si>
  <si>
    <t>57</t>
  </si>
  <si>
    <t>632452618.S</t>
  </si>
  <si>
    <t>Cementová samonivelizačná stierka, pevnosti v tlaku 20 MPa, hr. do 10 mm</t>
  </si>
  <si>
    <t>2120158989</t>
  </si>
  <si>
    <t>23,83+14,3+25,51+25,16+12,68+24,4+9,91+2,38+2,3+12,1+8,65+2,76+4,77+6,12+18,84</t>
  </si>
  <si>
    <t>24,21+35,78+15,15+9,75+5,17+26,3+15,9+19,04+28,42+18,36+15,84+14,31+31,01+16,13+5,52+28,99+9,36</t>
  </si>
  <si>
    <t>10,99+6,24+5,22+46,31+34,2+14,0+14,0+13,13+14,88+18,14+48,25+14,51+5,08+15,37+14,73+13,12</t>
  </si>
  <si>
    <t>58</t>
  </si>
  <si>
    <t>632902211.S</t>
  </si>
  <si>
    <t>Príprava zatvrdnutého povrchu betónových mazanín cementovým mliekom s prísadou PVAC</t>
  </si>
  <si>
    <t>270932653</t>
  </si>
  <si>
    <t>59</t>
  </si>
  <si>
    <t>642944121.S</t>
  </si>
  <si>
    <t>Dodatočná montáž oceľovej dverovej zárubne, plochy otvoru do 2,5 m2</t>
  </si>
  <si>
    <t>-520335075</t>
  </si>
  <si>
    <t>60</t>
  </si>
  <si>
    <t>5533100090pc</t>
  </si>
  <si>
    <t xml:space="preserve">Zárubňa oceľová CgU  pre jednokrídlové dvere</t>
  </si>
  <si>
    <t>1126020150</t>
  </si>
  <si>
    <t>61</t>
  </si>
  <si>
    <t>642944221.S</t>
  </si>
  <si>
    <t>Dodatočná montáž oceľovej dverovej zárubne, plochy otvoru 2,5 - 4,5 m2</t>
  </si>
  <si>
    <t>-1380333161</t>
  </si>
  <si>
    <t>62</t>
  </si>
  <si>
    <t>5533100094pc</t>
  </si>
  <si>
    <t>Zárubňa oceľová CgU pre dvojkrídlové dvere</t>
  </si>
  <si>
    <t>1956020231</t>
  </si>
  <si>
    <t>Ostatné konštrukcie a práce-búranie</t>
  </si>
  <si>
    <t>63</t>
  </si>
  <si>
    <t>4491700009.Spc</t>
  </si>
  <si>
    <t xml:space="preserve">Prenosný hasiaci prístroj práškový  6 kg, vrátane osadenia</t>
  </si>
  <si>
    <t>-1095867692</t>
  </si>
  <si>
    <t>64</t>
  </si>
  <si>
    <t>919735123.S</t>
  </si>
  <si>
    <t>Rezanie existujúceho betónového krytu alebo podkladu hĺbky nad 100 do 150 mm</t>
  </si>
  <si>
    <t>576772680</t>
  </si>
  <si>
    <t>65</t>
  </si>
  <si>
    <t>941941032.S</t>
  </si>
  <si>
    <t>Montáž lešenia ľahkého pracovného radového s podlahami šírky od 0,80 do 1,00 m, výšky nad 10 do 30 m</t>
  </si>
  <si>
    <t>1795403599</t>
  </si>
  <si>
    <t>(51,1+19,6)*2*12</t>
  </si>
  <si>
    <t>66</t>
  </si>
  <si>
    <t>941941192.S</t>
  </si>
  <si>
    <t>Príplatok za prvý a každý ďalší i začatý mesiac použitia lešenia ľahkého pracovného radového s podlahami šírky od 0,80 do 1,00 m, výšky nad 10 do 30 m</t>
  </si>
  <si>
    <t>-909561891</t>
  </si>
  <si>
    <t>1696,8*5 'Prepočítané koeficientom množstva</t>
  </si>
  <si>
    <t>67</t>
  </si>
  <si>
    <t>941941842.S</t>
  </si>
  <si>
    <t>Demontáž lešenia ľahkého pracovného radového s podlahami šírky nad 1,00 do 1,20 m, výšky nad 10 do 30 m</t>
  </si>
  <si>
    <t>461833577</t>
  </si>
  <si>
    <t>68</t>
  </si>
  <si>
    <t>941955003.S</t>
  </si>
  <si>
    <t>Lešenie ľahké pracovné pomocné s výškou lešeňovej podlahy nad 1,90 do 2,50 m</t>
  </si>
  <si>
    <t>926141154</t>
  </si>
  <si>
    <t>69</t>
  </si>
  <si>
    <t>944944103.S</t>
  </si>
  <si>
    <t>Ochranná sieť na boku lešenia</t>
  </si>
  <si>
    <t>-1642884548</t>
  </si>
  <si>
    <t>70</t>
  </si>
  <si>
    <t>944944803.S</t>
  </si>
  <si>
    <t>Demontáž ochrannej siete na boku lešenia</t>
  </si>
  <si>
    <t>1757860562</t>
  </si>
  <si>
    <t>71</t>
  </si>
  <si>
    <t>952901111.S</t>
  </si>
  <si>
    <t>Vyčistenie budov pri výške podlaží do 4 m</t>
  </si>
  <si>
    <t>-2024235184</t>
  </si>
  <si>
    <t>1389,5+444,492</t>
  </si>
  <si>
    <t>72</t>
  </si>
  <si>
    <t>962031132.S</t>
  </si>
  <si>
    <t xml:space="preserve">Búranie priečok alebo vybúranie otvorov plochy nad 4 m2 z tehál pálených, plných alebo dutých hr. do 150 mm,  -0,19600t</t>
  </si>
  <si>
    <t>48819716</t>
  </si>
  <si>
    <t>(4,62+1,88+1,9+3,3+1,5+6,7+2,8+1,6+2,32+0,85+3,52+1,3*2+3,52+2,32+0,92+1,68+2,53+1,88+1,6+6,8)*3,0</t>
  </si>
  <si>
    <t>-(0,6*2,0*5+0,8*2,0*2+0,9*2,0+1,1*2,0*2+1,4*2,0*2)</t>
  </si>
  <si>
    <t>(2,95+2,7+1,2+4,65*3+1,0+2,4+2,9)*3,0</t>
  </si>
  <si>
    <t>-(0,6*2,0*2+0,8*2,0*3+0,9*2,0*2)</t>
  </si>
  <si>
    <t>(3,75+1,15+3,0+6,0+10,2+1,15+1,45+1,0+5,5+2,4)*3,56</t>
  </si>
  <si>
    <t>(1,4+3,7+3,75+5,5+4,3+3,7*2+0,9*2+2,7+2,85+1,65+3,7+5,5)*3,56</t>
  </si>
  <si>
    <t>(2,6+2,7+2,0+4,8*2+5,3+0,55*2)*3,56</t>
  </si>
  <si>
    <t>-(0,6*2,0*9+0,8*2,0*7+0,9*2,0+1,1*2,0*2)</t>
  </si>
  <si>
    <t>(3,75+2,35+3,0*3+3,05+1,15*2+3,0+4,15+2,45+3,2+1,0+1,4+3,0*5+1,15*2+10,05+1,5+2,45+0,35+4,5+1,2+2,4+4,8*4+0,55*2)*3,55</t>
  </si>
  <si>
    <t>-(0,6*2,0*5+0,8*2,0*6+0,9*2,0+1,1*2,0*4+1,4*2,0)</t>
  </si>
  <si>
    <t>(1,16*2+1,72+2,9+1,2+1,65+1,4+2,9+2,0+2,55+0,6+1,45+1,65+1,0+1,4+1,15+1,37*2)*2,6</t>
  </si>
  <si>
    <t>-(0,6*2,0*4+0,8*2,0*3)</t>
  </si>
  <si>
    <t>73</t>
  </si>
  <si>
    <t>962032231.S</t>
  </si>
  <si>
    <t xml:space="preserve">Búranie muriva alebo vybúranie otvorov plochy nad 4 m2 nadzákladového z tehál pálených, vápenopieskových, cementových na maltu,  -1,90500t</t>
  </si>
  <si>
    <t>-1845788023</t>
  </si>
  <si>
    <t>(4,65+0,9)*3,0*0,3</t>
  </si>
  <si>
    <t>1,2*3,0*0,45</t>
  </si>
  <si>
    <t>(0,6*0,9+1,1*1,1)*3,0</t>
  </si>
  <si>
    <t>3,85*2,1*0,45</t>
  </si>
  <si>
    <t>74</t>
  </si>
  <si>
    <t>963051313.S</t>
  </si>
  <si>
    <t>Búranie železobetónových schodov</t>
  </si>
  <si>
    <t>59362310</t>
  </si>
  <si>
    <t>2.NP- 3.NP</t>
  </si>
  <si>
    <t>2,0*2,9*0,2</t>
  </si>
  <si>
    <t>(1,0*0,3*0,15*18)/2</t>
  </si>
  <si>
    <t>75</t>
  </si>
  <si>
    <t>965081812.S</t>
  </si>
  <si>
    <t xml:space="preserve">Búranie dlažieb, z kamen., cement., terazzových, čadičových alebo keramických, hr. nad 10 mm,  -0,06500t</t>
  </si>
  <si>
    <t>-709009984</t>
  </si>
  <si>
    <t>5,3*3,7+8,05*3,7+15,05*3,0+1,4*0,9*3+1,4*1,9</t>
  </si>
  <si>
    <t>2,35*2,55+2,75*3,0+2,4*1,15+0,9*1,4*3+1,9*1,4+2,6*3,0+2,4*3,0+1,85*2,45+4,5*1,2</t>
  </si>
  <si>
    <t>1,9*2,9+1,65*2,9+1,65*2,9+2,2*2,9</t>
  </si>
  <si>
    <t>76</t>
  </si>
  <si>
    <t>967031733.S</t>
  </si>
  <si>
    <t xml:space="preserve">Prikresanie plošné, muriva z akýchkoľvek tehál pálených na akúkoľvek maltu hr. do 150 mm,  -0,27500t</t>
  </si>
  <si>
    <t>1258570199</t>
  </si>
  <si>
    <t>0,5*2,0*3</t>
  </si>
  <si>
    <t>0,25*2,0*2</t>
  </si>
  <si>
    <t>77</t>
  </si>
  <si>
    <t>967031734.S</t>
  </si>
  <si>
    <t xml:space="preserve">Prikresanie plošné, muriva z akýchkoľvek tehál pálených na akúkoľvek maltu hr. do 300 mm,  -0,55700t</t>
  </si>
  <si>
    <t>1026356876</t>
  </si>
  <si>
    <t>78</t>
  </si>
  <si>
    <t>968061125.S</t>
  </si>
  <si>
    <t>Vyvesenie dreveného dverného krídla do suti plochy do 2 m2, -0,02400t</t>
  </si>
  <si>
    <t>1687948298</t>
  </si>
  <si>
    <t>"1.PP" 46</t>
  </si>
  <si>
    <t>"1.NP" 39</t>
  </si>
  <si>
    <t>"2.NP" 39</t>
  </si>
  <si>
    <t>"3.NP" 30</t>
  </si>
  <si>
    <t>79</t>
  </si>
  <si>
    <t>968072455.S</t>
  </si>
  <si>
    <t xml:space="preserve">Vybúranie kovových dverových zárubní plochy do 2 m2,  -0,07600t</t>
  </si>
  <si>
    <t>2146171118</t>
  </si>
  <si>
    <t>0,6*2,0*12</t>
  </si>
  <si>
    <t>0,7*2,0*2</t>
  </si>
  <si>
    <t>0,8*2,0*9</t>
  </si>
  <si>
    <t>0,9*2,0*6</t>
  </si>
  <si>
    <t>0,6*2,0*13</t>
  </si>
  <si>
    <t>0,7*2,0</t>
  </si>
  <si>
    <t>0,8*2,0*10</t>
  </si>
  <si>
    <t>0,9*2,0*2</t>
  </si>
  <si>
    <t>0,8*2,0*5</t>
  </si>
  <si>
    <t>0,9*2,0*3</t>
  </si>
  <si>
    <t>0,6*2,0*5</t>
  </si>
  <si>
    <t>0,8*2,0*24</t>
  </si>
  <si>
    <t>80</t>
  </si>
  <si>
    <t>968072456.S</t>
  </si>
  <si>
    <t xml:space="preserve">Vybúranie kovových dverových zárubní plochy nad 2 m2,  -0,06300t</t>
  </si>
  <si>
    <t>-1431188359</t>
  </si>
  <si>
    <t>1,1*2,0*11</t>
  </si>
  <si>
    <t>1,4*2,0*3</t>
  </si>
  <si>
    <t>1,1*2,0*9</t>
  </si>
  <si>
    <t>1,45*2,0*2</t>
  </si>
  <si>
    <t>1,1*2,0*13</t>
  </si>
  <si>
    <t>1,4*2,0*2</t>
  </si>
  <si>
    <t>1,8*2,0</t>
  </si>
  <si>
    <t>1,37*2,0</t>
  </si>
  <si>
    <t>81</t>
  </si>
  <si>
    <t>971033541.S</t>
  </si>
  <si>
    <t xml:space="preserve">Vybúranie otvorov v murive tehl. plochy do 1 m2 hr. do 300 mm,  -1,87500t</t>
  </si>
  <si>
    <t>1383253425</t>
  </si>
  <si>
    <t>0,3*2,0*0,25</t>
  </si>
  <si>
    <t>82</t>
  </si>
  <si>
    <t>971033631.S</t>
  </si>
  <si>
    <t xml:space="preserve">Vybúranie otvorov v murive tehl. plochy do 4 m2 hr. do 150 mm,  -0,27000t</t>
  </si>
  <si>
    <t>-74368432</t>
  </si>
  <si>
    <t>0,9*2,02*2</t>
  </si>
  <si>
    <t>0,9*2,1</t>
  </si>
  <si>
    <t>83</t>
  </si>
  <si>
    <t>971033641.S</t>
  </si>
  <si>
    <t xml:space="preserve">Vybúranie otvorov v murive tehl. plochy do 4 m2 hr. do 300 mm,  -1,87500t</t>
  </si>
  <si>
    <t>-237912313</t>
  </si>
  <si>
    <t>1,0*2,02*0,3</t>
  </si>
  <si>
    <t>1,0*2,1*0,3</t>
  </si>
  <si>
    <t>1,4*2,1*0,3</t>
  </si>
  <si>
    <t>84</t>
  </si>
  <si>
    <t>971033651.S</t>
  </si>
  <si>
    <t xml:space="preserve">Vybúranie otvorov v murive tehl. plochy do 4 m2 hr. do 600 mm,  -1,87500t</t>
  </si>
  <si>
    <t>-327297223</t>
  </si>
  <si>
    <t>0,6*3,0*0,6</t>
  </si>
  <si>
    <t>1,1*2,05*0,6*2</t>
  </si>
  <si>
    <t>1,35*2,05*0,45</t>
  </si>
  <si>
    <t>85</t>
  </si>
  <si>
    <t>975021211.S</t>
  </si>
  <si>
    <t>Podchytenie nadzákladného muriva pod stropom nad vybúraným otvorom pri hr. muriva do 450 mm</t>
  </si>
  <si>
    <t>1257848346</t>
  </si>
  <si>
    <t>86</t>
  </si>
  <si>
    <t>-386997683</t>
  </si>
  <si>
    <t>4,5*2</t>
  </si>
  <si>
    <t>87</t>
  </si>
  <si>
    <t>978015341.S</t>
  </si>
  <si>
    <t xml:space="preserve">Otlčenie omietok vonkajších priečelí zložitejších, s vyškriabaním škár, očistením muriva,  v rozsahu do 30 %,  -0,01600t</t>
  </si>
  <si>
    <t>-1439439068</t>
  </si>
  <si>
    <t>88</t>
  </si>
  <si>
    <t>978059531.S</t>
  </si>
  <si>
    <t xml:space="preserve">Odsekanie a odobratie obkladov stien z obkladačiek vnútorných vrátane podkladovej omietky nad 2 m2,  -0,06800t</t>
  </si>
  <si>
    <t>-1500300661</t>
  </si>
  <si>
    <t>(2,35+2,75)*2,0</t>
  </si>
  <si>
    <t>((0,9+1,4)*2*2,0*3+(1,4+1,9)*2*2,0)</t>
  </si>
  <si>
    <t>(2,6+2,4+1,85+2,55+2,45+1,2+1,6)*2,0</t>
  </si>
  <si>
    <t>(1,64+1,9+1,65+2,9+3,55)*2,0</t>
  </si>
  <si>
    <t>(1,65+2,9+1,65+1,55+1,55+2,2+2,9+2,35)*2,0</t>
  </si>
  <si>
    <t>89</t>
  </si>
  <si>
    <t>979011111.S</t>
  </si>
  <si>
    <t>Zvislá doprava sutiny a vybúraných hmôt za prvé podlažie nad alebo pod základným podlažím</t>
  </si>
  <si>
    <t>16900349</t>
  </si>
  <si>
    <t>90</t>
  </si>
  <si>
    <t>979011121.S</t>
  </si>
  <si>
    <t>Zvislá doprava sutiny a vybúraných hmôt za každé ďalšie podlažie</t>
  </si>
  <si>
    <t>248634854</t>
  </si>
  <si>
    <t>82,988</t>
  </si>
  <si>
    <t>82,988*2 'Prepočítané koeficientom množstva</t>
  </si>
  <si>
    <t>91</t>
  </si>
  <si>
    <t>979011201.S</t>
  </si>
  <si>
    <t>Plastový sklz na stavebnú sutinu výšky do 10 m</t>
  </si>
  <si>
    <t>1469797180</t>
  </si>
  <si>
    <t>92</t>
  </si>
  <si>
    <t>979011231.S</t>
  </si>
  <si>
    <t>Demontáž sklzu na stavebnú sutinu výšky do 10 m</t>
  </si>
  <si>
    <t>-1549710470</t>
  </si>
  <si>
    <t>93</t>
  </si>
  <si>
    <t>979081111.S</t>
  </si>
  <si>
    <t>Odvoz sutiny a vybúraných hmôt na skládku do 1 km</t>
  </si>
  <si>
    <t>995128983</t>
  </si>
  <si>
    <t>94</t>
  </si>
  <si>
    <t>979081121.S</t>
  </si>
  <si>
    <t>Odvoz sutiny a vybúraných hmôt na skládku za každý ďalší 1 km</t>
  </si>
  <si>
    <t>750197869</t>
  </si>
  <si>
    <t>338,877*19 'Prepočítané koeficientom množstva</t>
  </si>
  <si>
    <t>95</t>
  </si>
  <si>
    <t>979082111.S</t>
  </si>
  <si>
    <t>Vnútrostavenisková doprava sutiny a vybúraných hmôt do 10 m</t>
  </si>
  <si>
    <t>-527239932</t>
  </si>
  <si>
    <t>96</t>
  </si>
  <si>
    <t>979082121.S</t>
  </si>
  <si>
    <t>Vnútrostavenisková doprava sutiny a vybúraných hmôt za každých ďalších 5 m</t>
  </si>
  <si>
    <t>1093065698</t>
  </si>
  <si>
    <t>338,877*8 'Prepočítané koeficientom množstva</t>
  </si>
  <si>
    <t>97</t>
  </si>
  <si>
    <t>979089012.S</t>
  </si>
  <si>
    <t>Poplatok za skladovanie - betón, tehly, dlaždice (17 01) ostatné</t>
  </si>
  <si>
    <t>1605536288</t>
  </si>
  <si>
    <t>98</t>
  </si>
  <si>
    <t>979089713.S</t>
  </si>
  <si>
    <t>Prenájom kontajneru 7 m3</t>
  </si>
  <si>
    <t>-1891815073</t>
  </si>
  <si>
    <t>99</t>
  </si>
  <si>
    <t>Presun hmôt HSV</t>
  </si>
  <si>
    <t>999281111.S</t>
  </si>
  <si>
    <t>Presun hmôt pre opravy a údržbu objektov vrátane vonkajších plášťov výšky do 25 m</t>
  </si>
  <si>
    <t>180044281</t>
  </si>
  <si>
    <t>PSV</t>
  </si>
  <si>
    <t>Práce a dodávky PSV</t>
  </si>
  <si>
    <t>711</t>
  </si>
  <si>
    <t>Izolácie proti vode a vlhkosti</t>
  </si>
  <si>
    <t>100</t>
  </si>
  <si>
    <t>711111001.S</t>
  </si>
  <si>
    <t>Zhotovenie izolácie proti zemnej vlhkosti vodorovná náterom penetračným za studena</t>
  </si>
  <si>
    <t>1638106786</t>
  </si>
  <si>
    <t>101</t>
  </si>
  <si>
    <t>246170000900.S</t>
  </si>
  <si>
    <t>Lak asfaltový penetračný</t>
  </si>
  <si>
    <t>-1927544140</t>
  </si>
  <si>
    <t>400,25*0,0003 'Prepočítané koeficientom množstva</t>
  </si>
  <si>
    <t>102</t>
  </si>
  <si>
    <t>711211051.S</t>
  </si>
  <si>
    <t>Jednozlož. silikátová hydroizolačná hmota, stierka vodorovná</t>
  </si>
  <si>
    <t>95849538</t>
  </si>
  <si>
    <t>103</t>
  </si>
  <si>
    <t>998711203.S</t>
  </si>
  <si>
    <t>Presun hmôt pre izoláciu proti vode v objektoch výšky nad 12 do 60 m</t>
  </si>
  <si>
    <t>%</t>
  </si>
  <si>
    <t>-1916713921</t>
  </si>
  <si>
    <t>712</t>
  </si>
  <si>
    <t>Izolácie striech, povlakové krytiny</t>
  </si>
  <si>
    <t>104</t>
  </si>
  <si>
    <t>712300841.S1</t>
  </si>
  <si>
    <t>Vyčistenie strechy pred položením nových vrstiev</t>
  </si>
  <si>
    <t>-839988796</t>
  </si>
  <si>
    <t>105</t>
  </si>
  <si>
    <t>712370070.S1</t>
  </si>
  <si>
    <t>Zhotovenie povlakovej krytiny striech plochých do 10° PVC-P fóliou upevnenou prikotvením so zvarením spoju</t>
  </si>
  <si>
    <t>-1075391708</t>
  </si>
  <si>
    <t>68+37</t>
  </si>
  <si>
    <t>106</t>
  </si>
  <si>
    <t>283220002000.S</t>
  </si>
  <si>
    <t>Hydroizolačná fólia PVC-P hr. 1,5 mm izolácia plochých striech</t>
  </si>
  <si>
    <t>55342535</t>
  </si>
  <si>
    <t>107</t>
  </si>
  <si>
    <t>311970001500.S</t>
  </si>
  <si>
    <t>Vrut do dĺžky 150 mm na upevnenie do kombi dosiek</t>
  </si>
  <si>
    <t>-367420761</t>
  </si>
  <si>
    <t>108</t>
  </si>
  <si>
    <t>712973240.S</t>
  </si>
  <si>
    <t>Detaily k PVC-P fóliam osadenie vetracích komínkov</t>
  </si>
  <si>
    <t>-2065211887</t>
  </si>
  <si>
    <t>109</t>
  </si>
  <si>
    <t>283220002300.S</t>
  </si>
  <si>
    <t>Hydroizolačná fólia PVC-P hr. 2,0 mm izolácia plochých striech</t>
  </si>
  <si>
    <t>-259550602</t>
  </si>
  <si>
    <t>110</t>
  </si>
  <si>
    <t>283770004000.S</t>
  </si>
  <si>
    <t>Odvetrávací komín pre PVC-P fólie, výška 225 mm, priemer 75 mm</t>
  </si>
  <si>
    <t>641787887</t>
  </si>
  <si>
    <t>111</t>
  </si>
  <si>
    <t>311690001000.S</t>
  </si>
  <si>
    <t>Rozperný nit 6x30 mm do betónu, hliníkový</t>
  </si>
  <si>
    <t>536711066</t>
  </si>
  <si>
    <t>112</t>
  </si>
  <si>
    <t>712973420.S</t>
  </si>
  <si>
    <t>Detaily k termoplastom všeobecne, kútový uholník z hrubopoplastovaného plechu RŠ 125 mm, ohyb 90-135°</t>
  </si>
  <si>
    <t>-1316854722</t>
  </si>
  <si>
    <t>9,5+4,8*2+3,0*2+2,8*2</t>
  </si>
  <si>
    <t>(6,5+2,0*2)*2</t>
  </si>
  <si>
    <t>113</t>
  </si>
  <si>
    <t>1734206762</t>
  </si>
  <si>
    <t>114</t>
  </si>
  <si>
    <t>712973781.S</t>
  </si>
  <si>
    <t>Detaily k termoplastom všeobecne, stenový kotviaci pásik z hrubopoplast. plechu RŠ 70 mm</t>
  </si>
  <si>
    <t>1768710957</t>
  </si>
  <si>
    <t>115</t>
  </si>
  <si>
    <t>-148235973</t>
  </si>
  <si>
    <t>116</t>
  </si>
  <si>
    <t>712990040.S</t>
  </si>
  <si>
    <t>Položenie geotextílie vodorovne alebo zvislo na strechy ploché do 10°</t>
  </si>
  <si>
    <t>643494975</t>
  </si>
  <si>
    <t>105,0*2</t>
  </si>
  <si>
    <t>117</t>
  </si>
  <si>
    <t>693110004710.S</t>
  </si>
  <si>
    <t>Geotextília polypropylénová netkaná 400 g/m2</t>
  </si>
  <si>
    <t>-1986647</t>
  </si>
  <si>
    <t>210*1,15 'Prepočítané koeficientom množstva</t>
  </si>
  <si>
    <t>118</t>
  </si>
  <si>
    <t>712991030.S</t>
  </si>
  <si>
    <t>Montáž podkladnej konštrukcie z OSB dosiek na atike šírky 311 - 410 mm pod klampiarske konštrukcie</t>
  </si>
  <si>
    <t>266103182</t>
  </si>
  <si>
    <t>119</t>
  </si>
  <si>
    <t>63476401</t>
  </si>
  <si>
    <t>120</t>
  </si>
  <si>
    <t>607260000300.S</t>
  </si>
  <si>
    <t>Doska OSB nebrúsená hr. 18 mm</t>
  </si>
  <si>
    <t>-1002150026</t>
  </si>
  <si>
    <t>121</t>
  </si>
  <si>
    <t>712991040.S</t>
  </si>
  <si>
    <t xml:space="preserve">Montáž podkladnej konštrukcie z OSB dosiek  šírky 411 - 620 mm pod klampiarske konštrukcie</t>
  </si>
  <si>
    <t>-278852882</t>
  </si>
  <si>
    <t>122</t>
  </si>
  <si>
    <t>-1465442576</t>
  </si>
  <si>
    <t>123</t>
  </si>
  <si>
    <t>-1625217295</t>
  </si>
  <si>
    <t>124</t>
  </si>
  <si>
    <t>998712203.S</t>
  </si>
  <si>
    <t>Presun hmôt pre izoláciu povlakovej krytiny v objektoch výšky nad 12 do 24 m</t>
  </si>
  <si>
    <t>169624170</t>
  </si>
  <si>
    <t>713</t>
  </si>
  <si>
    <t>Izolácie tepelné</t>
  </si>
  <si>
    <t>125</t>
  </si>
  <si>
    <t>713122111.S</t>
  </si>
  <si>
    <t>Montáž tepelnej izolácie podláh polystyrénom, kladeným voľne v jednej vrstve</t>
  </si>
  <si>
    <t>-886919120</t>
  </si>
  <si>
    <t>126</t>
  </si>
  <si>
    <t>283750002100</t>
  </si>
  <si>
    <t>Doska XPS 3000 CS hr. 100 mm</t>
  </si>
  <si>
    <t>-994391473</t>
  </si>
  <si>
    <t>400,25*1,02 'Prepočítané koeficientom množstva</t>
  </si>
  <si>
    <t>127</t>
  </si>
  <si>
    <t>713142155.S</t>
  </si>
  <si>
    <t>Montáž tepelnej izolácie striech plochých do 10° polystyrénom, rozloženej v jednej vrstve, prikotvením</t>
  </si>
  <si>
    <t>160266582</t>
  </si>
  <si>
    <t>"plochá strecha" 68,00</t>
  </si>
  <si>
    <t>"nad schodiskami" 37</t>
  </si>
  <si>
    <t>128</t>
  </si>
  <si>
    <t>283720029900</t>
  </si>
  <si>
    <t xml:space="preserve">Doska EPS 150 hr. 100 mm, na zateplenie  plochých striech</t>
  </si>
  <si>
    <t>-61618621</t>
  </si>
  <si>
    <t>P</t>
  </si>
  <si>
    <t>Poznámka k položke:_x000d_
Súčiniteľ tepelnej vodivosti λD = 0,034W/m.K</t>
  </si>
  <si>
    <t>105*1,02 'Prepočítané koeficientom množstva</t>
  </si>
  <si>
    <t>129</t>
  </si>
  <si>
    <t>713144020.S</t>
  </si>
  <si>
    <t>Montáž tepelnej izolácie na atiku polystyrénom do lepidla</t>
  </si>
  <si>
    <t>674128060</t>
  </si>
  <si>
    <t>(9,5+4,8*2+3,0*2)*0,4</t>
  </si>
  <si>
    <t>130</t>
  </si>
  <si>
    <t>2076278360</t>
  </si>
  <si>
    <t>10,04*1,02 'Prepočítané koeficientom množstva</t>
  </si>
  <si>
    <t>131</t>
  </si>
  <si>
    <t>713161510.S</t>
  </si>
  <si>
    <t>Montáž tepelnej izolácie striech šikmých kladená voľne medzi a pod krokvy hr. nad 10 cm</t>
  </si>
  <si>
    <t>349504271</t>
  </si>
  <si>
    <t>132</t>
  </si>
  <si>
    <t>713161530.S</t>
  </si>
  <si>
    <t>Montáž tepelnej izolácie striech šikmých prichytená pribitím a vyviazaním na latovanie medzi a pod krokvy hr. nad 10 cm</t>
  </si>
  <si>
    <t>-1165106623</t>
  </si>
  <si>
    <t>43,5*11,6</t>
  </si>
  <si>
    <t>133</t>
  </si>
  <si>
    <t>631440004600.S</t>
  </si>
  <si>
    <t>Doska z minerálnej vlny hr. 200 mm, izolácia pre šikmé strechy, nezaťažené stropy, priečky</t>
  </si>
  <si>
    <t>-937931144</t>
  </si>
  <si>
    <t>504,6*1,02 'Prepočítané koeficientom množstva</t>
  </si>
  <si>
    <t>134</t>
  </si>
  <si>
    <t>631440004000.S</t>
  </si>
  <si>
    <t>Doska z minerálnej vlny hr. 100 mm, izolácia pre šikmé strechy, nezaťažené stropy, priečky</t>
  </si>
  <si>
    <t>-942617050</t>
  </si>
  <si>
    <t>135</t>
  </si>
  <si>
    <t>998713203.S</t>
  </si>
  <si>
    <t>Presun hmôt pre izolácie tepelné v objektoch výšky nad 12 m do 24 m</t>
  </si>
  <si>
    <t>159771758</t>
  </si>
  <si>
    <t>721</t>
  </si>
  <si>
    <t>Zdravotechnika - vnútorná kanalizácia</t>
  </si>
  <si>
    <t>136</t>
  </si>
  <si>
    <t>721170909.S</t>
  </si>
  <si>
    <t>Oprava odpadového potrubia novodurového vsadenie odbočky do potrubia D 125 mm</t>
  </si>
  <si>
    <t>952316996</t>
  </si>
  <si>
    <t>137</t>
  </si>
  <si>
    <t>721171110.S</t>
  </si>
  <si>
    <t>Potrubie z PVC - U odpadové ležaté hrdlové D 125 mm</t>
  </si>
  <si>
    <t>27362658</t>
  </si>
  <si>
    <t>138</t>
  </si>
  <si>
    <t>721242121.S</t>
  </si>
  <si>
    <t>Lapač strešných splavenín plastový univerzálny priamy DN 125</t>
  </si>
  <si>
    <t>-1706259751</t>
  </si>
  <si>
    <t>139</t>
  </si>
  <si>
    <t>721300941.S1</t>
  </si>
  <si>
    <t>Prečistenie podlahových vpustí</t>
  </si>
  <si>
    <t>-557720474</t>
  </si>
  <si>
    <t>140</t>
  </si>
  <si>
    <t>998721203.S</t>
  </si>
  <si>
    <t>Presun hmôt pre vnútornú kanalizáciu v objektoch výšky nad 12 do 24 m</t>
  </si>
  <si>
    <t>284440475</t>
  </si>
  <si>
    <t>762</t>
  </si>
  <si>
    <t>Konštrukcie tesárske</t>
  </si>
  <si>
    <t>141</t>
  </si>
  <si>
    <t>762132811.S</t>
  </si>
  <si>
    <t>Demontáž debnenia okien</t>
  </si>
  <si>
    <t>1841889834</t>
  </si>
  <si>
    <t>142</t>
  </si>
  <si>
    <t>762341201.S</t>
  </si>
  <si>
    <t>Montáž latovania jednoduchých striech pre sklon do 60°</t>
  </si>
  <si>
    <t>1656376981</t>
  </si>
  <si>
    <t>143</t>
  </si>
  <si>
    <t>762341252.S</t>
  </si>
  <si>
    <t>Montáž kontralát pre sklon od 22° do 35°</t>
  </si>
  <si>
    <t>353833153</t>
  </si>
  <si>
    <t>144</t>
  </si>
  <si>
    <t>605430000200</t>
  </si>
  <si>
    <t xml:space="preserve">Rezivo stavebné zo smreku - strešné laty impregnované hr. 40 mm, š. 50 mm, dĺ. 4000-5000 mm, </t>
  </si>
  <si>
    <t>-1430276597</t>
  </si>
  <si>
    <t>553,0*4,0*0,05*0,04</t>
  </si>
  <si>
    <t>4,424*1,08 'Prepočítané koeficientom množstva</t>
  </si>
  <si>
    <t>145</t>
  </si>
  <si>
    <t>762342812.S</t>
  </si>
  <si>
    <t>Demontáž latovania striech so sklonom do 60° pri osovej vzdialenosti lát 0,22 - 0,50 m, -0,00500 t</t>
  </si>
  <si>
    <t>-1735013431</t>
  </si>
  <si>
    <t>146</t>
  </si>
  <si>
    <t>762431303.S1</t>
  </si>
  <si>
    <t xml:space="preserve">Zadebnenie okien z dosiek OSB  hr. dosky 15 mm- ochrana vitrážových okien</t>
  </si>
  <si>
    <t>557867321</t>
  </si>
  <si>
    <t>1,3*4,75*3</t>
  </si>
  <si>
    <t>147</t>
  </si>
  <si>
    <t>762431500.S</t>
  </si>
  <si>
    <t xml:space="preserve">Montáž  podkladového  roštu- laty</t>
  </si>
  <si>
    <t>851509764</t>
  </si>
  <si>
    <t>148</t>
  </si>
  <si>
    <t>605430000200.0</t>
  </si>
  <si>
    <t>Rezivo stavebné zo smreku - laty impregnované hr. 50 mm, š. 50 mm</t>
  </si>
  <si>
    <t>1704054789</t>
  </si>
  <si>
    <t>30,000*0,05*0,05*1,04</t>
  </si>
  <si>
    <t>149</t>
  </si>
  <si>
    <t>762523104.S</t>
  </si>
  <si>
    <t>Položenie podláh hobľovaných na zraz z dosiek a fošien</t>
  </si>
  <si>
    <t>-965166171</t>
  </si>
  <si>
    <t>3.NP- m.č. 310 vyvýšená podlaha (P11)</t>
  </si>
  <si>
    <t>2,78*4,9</t>
  </si>
  <si>
    <t>150</t>
  </si>
  <si>
    <t>611980003600.S</t>
  </si>
  <si>
    <t>Drevená podlaha, hrúbka 24 mm</t>
  </si>
  <si>
    <t>334317205</t>
  </si>
  <si>
    <t>13,622*1,08 'Prepočítané koeficientom množstva</t>
  </si>
  <si>
    <t>151</t>
  </si>
  <si>
    <t>762526110.S</t>
  </si>
  <si>
    <t>Položenie vankúšov pod podlahy osovej vzdialenosti do 650 mm</t>
  </si>
  <si>
    <t>-701571275</t>
  </si>
  <si>
    <t>152</t>
  </si>
  <si>
    <t>605420000200.S</t>
  </si>
  <si>
    <t>Rezivo stavebné zo smreku - hranoly hranené, stredové rezivo EBW hr. 120 mm, š. 120 mm, dĺ. 4000-6000 mm</t>
  </si>
  <si>
    <t>-1139353289</t>
  </si>
  <si>
    <t>30*0,15*0,25</t>
  </si>
  <si>
    <t>1,125*1,08 'Prepočítané koeficientom množstva</t>
  </si>
  <si>
    <t>153</t>
  </si>
  <si>
    <t>998762203.S</t>
  </si>
  <si>
    <t>Presun hmôt pre konštrukcie tesárske v objektoch výšky od 12 do 24 m</t>
  </si>
  <si>
    <t>1376398220</t>
  </si>
  <si>
    <t>763</t>
  </si>
  <si>
    <t>Konštrukcie - drevostavby</t>
  </si>
  <si>
    <t>154</t>
  </si>
  <si>
    <t>763113314.S</t>
  </si>
  <si>
    <t>Priečka SDK hr. 265 mm, kca 2xCW+2xUW 100, dvojito opláštená doskou štandardnou A 15 mm, TI 2x100 mm</t>
  </si>
  <si>
    <t>400281219</t>
  </si>
  <si>
    <t>"1.NP" 1,2*3,56</t>
  </si>
  <si>
    <t>"2.NP" 3,3*3,5</t>
  </si>
  <si>
    <t>"3.NP"(1,45+ 2,9)*2,6</t>
  </si>
  <si>
    <t>155</t>
  </si>
  <si>
    <t>763115112.S</t>
  </si>
  <si>
    <t>Priečka SDK hr. 100 mm, kca CW+UW 75, jednoducho opláštená doskou štandardnou A 12,5 mm, TI 75 mm</t>
  </si>
  <si>
    <t>1864307134</t>
  </si>
  <si>
    <t>(2,0+2,33+1,8+1,5+1,0+1,9+4,62+3,4*2+5,15)*3,0</t>
  </si>
  <si>
    <t>(5,3+3,5+1,68*2+2,0+2,32+1,8+2,0+1,8+3,52+1,8+3,52+1,07+2,32+1,0)*3,0</t>
  </si>
  <si>
    <t>(2,3+1,0+2,95+1,9+1,25+1,6+2,4+2,55*5+8,7+2,0+4,95+2,25)*3,0</t>
  </si>
  <si>
    <t>-(0,8*2,02*8+0,9*2,02*5+1,6*2,02+1,0*2,02*11+1,68*2,02*3+1,3*2,02*2)</t>
  </si>
  <si>
    <t>(3,75+2,1+2,95+1,7*7+12,1+2,45*2+2,3+1,25+4,35+1,15)*3,56</t>
  </si>
  <si>
    <t>(1,95+4,1+2,1)*3,56</t>
  </si>
  <si>
    <t>(4,8+1,95+1,3+5,3+1,55+2,85+3,8*3+1,95+1,6+1,7+5,5)*3,56</t>
  </si>
  <si>
    <t>-(1,0*2,02*5+0,9*2,02*3+0,8*2,02*14+1,4*2,35*2)</t>
  </si>
  <si>
    <t>(3,75+2,35+3,3*2+1,7+2,2+1,9+1,0+3,3*2+4,5+4,8*4+2,85+1,55+2,725+1,4+3,0+3,3+5,5+2,15+1,55+0,9)*3,5</t>
  </si>
  <si>
    <t>(1,95+3,3+3,75+1,85+1,55+2,85+3,05+2,0+4,8*4+(2,825+1,4)*2)*3,5</t>
  </si>
  <si>
    <t>-(1,1*2,02+0,8*2,02*14+1,0*2,02*4+0,9*2,02*2+1,2*2,02)</t>
  </si>
  <si>
    <t>(1,0+1,55+1,3+2,9+4,0)*2,6</t>
  </si>
  <si>
    <t>-0,6*2,0</t>
  </si>
  <si>
    <t>156</t>
  </si>
  <si>
    <t>763115514.S</t>
  </si>
  <si>
    <t>Priečka SDK hr. 150 mm, kca CW+UW 100, dvojito opláštená doskou štandardnou A 2x12,5 mm, TI 100 mm</t>
  </si>
  <si>
    <t>2132830598</t>
  </si>
  <si>
    <t>(1,98+0,6*2)*3,0</t>
  </si>
  <si>
    <t>-0,9*2,02</t>
  </si>
  <si>
    <t>(1,5+4,8*2+0,6+5,3*2)*3,56</t>
  </si>
  <si>
    <t>-(0,85*1,2*2+0,9*2,02*4+1,35*2,02*2+1,0*2,02)</t>
  </si>
  <si>
    <t>0,9*2,6</t>
  </si>
  <si>
    <t>(2,2+0,8+1,45+2,45+1,16)*2,6</t>
  </si>
  <si>
    <t>-0,8*2,0</t>
  </si>
  <si>
    <t>157</t>
  </si>
  <si>
    <t>763116510.S</t>
  </si>
  <si>
    <t>Priečka SDK hr. 205 mm, kca 2xCW+2xUW 75, dvojito opláštená doskou štandardnou A 2x12,5 mm, TI 2x75 mm</t>
  </si>
  <si>
    <t>-466401601</t>
  </si>
  <si>
    <t>1,3*2,6</t>
  </si>
  <si>
    <t>158</t>
  </si>
  <si>
    <t>763120010.S</t>
  </si>
  <si>
    <t>Sadrokartónová inštalačná predstena pre sanitárne zariadenia, kca CD+UD, jednoducho opláštená doskou impregnovanou H2 12,5 mm</t>
  </si>
  <si>
    <t>-219285394</t>
  </si>
  <si>
    <t>(1,8*2+1,6+1,18+1,4+1,13+1,1)*1,5</t>
  </si>
  <si>
    <t>(1,2*2+2,75+1,1*2+1,35+1,0+1,3)*1,5</t>
  </si>
  <si>
    <t>(2,75*3+0,9)*1,5</t>
  </si>
  <si>
    <t>(2,9+2,4+1,6+1,3+1,0)*1,52</t>
  </si>
  <si>
    <t>(1,65+2,2+1,55+1,35+1,3)*1,52</t>
  </si>
  <si>
    <t>159</t>
  </si>
  <si>
    <t>763124112.S</t>
  </si>
  <si>
    <t>Predsadená SDK stena hr. 100 mm, kca CW+UW 75, dvojito opláštená doskou štandardnou A 2x12.5 mm, TI 75 mm</t>
  </si>
  <si>
    <t>192037172</t>
  </si>
  <si>
    <t>4,95*3,0</t>
  </si>
  <si>
    <t>2,35*3,56</t>
  </si>
  <si>
    <t>4,85*1,52*2+9,95*2,6</t>
  </si>
  <si>
    <t>160</t>
  </si>
  <si>
    <t>763124113.S</t>
  </si>
  <si>
    <t>Predsadená SDK stena hr. 150 mm, kca CW+UW 100, dvojito opláštená doskou štandardnou A 2x12.5 mm, TI 100 mm</t>
  </si>
  <si>
    <t>-1969262406</t>
  </si>
  <si>
    <t>(5,3+0,5+5,0+6,35)*3,56</t>
  </si>
  <si>
    <t>161</t>
  </si>
  <si>
    <t>7631266.Spc1</t>
  </si>
  <si>
    <t xml:space="preserve">Predsadený montovateľný panel  hr. 150 mm, s protiprašnou úpravou</t>
  </si>
  <si>
    <t>1598871058</t>
  </si>
  <si>
    <t>6,2*3,0</t>
  </si>
  <si>
    <t>(9,0+8,6)*3,56</t>
  </si>
  <si>
    <t>162</t>
  </si>
  <si>
    <t>763126680.Spc</t>
  </si>
  <si>
    <t>Predsadená SDK stena hr. 250 mm, kca CW+UW 100, dvojito opláštená doskou štandardnou A 2x12.5 mm, TI 100 mm</t>
  </si>
  <si>
    <t>1962759767</t>
  </si>
  <si>
    <t>4,75*1,52*2+9,75*2,6</t>
  </si>
  <si>
    <t>163</t>
  </si>
  <si>
    <t>763132220.S</t>
  </si>
  <si>
    <t>Podhľad SDK závesný na dvojúrovňovej oceľovej podkonštrukcií CD+UD, doska protipožiarna DF 15 mm</t>
  </si>
  <si>
    <t>1379538417</t>
  </si>
  <si>
    <t>"1.PP" 448,95</t>
  </si>
  <si>
    <t>"1.NP" 466,04</t>
  </si>
  <si>
    <t>"2.NP" 495,09</t>
  </si>
  <si>
    <t>-6,86*3</t>
  </si>
  <si>
    <t>164</t>
  </si>
  <si>
    <t>763160002.S</t>
  </si>
  <si>
    <t>Podkrovie SDK na oceľovej konštrukcií CD+UD a krokvových závesoch, doska protipožiarna DF 12.5 mm</t>
  </si>
  <si>
    <t>-52250456</t>
  </si>
  <si>
    <t>370,41*1,2</t>
  </si>
  <si>
    <t>165</t>
  </si>
  <si>
    <t>763169521.S</t>
  </si>
  <si>
    <t>Demontáž sadrokartónového podkrovia s nosnou konštrukciou drevenou, jednoduché opláštenie, -0,01827t</t>
  </si>
  <si>
    <t>2131642836</t>
  </si>
  <si>
    <t>(2,9*7+1,64*4+3,5*13)*2,6</t>
  </si>
  <si>
    <t>166</t>
  </si>
  <si>
    <t>998763403.S</t>
  </si>
  <si>
    <t>Presun hmôt pre sádrokartónové konštrukcie v stavbách (objektoch) výšky od 7 do 24 m</t>
  </si>
  <si>
    <t>-1268879633</t>
  </si>
  <si>
    <t>764</t>
  </si>
  <si>
    <t>Konštrukcie klampiarske</t>
  </si>
  <si>
    <t>167</t>
  </si>
  <si>
    <t>764253211.S</t>
  </si>
  <si>
    <t xml:space="preserve">Žľaby z medeného Cu plechu, nadrímsové, štvorhranné,  r.š. 500 mm</t>
  </si>
  <si>
    <t>360494531</t>
  </si>
  <si>
    <t>43,5+0,5*2+12,15+17,05+17,1+12,15</t>
  </si>
  <si>
    <t>(2,4+7,0+2,4)*2</t>
  </si>
  <si>
    <t>168</t>
  </si>
  <si>
    <t>764259236.S</t>
  </si>
  <si>
    <t>Kotlík zberný z medeného Cu plechu, pre rúry s priemerom D 80 - 120 mm</t>
  </si>
  <si>
    <t>-1856748564</t>
  </si>
  <si>
    <t>169</t>
  </si>
  <si>
    <t>764353845.S</t>
  </si>
  <si>
    <t xml:space="preserve">Demontáž žľabov nadrímsových štvorhranných v lôžku so sklonom do 30° rš 500 mm,  -0,00430t</t>
  </si>
  <si>
    <t>1551852766</t>
  </si>
  <si>
    <t>170</t>
  </si>
  <si>
    <t>764410850.S</t>
  </si>
  <si>
    <t xml:space="preserve">Demontáž oplechovania parapetov rš od 100 do 330 mm,  -0,00135t</t>
  </si>
  <si>
    <t>882549169</t>
  </si>
  <si>
    <t>0,9*5+0,6*9+0,9*3+0,6*3+0,9+1,5+0,55*2+0,75*3+1,5+0,75+0,9*6+1,5+0,9*3+1,2*3+1,3*2+2,0*5+1,6+1,0+0,9</t>
  </si>
  <si>
    <t>171</t>
  </si>
  <si>
    <t>764421850.S</t>
  </si>
  <si>
    <t xml:space="preserve">Demontáž oplechovania ríms rš od 250 do 330 mm,  -0,00175t</t>
  </si>
  <si>
    <t>-329491988</t>
  </si>
  <si>
    <t>podokenné rímsy</t>
  </si>
  <si>
    <t>7,9*4+4,75*4+3,675*2+10,25+1,5*4+1,8*4+8,4*4+0,9*5+3,7</t>
  </si>
  <si>
    <t>172</t>
  </si>
  <si>
    <t>764421870.S</t>
  </si>
  <si>
    <t xml:space="preserve">Demontáž oplechovania ríms rš od 400 do 500 mm,  -0,00252t</t>
  </si>
  <si>
    <t>-195192344</t>
  </si>
  <si>
    <t>44,5+13,15+17,6+17,55+13,15</t>
  </si>
  <si>
    <t>(7,4+2,6*2)*2</t>
  </si>
  <si>
    <t>1,4*2+2,8</t>
  </si>
  <si>
    <t>173</t>
  </si>
  <si>
    <t>764430840.S</t>
  </si>
  <si>
    <t xml:space="preserve">Demontáž oplechovania múrov a nadmuroviek rš od 330 do 500 mm,  -0,00230t</t>
  </si>
  <si>
    <t>-2036974695</t>
  </si>
  <si>
    <t>10,35+5,5*2</t>
  </si>
  <si>
    <t>174</t>
  </si>
  <si>
    <t>764454803.S</t>
  </si>
  <si>
    <t xml:space="preserve">Demontáž odpadových rúr kruhových, s priemerom 150 mm,  -0,00356t</t>
  </si>
  <si>
    <t>-2010648934</t>
  </si>
  <si>
    <t>9,0*6+7,5*2</t>
  </si>
  <si>
    <t>175</t>
  </si>
  <si>
    <t>764510250.S</t>
  </si>
  <si>
    <t>Oplechovanie parapetov z medeného Cu plechu, vrátane rohov r.š. 330 mm</t>
  </si>
  <si>
    <t>-401503513</t>
  </si>
  <si>
    <t>176</t>
  </si>
  <si>
    <t>764521250.S</t>
  </si>
  <si>
    <t>Oplechovanie ríms a ozdobných prvkov z medeného Cu plechu, r.š. 330 mm</t>
  </si>
  <si>
    <t>238379402</t>
  </si>
  <si>
    <t>177</t>
  </si>
  <si>
    <t>764521280.S</t>
  </si>
  <si>
    <t>Oplechovanie ríms a ozdobných prvkov z medeného Cu plechu, r.š. 600 mm</t>
  </si>
  <si>
    <t>1617671207</t>
  </si>
  <si>
    <t>178</t>
  </si>
  <si>
    <t>764554255.S</t>
  </si>
  <si>
    <t>Zvodové rúry z medeného Cu plechu, kruhové priemer 150 mm</t>
  </si>
  <si>
    <t>-648650794</t>
  </si>
  <si>
    <t>179</t>
  </si>
  <si>
    <t>998764203.S</t>
  </si>
  <si>
    <t>Presun hmôt pre konštrukcie klampiarske v objektoch výšky nad 12 do 24 m</t>
  </si>
  <si>
    <t>420816790</t>
  </si>
  <si>
    <t>765</t>
  </si>
  <si>
    <t>Konštrukcie - krytiny tvrdé</t>
  </si>
  <si>
    <t>180</t>
  </si>
  <si>
    <t>765310005.S</t>
  </si>
  <si>
    <t>Keramická krytina drážková, jednoduchých striech, sklon do 35°</t>
  </si>
  <si>
    <t>-2100348135</t>
  </si>
  <si>
    <t>181</t>
  </si>
  <si>
    <t>765310204.S</t>
  </si>
  <si>
    <t>Hrebeň z hrebenáčov pre krytinu drážkovú, s použitím vetracieho pásu, sklon do 35°</t>
  </si>
  <si>
    <t>1730650401</t>
  </si>
  <si>
    <t>182</t>
  </si>
  <si>
    <t>765311810.S</t>
  </si>
  <si>
    <t>Demontáž keramickej krytiny pálenej uloženej na sucho od 15 ks/m2, do sutiny, sklon strechy do 45°, -0,05t</t>
  </si>
  <si>
    <t>-377414398</t>
  </si>
  <si>
    <t>183</t>
  </si>
  <si>
    <t>765318866.S</t>
  </si>
  <si>
    <t>Demontáž hrebeňa a nárožia z keramickej krytiny pálenej uloženej na sucho, do sutiny, sklon strechy do 45°, -0,02t</t>
  </si>
  <si>
    <t>2060618276</t>
  </si>
  <si>
    <t>184</t>
  </si>
  <si>
    <t>765901343.S</t>
  </si>
  <si>
    <t>Strešná fólia paropriepustná, na krokvy, sklon od 22° do 35°, plošná hmotnosť 140 g/m2</t>
  </si>
  <si>
    <t>-1373575052</t>
  </si>
  <si>
    <t>185</t>
  </si>
  <si>
    <t>998765203.S</t>
  </si>
  <si>
    <t>Presun hmôt pre tvrdé krytiny v objektoch výšky nad 12 do 24 m</t>
  </si>
  <si>
    <t>262440687</t>
  </si>
  <si>
    <t>766</t>
  </si>
  <si>
    <t>Konštrukcie stolárske</t>
  </si>
  <si>
    <t>186</t>
  </si>
  <si>
    <t>766621265.S</t>
  </si>
  <si>
    <t>Montáž okien drevených s hydroizolačnými ISO páskami (exteriérová a interiérová)</t>
  </si>
  <si>
    <t>-124638222</t>
  </si>
  <si>
    <t>(1,0+0,6)*2</t>
  </si>
  <si>
    <t>(0,9+2,0)*2</t>
  </si>
  <si>
    <t>"podávacie okná" (0,8+1,2)*2*2</t>
  </si>
  <si>
    <t>187</t>
  </si>
  <si>
    <t>283290006100.S</t>
  </si>
  <si>
    <t>Tesniaca paropriepustná fólia polymér-flísová, š. 290 mm, dĺ. 30 m, pre tesnenie pripájacej škáry okenného rámu a muriva z exteriéru</t>
  </si>
  <si>
    <t>1471741844</t>
  </si>
  <si>
    <t>188</t>
  </si>
  <si>
    <t>283290006200.S</t>
  </si>
  <si>
    <t>Tesniaca paronepriepustná fólia polymér-flísová, š. 70 mm, dĺ. 30 m, pre tesnenie pripájacej škáry okenného rámu a muriva z interiéru</t>
  </si>
  <si>
    <t>421657240</t>
  </si>
  <si>
    <t>189</t>
  </si>
  <si>
    <t>611110pc</t>
  </si>
  <si>
    <t>Drevené okno jednokrídlové sklopné, 1000x600 mm, izolačné trojsklo, farba biela, vrátane parapetu- ozn. 027</t>
  </si>
  <si>
    <t>647776644</t>
  </si>
  <si>
    <t>190</t>
  </si>
  <si>
    <t>611110pc1</t>
  </si>
  <si>
    <t>Drevené okno jednokrídlové fix 900x2000 mm, izolačné trojsklo, farba biela, vrátane parapetu- ozn. 028</t>
  </si>
  <si>
    <t>233226185</t>
  </si>
  <si>
    <t>191</t>
  </si>
  <si>
    <t>611110pc2</t>
  </si>
  <si>
    <t>Drevené okno jednokrídlové podávacie 800x1200 mm, izolačné dvojsklo farba biela, vrátane parapetu</t>
  </si>
  <si>
    <t>759840863</t>
  </si>
  <si>
    <t>192</t>
  </si>
  <si>
    <t>766642115.S</t>
  </si>
  <si>
    <t>Montáž dverí posuvných jednokrídlových, posun na stene</t>
  </si>
  <si>
    <t>-1133060219</t>
  </si>
  <si>
    <t>193</t>
  </si>
  <si>
    <t>611610003600</t>
  </si>
  <si>
    <t xml:space="preserve">Dvere vnútorné jednokrídlové, šírka 600-1200 mm, výplň DTD doska, povrch dyha M10, plné, </t>
  </si>
  <si>
    <t>623247720</t>
  </si>
  <si>
    <t>Poznámka k položke:_x000d_
Elegant komfort, dyha - buk, buk natur, dub AM, dub EU, dub natur, jaseň, mahagón, mahagón natur.</t>
  </si>
  <si>
    <t>194</t>
  </si>
  <si>
    <t>611610003700</t>
  </si>
  <si>
    <t xml:space="preserve">Dvere vnútorné jednokrídlové, šírka 600-900 mm, výplň DTD doska, povrch dyha M13, bezpečnostné zasklenie, </t>
  </si>
  <si>
    <t>360549015</t>
  </si>
  <si>
    <t>195</t>
  </si>
  <si>
    <t>611610006300.S</t>
  </si>
  <si>
    <t>Montážny materiál pre dvere, okná</t>
  </si>
  <si>
    <t>eur</t>
  </si>
  <si>
    <t>1992071340</t>
  </si>
  <si>
    <t>196</t>
  </si>
  <si>
    <t>766642125.S</t>
  </si>
  <si>
    <t>Montáž dverí posuvných dvojkrídlových, posun na stene</t>
  </si>
  <si>
    <t>121118232</t>
  </si>
  <si>
    <t>"3.NP" 2</t>
  </si>
  <si>
    <t>197</t>
  </si>
  <si>
    <t>52282843</t>
  </si>
  <si>
    <t>198</t>
  </si>
  <si>
    <t>253549064</t>
  </si>
  <si>
    <t>199</t>
  </si>
  <si>
    <t>766662112.S</t>
  </si>
  <si>
    <t>Montáž dverového krídla otočného jednokrídlového poldrážkového, do existujúcej zárubne, vrátane kovania</t>
  </si>
  <si>
    <t>1716963547</t>
  </si>
  <si>
    <t>200</t>
  </si>
  <si>
    <t>549150000600.S</t>
  </si>
  <si>
    <t>Kľučka dverová a rozeta 2x, nehrdzavejúca oceľ, povrch nerez brúsený</t>
  </si>
  <si>
    <t>519991947</t>
  </si>
  <si>
    <t>201</t>
  </si>
  <si>
    <t>-958454466</t>
  </si>
  <si>
    <t>202</t>
  </si>
  <si>
    <t>6116100036pc</t>
  </si>
  <si>
    <t>Dvere vnútorné jednokrídlové, šírka 600-1200 mm, výplň DTD doska, povrch dyha M10, s výdajným okienkom</t>
  </si>
  <si>
    <t>1033454241</t>
  </si>
  <si>
    <t>203</t>
  </si>
  <si>
    <t>766662114.S</t>
  </si>
  <si>
    <t>Montáž dverového krídla otočného jednokrídlového špeciálneho, do existujúcej zárubne, vrátane kovania</t>
  </si>
  <si>
    <t>1537083370</t>
  </si>
  <si>
    <t>204</t>
  </si>
  <si>
    <t>1629274874</t>
  </si>
  <si>
    <t>205</t>
  </si>
  <si>
    <t>611650001100.Spc</t>
  </si>
  <si>
    <t>Dvere vnútorné protipožiarne drevené EI EW 30 600- 1100x2020 mm, požiarna výplň DTD, SK certifikát, CPL lamino 0,2 mm</t>
  </si>
  <si>
    <t>-109850625</t>
  </si>
  <si>
    <t>206</t>
  </si>
  <si>
    <t>766662132.S</t>
  </si>
  <si>
    <t>Montáž dverového krídla otočného dvojkrídlového poldrážkového, do existujúcej zárubne, vrátane kovania</t>
  </si>
  <si>
    <t>1128854789</t>
  </si>
  <si>
    <t>207</t>
  </si>
  <si>
    <t>-1356306635</t>
  </si>
  <si>
    <t>208</t>
  </si>
  <si>
    <t>2024766477</t>
  </si>
  <si>
    <t>209</t>
  </si>
  <si>
    <t>766662134.S</t>
  </si>
  <si>
    <t>Montáž dverového krídla otočného dvojkrídlového špeciálneho, do existujúcej zárubne, vrátane kovania</t>
  </si>
  <si>
    <t>365083736</t>
  </si>
  <si>
    <t>210</t>
  </si>
  <si>
    <t>1515271290</t>
  </si>
  <si>
    <t>211</t>
  </si>
  <si>
    <t>-1237432799</t>
  </si>
  <si>
    <t>212</t>
  </si>
  <si>
    <t>766662162.S</t>
  </si>
  <si>
    <t>Montáž nadsvetlíka výšky nad 500 mm</t>
  </si>
  <si>
    <t>1391445620</t>
  </si>
  <si>
    <t>213</t>
  </si>
  <si>
    <t>6116500pc</t>
  </si>
  <si>
    <t>Nadsvetlík s bezpečnostným zasklením 1500x800 mm</t>
  </si>
  <si>
    <t>-1282505262</t>
  </si>
  <si>
    <t>214</t>
  </si>
  <si>
    <t>766669117.S</t>
  </si>
  <si>
    <t>Montáž samozatvárača pre dverné krídla s hmotnosťou do 50 kg</t>
  </si>
  <si>
    <t>614523089</t>
  </si>
  <si>
    <t>215</t>
  </si>
  <si>
    <t>549170000500.S</t>
  </si>
  <si>
    <t>Samozatvárač dverí do 60 kg hydraulický, rozmer 173x85,5x76 mm, pre dvere šírky max. 900 mm</t>
  </si>
  <si>
    <t>-1640436716</t>
  </si>
  <si>
    <t>216</t>
  </si>
  <si>
    <t>766671000.S</t>
  </si>
  <si>
    <t>Montáž okna strešného vrátane príslušenstva, veľkosť okna 66x118 cm</t>
  </si>
  <si>
    <t>176527295</t>
  </si>
  <si>
    <t>217</t>
  </si>
  <si>
    <t>611310005500.S1</t>
  </si>
  <si>
    <t xml:space="preserve">Strešné okno drevené kyvné, šxv 660x1180 mm, otváranie pomocou teleskopickej tyče dl. 1 m,  ozn. 029</t>
  </si>
  <si>
    <t>-2003247180</t>
  </si>
  <si>
    <t>218</t>
  </si>
  <si>
    <t>611380004700.S</t>
  </si>
  <si>
    <t>Lemovanie hliníkové, šxv 660x1180 mm bez zatepľovacej sady, pre plochú strešnú krytinu do výšky 16 mm</t>
  </si>
  <si>
    <t>-240006561</t>
  </si>
  <si>
    <t>219</t>
  </si>
  <si>
    <t>611380006400.S</t>
  </si>
  <si>
    <t>Zatepľovacia sada pre osadenie strešného okna alebo výlezu, šxv 660x1180 mm</t>
  </si>
  <si>
    <t>-1972466156</t>
  </si>
  <si>
    <t>220</t>
  </si>
  <si>
    <t>611380008300.S</t>
  </si>
  <si>
    <t>Manžeta z parotesnej fólie pre osadenie strešného okna alebo výlezu, šxv 660x1180 mm</t>
  </si>
  <si>
    <t>-776378625</t>
  </si>
  <si>
    <t>221</t>
  </si>
  <si>
    <t>76690pc1</t>
  </si>
  <si>
    <t>D+M drevenej zasklenej protipožiarnej steny 2100x3300 mm, s dvojkr. dverami a svetlíkmi s bezpečnostným zasklením , protipožiarne, vrátane zárubne</t>
  </si>
  <si>
    <t>83533376</t>
  </si>
  <si>
    <t>222</t>
  </si>
  <si>
    <t>76690pc2</t>
  </si>
  <si>
    <t>D+M drevenej zasklenej protipožiarnej steny 2400x3300 mm, s dvojkr. dverami a svetlíkmi s bezpečnostným zasklením , protipožiarne, vrátane zárubne</t>
  </si>
  <si>
    <t>-1685192845</t>
  </si>
  <si>
    <t>223</t>
  </si>
  <si>
    <t>76690pc3</t>
  </si>
  <si>
    <t>D+M drevenej zasklenej steny 3700x2400 mm, s dvojkr. dverami a svetlíkmi s bezpečnostným zasklením , vrátane zárubne</t>
  </si>
  <si>
    <t>-985170882</t>
  </si>
  <si>
    <t>224</t>
  </si>
  <si>
    <t>76690R</t>
  </si>
  <si>
    <t xml:space="preserve">Repasácia okien dvojitých  drevených, vrátane povrchovej úpravy, potrebnej výmeny zasklenia, kovania  a  vnút. parapetov </t>
  </si>
  <si>
    <t>-2058587349</t>
  </si>
  <si>
    <t>"01" 2,0*2,3*12</t>
  </si>
  <si>
    <t>"02" 2,0*2,3*8</t>
  </si>
  <si>
    <t>"03" 1,3*2,3*4</t>
  </si>
  <si>
    <t>"04" 1,3*2,3*6</t>
  </si>
  <si>
    <t>"05" 1,44*3,5*4</t>
  </si>
  <si>
    <t>"06" 1,6*2,0*4</t>
  </si>
  <si>
    <t>"07A" 0,75*2,0*8</t>
  </si>
  <si>
    <t>"07B" 2,5*2,0*2</t>
  </si>
  <si>
    <t>"08A" 0,75*2,0*8</t>
  </si>
  <si>
    <t>"08B" 2,5*2,0*2</t>
  </si>
  <si>
    <t>"09" 0,9*1,3*5</t>
  </si>
  <si>
    <t>"010" 0,6*0,9*9</t>
  </si>
  <si>
    <t>"011" 0,9*0,9*3</t>
  </si>
  <si>
    <t>"012" 0,6*0,6*3</t>
  </si>
  <si>
    <t>"014" 0,9*1,7</t>
  </si>
  <si>
    <t>"015" 1,5*1,3</t>
  </si>
  <si>
    <t>"016" 0,55*1,3*2</t>
  </si>
  <si>
    <t>"017" 0,75*1,3*3</t>
  </si>
  <si>
    <t>"018" 1,5*1,3</t>
  </si>
  <si>
    <t>"019" 0,75*1,4</t>
  </si>
  <si>
    <t>"020" 0,9*1,2*6</t>
  </si>
  <si>
    <t>"021" 1,5*0,7</t>
  </si>
  <si>
    <t>"022" 0,9*1,2*3</t>
  </si>
  <si>
    <t>"023" 1,2*1,2*3</t>
  </si>
  <si>
    <t>"024" 1,3*1,4*2</t>
  </si>
  <si>
    <t>"025" 2,0*1,4*5</t>
  </si>
  <si>
    <t>"026" 1,6*1,0</t>
  </si>
  <si>
    <t>225</t>
  </si>
  <si>
    <t>76690R1</t>
  </si>
  <si>
    <t>Repasácia okien drevených- vitrážových 1000x4450 mm- ozn. 013</t>
  </si>
  <si>
    <t>1211549823</t>
  </si>
  <si>
    <t>226</t>
  </si>
  <si>
    <t>76690R2</t>
  </si>
  <si>
    <t xml:space="preserve">Repasácia  vchodových dverí  drevených, vrátane povrchovej úpravy a potrebnej výmeny zasklenia a kovania</t>
  </si>
  <si>
    <t>1539926429</t>
  </si>
  <si>
    <t>"D1" 1,6*2,7</t>
  </si>
  <si>
    <t>"D2" 1,35*2,6</t>
  </si>
  <si>
    <t>"D5" 1,4*2,1*4</t>
  </si>
  <si>
    <t>"D6" 1,4*2,1*2</t>
  </si>
  <si>
    <t>227</t>
  </si>
  <si>
    <t>76690R3</t>
  </si>
  <si>
    <t xml:space="preserve">Repasácia  vnútorných dverí  drevených, vrátane povrchovej úpravy a potrebnej výmeny zasklenia a kovania</t>
  </si>
  <si>
    <t>-1358819843</t>
  </si>
  <si>
    <t>1,4*2,35*2</t>
  </si>
  <si>
    <t>1,4*2,42</t>
  </si>
  <si>
    <t>228</t>
  </si>
  <si>
    <t>998766203.S</t>
  </si>
  <si>
    <t>Presun hmot pre konštrukcie stolárske v objektoch výšky nad 12 do 24 m</t>
  </si>
  <si>
    <t>-1486854225</t>
  </si>
  <si>
    <t>767</t>
  </si>
  <si>
    <t>Konštrukcie doplnkové kovové</t>
  </si>
  <si>
    <t>229</t>
  </si>
  <si>
    <t>767230030.S</t>
  </si>
  <si>
    <t>Montáž zábradlia nerezové na schody, výplň rebrovanie, kotvenie do podlahy</t>
  </si>
  <si>
    <t>-1361160621</t>
  </si>
  <si>
    <t>230</t>
  </si>
  <si>
    <t>553520000800.S</t>
  </si>
  <si>
    <t>Zábradlie nerezové s dreveným madlom, horizontálna výplň nerez, výška 900 mm, dĺžka 1500 mm, kotvenie do podlahy</t>
  </si>
  <si>
    <t>1903092488</t>
  </si>
  <si>
    <t>231</t>
  </si>
  <si>
    <t>767230070.S</t>
  </si>
  <si>
    <t>Montáž schodiskového madla na stenu</t>
  </si>
  <si>
    <t>1579534820</t>
  </si>
  <si>
    <t>232</t>
  </si>
  <si>
    <t>611930000800.S</t>
  </si>
  <si>
    <t xml:space="preserve">Drevené madlo schodiskové na stenu, d 42,4 mm,  kotvené do steny</t>
  </si>
  <si>
    <t>2053505915</t>
  </si>
  <si>
    <t>233</t>
  </si>
  <si>
    <t>767230070.S1</t>
  </si>
  <si>
    <t>Demontáž , oprava madla vrátane povrchovej úpravy,spätná montáž</t>
  </si>
  <si>
    <t>1094692933</t>
  </si>
  <si>
    <t>234</t>
  </si>
  <si>
    <t>767581802.S</t>
  </si>
  <si>
    <t xml:space="preserve">Demontáž podhľadov lamiel,  -0,00400t</t>
  </si>
  <si>
    <t>-302012283</t>
  </si>
  <si>
    <t>40,0*2,4*2</t>
  </si>
  <si>
    <t>235</t>
  </si>
  <si>
    <t>767635010.S</t>
  </si>
  <si>
    <t>Montáž ochrannej, bezpečnostnej a protislnečnej fólie na okná</t>
  </si>
  <si>
    <t>-1491267136</t>
  </si>
  <si>
    <t>"m.č. 0.37" 0,75*1,3*2</t>
  </si>
  <si>
    <t>236</t>
  </si>
  <si>
    <t>283290007300.S</t>
  </si>
  <si>
    <t>Fólia na sklo ochranná a bezpečnostná trojvrstvá, s atestom, hr. 350 μm</t>
  </si>
  <si>
    <t>702844487</t>
  </si>
  <si>
    <t>1,95*1,15 'Prepočítané koeficientom množstva</t>
  </si>
  <si>
    <t>237</t>
  </si>
  <si>
    <t>767646250.S</t>
  </si>
  <si>
    <t>Montáž bezpečnostnej kovovej zárubne, ukotvenie</t>
  </si>
  <si>
    <t>1982695444</t>
  </si>
  <si>
    <t>238</t>
  </si>
  <si>
    <t>553310010314.Spc</t>
  </si>
  <si>
    <t>Zárubňa požiarna oceľová, 600-1100x2020 mm, s povrchovou úpravou</t>
  </si>
  <si>
    <t>294715524</t>
  </si>
  <si>
    <t>239</t>
  </si>
  <si>
    <t>553310010314.Spc1</t>
  </si>
  <si>
    <t>Zárubňa požiarna oceľová, 1250-1800x2020 mm, s povrchovou úpravou</t>
  </si>
  <si>
    <t>362801716</t>
  </si>
  <si>
    <t>240</t>
  </si>
  <si>
    <t>767646510.Spc1</t>
  </si>
  <si>
    <t>D+M jednokrídlových kovových automaticky otváravých plných do operačnej miestnosti, vrátane zárubne</t>
  </si>
  <si>
    <t>1972187605</t>
  </si>
  <si>
    <t>241</t>
  </si>
  <si>
    <t>767646510.Spc2</t>
  </si>
  <si>
    <t>D+M jednokrídlových kovových automaticky otváravých s bezpečnostným zasklením,do operačnej miestnosti, vrátane zárubne</t>
  </si>
  <si>
    <t>38416532</t>
  </si>
  <si>
    <t>242</t>
  </si>
  <si>
    <t>767646510.Spc3</t>
  </si>
  <si>
    <t>D+M dvojkrídlových kovových automaticky otváravých plných ,do operačnej miestnosti, vrátane zárubne</t>
  </si>
  <si>
    <t>-825010454</t>
  </si>
  <si>
    <t>243</t>
  </si>
  <si>
    <t>767646510.Spc4</t>
  </si>
  <si>
    <t xml:space="preserve">D+M jednokrídlových automaticky  posuvných dverí kovových  plných ,do operačnej miestnosti, vrátane zárubne</t>
  </si>
  <si>
    <t>1531421077</t>
  </si>
  <si>
    <t>244</t>
  </si>
  <si>
    <t>767646510.Spc5</t>
  </si>
  <si>
    <t xml:space="preserve">D+M jednokrídlových automaticky  posuvných dverí kovových  s bezpečnostným presklením, do operačnej miestnosti, vrátane zárubne</t>
  </si>
  <si>
    <t>-893489505</t>
  </si>
  <si>
    <t>245</t>
  </si>
  <si>
    <t>767662110.DMTZ</t>
  </si>
  <si>
    <t>Demontáž mreží pevných skrutkovaním</t>
  </si>
  <si>
    <t>-976650624</t>
  </si>
  <si>
    <t>0,75*1,3*3</t>
  </si>
  <si>
    <t>1,5*1,3</t>
  </si>
  <si>
    <t>0,75*1,4</t>
  </si>
  <si>
    <t>0,9*1,2*3</t>
  </si>
  <si>
    <t>246</t>
  </si>
  <si>
    <t>76790pc</t>
  </si>
  <si>
    <t>D+M OK oceľ. schodov (z 2 NP na 3. NP), vrátane povrchovej úpravy</t>
  </si>
  <si>
    <t>-775294536</t>
  </si>
  <si>
    <t>247</t>
  </si>
  <si>
    <t>76794pc</t>
  </si>
  <si>
    <t xml:space="preserve">Demontáž, oprava zábradlia schodísk vrátane povrchovej úpravy, spätná montáž </t>
  </si>
  <si>
    <t>265123300</t>
  </si>
  <si>
    <t>248</t>
  </si>
  <si>
    <t>998767203.S</t>
  </si>
  <si>
    <t>Presun hmôt pre kovové stavebné doplnkové konštrukcie v objektoch výšky nad 12 do 24 m</t>
  </si>
  <si>
    <t>170809904</t>
  </si>
  <si>
    <t>771</t>
  </si>
  <si>
    <t>Podlahy z dlaždíc</t>
  </si>
  <si>
    <t>249</t>
  </si>
  <si>
    <t>771275307.Spc</t>
  </si>
  <si>
    <t>Montáž obkladov schodiskových stupňov dlaždicami do polyuretánu</t>
  </si>
  <si>
    <t>-1766359194</t>
  </si>
  <si>
    <t>1,25*0,465*24</t>
  </si>
  <si>
    <t>250</t>
  </si>
  <si>
    <t>771415004.S</t>
  </si>
  <si>
    <t>Montáž soklíkov z obkladačiek do tmelu veľ. 300 x 80 mm</t>
  </si>
  <si>
    <t>1145195756</t>
  </si>
  <si>
    <t>251</t>
  </si>
  <si>
    <t>597640006300.S</t>
  </si>
  <si>
    <t>Sokel keramický, lxvxhr 298x80x9 mm</t>
  </si>
  <si>
    <t>323992974</t>
  </si>
  <si>
    <t>24,3*3,467 'Prepočítané koeficientom množstva</t>
  </si>
  <si>
    <t>252</t>
  </si>
  <si>
    <t>771415064.S</t>
  </si>
  <si>
    <t>Montáž soklíkov z obkladačiek schodiskových stupňovitých do tmelu veľ. 300 x 80 mm</t>
  </si>
  <si>
    <t>1983980135</t>
  </si>
  <si>
    <t>3,35*2</t>
  </si>
  <si>
    <t>253</t>
  </si>
  <si>
    <t>789916951</t>
  </si>
  <si>
    <t>6,7*3,467 'Prepočítané koeficientom množstva</t>
  </si>
  <si>
    <t>254</t>
  </si>
  <si>
    <t>771575107.S</t>
  </si>
  <si>
    <t xml:space="preserve">Montáž podláh z dlaždíc keramických do tmelu </t>
  </si>
  <si>
    <t>1494493691</t>
  </si>
  <si>
    <t>10,92+15,0+5,9+7,71</t>
  </si>
  <si>
    <t>6,84+6,05+5,64+5,27</t>
  </si>
  <si>
    <t>7,1+5,77+22,84+7,26+6,44</t>
  </si>
  <si>
    <t>14,08+6,23+6,65+6,93+5,73</t>
  </si>
  <si>
    <t>"podesty" 3,23*3,7+1,4*1,25*2</t>
  </si>
  <si>
    <t>255</t>
  </si>
  <si>
    <t>771575127.S</t>
  </si>
  <si>
    <t xml:space="preserve">Montáž podláh z dlaždíc keramických do tmelu v obmedzenom priestore </t>
  </si>
  <si>
    <t>1409726156</t>
  </si>
  <si>
    <t>4,6+3,03+2,2+2,26+4,9+3,93+2,99</t>
  </si>
  <si>
    <t>2,34+4,13+1,6+3,68+2,99+1,6+2,66+2,61+4,04+1,87+2,3+1,87+1,7+2,04+4,2+4,32</t>
  </si>
  <si>
    <t>3,01+1,53+2,66+2,61+4,29+2,99+1,67+2,02+2,4+4,53+4,12+4,13+1,9+3,08+2,04+2,85</t>
  </si>
  <si>
    <t>3,66+2,25+2,9+3,64+2,32</t>
  </si>
  <si>
    <t>256</t>
  </si>
  <si>
    <t>597740001700.S</t>
  </si>
  <si>
    <t>Dlaždice keramické, hutné glazované</t>
  </si>
  <si>
    <t>447039295</t>
  </si>
  <si>
    <t>167,811+128,46+13,95</t>
  </si>
  <si>
    <t xml:space="preserve">odpočet protišmykové </t>
  </si>
  <si>
    <t>-46,56</t>
  </si>
  <si>
    <t>263,661*1,04 'Prepočítané koeficientom množstva</t>
  </si>
  <si>
    <t>257</t>
  </si>
  <si>
    <t>597740001600.S</t>
  </si>
  <si>
    <t>Dlaždice keramické, protišmykové, hutné glazované</t>
  </si>
  <si>
    <t>-1523695239</t>
  </si>
  <si>
    <t>1.PP- 0.18, 0.21</t>
  </si>
  <si>
    <t>5,63+4,9</t>
  </si>
  <si>
    <t>1.NP- 1.40, 1.43, 1.46</t>
  </si>
  <si>
    <t>4,32+5,64+5,27</t>
  </si>
  <si>
    <t>2.NP- 2.15, 2.41, 2.42</t>
  </si>
  <si>
    <t>7,1+7,26+6,44</t>
  </si>
  <si>
    <t>46,56*1,04 'Prepočítané koeficientom množstva</t>
  </si>
  <si>
    <t>258</t>
  </si>
  <si>
    <t>998771203.S</t>
  </si>
  <si>
    <t>Presun hmôt pre podlahy z dlaždíc v objektoch výšky nad 12 do 24 m</t>
  </si>
  <si>
    <t>-2032323160</t>
  </si>
  <si>
    <t>773</t>
  </si>
  <si>
    <t>Podlahy z liateho teraca</t>
  </si>
  <si>
    <t>259</t>
  </si>
  <si>
    <t>773500920.Spc</t>
  </si>
  <si>
    <t>Opravy terazzových podláh - schodiská a podesty- prebrúsenie, vyčistenie, vyspravenie, leštenie+ uzatváracia impregnácia</t>
  </si>
  <si>
    <t>-1906153932</t>
  </si>
  <si>
    <t>5,37+3,26+9,52+13,31</t>
  </si>
  <si>
    <t>10,57+6,72+16,61+31,71+16,23+6,72</t>
  </si>
  <si>
    <t>1,6*6,4*2+2,2*0,45*2+1,6*0,45*6</t>
  </si>
  <si>
    <t>29,79+13,6+16,32</t>
  </si>
  <si>
    <t>260</t>
  </si>
  <si>
    <t>998773203.S</t>
  </si>
  <si>
    <t>Presun hmôt pre podlahy terazzové v objektoch výšky nad 12 do 24 m</t>
  </si>
  <si>
    <t>-36526555</t>
  </si>
  <si>
    <t>775</t>
  </si>
  <si>
    <t>Podlahy vlysové a parketové</t>
  </si>
  <si>
    <t>261</t>
  </si>
  <si>
    <t>775592141.S</t>
  </si>
  <si>
    <t>Montáž podložky vyrovnávacej</t>
  </si>
  <si>
    <t>1716619691</t>
  </si>
  <si>
    <t>262</t>
  </si>
  <si>
    <t>283230008600.S</t>
  </si>
  <si>
    <t>Podložka z penového PE , hr. 3 mm</t>
  </si>
  <si>
    <t>526648575</t>
  </si>
  <si>
    <t>1105,87*1,03 'Prepočítané koeficientom množstva</t>
  </si>
  <si>
    <t>263</t>
  </si>
  <si>
    <t>998775203.S</t>
  </si>
  <si>
    <t>Presun hmôt pre podlahy vlysové a parketové v objektoch výšky nad 12 do 24 m</t>
  </si>
  <si>
    <t>1157978453</t>
  </si>
  <si>
    <t>776</t>
  </si>
  <si>
    <t>Podlahy povlakové</t>
  </si>
  <si>
    <t>264</t>
  </si>
  <si>
    <t>776411000.S</t>
  </si>
  <si>
    <t>Lepenie podlahových líšt soklových</t>
  </si>
  <si>
    <t>-546454794</t>
  </si>
  <si>
    <t>"0.01,0.02" (3,5+6,1)*2</t>
  </si>
  <si>
    <t>"0.03" (3,5+2,07)*2</t>
  </si>
  <si>
    <t>"0.04" (2,35+4,55)*2</t>
  </si>
  <si>
    <t>"0.05" (1,6+2,45)*2</t>
  </si>
  <si>
    <t>"0.06" (2,4+5,3)*2</t>
  </si>
  <si>
    <t>"0.07,0.08" (12,57+5,3)*2</t>
  </si>
  <si>
    <t>"0.09" (3,63+3,4)*2</t>
  </si>
  <si>
    <t>"0.10" (5,4+3,4+0,78+0,35)*2</t>
  </si>
  <si>
    <t>"0.20" (6,85+2,00)*2</t>
  </si>
  <si>
    <t>"0.22" (1,64+2,55)*2</t>
  </si>
  <si>
    <t>"0.23" (1,64+2,55)*2</t>
  </si>
  <si>
    <t>"0.25" (1,65+2,55)*2</t>
  </si>
  <si>
    <t>"0.26" (2,3+1,60)*2</t>
  </si>
  <si>
    <t>"0.27" (2,0+6,2+1,25+1,7+0,45+2,8+0,35*2+2,95+2,25+1,7+2,4+0,95+1,75)</t>
  </si>
  <si>
    <t>"0.30" (5,5+4,65)*2</t>
  </si>
  <si>
    <t>"0.31" (2,75+5,65)*2</t>
  </si>
  <si>
    <t>"0.32" (5,9+5,15)*2</t>
  </si>
  <si>
    <t>"0.37" (2,5+3,52)*2</t>
  </si>
  <si>
    <t>"0.38" (3,2+3,52)*2</t>
  </si>
  <si>
    <t>"0.39" (3,4+3,52)*2</t>
  </si>
  <si>
    <t>"0.40" (3,0+3,52)*2</t>
  </si>
  <si>
    <t>"0.41" (14,75+1,68)*2</t>
  </si>
  <si>
    <t>"1.02" (5,5+7,0)*2</t>
  </si>
  <si>
    <t>"1.03" (3,925+4,8)*2</t>
  </si>
  <si>
    <t>"1.06" (3,2+5,3)*2</t>
  </si>
  <si>
    <t>"1.08" (5,7+5,3)*2</t>
  </si>
  <si>
    <t>"1.16,1.17,1.18" (15,25+5,5)*2</t>
  </si>
  <si>
    <t>"1.24"(4,05+4,25)*2</t>
  </si>
  <si>
    <t>"1.26" (7,25+1,15)*2</t>
  </si>
  <si>
    <t>"1.27" (1,3+1,7)*2</t>
  </si>
  <si>
    <t>"1.32" (2,1+2,0)*2</t>
  </si>
  <si>
    <t>"1.37" (4,85+4,45)*2</t>
  </si>
  <si>
    <t>"1.38" (1,8+2,65)*2</t>
  </si>
  <si>
    <t>"1.39" (1,8+2,4)*2</t>
  </si>
  <si>
    <t>"1.45" (2,7+2,6)*2</t>
  </si>
  <si>
    <t>"2.07" (6,5+5,5)*2</t>
  </si>
  <si>
    <t>"2.08,210" (15,0+5,5)*2</t>
  </si>
  <si>
    <t>"2.09" (5,05+3,0)*2</t>
  </si>
  <si>
    <t>"2.17" (2,6+3,75)*2</t>
  </si>
  <si>
    <t>"2.18,219" (6,3+5,5)*2</t>
  </si>
  <si>
    <t>"2.22" (3,0+5,3)*2</t>
  </si>
  <si>
    <t>"2.23" (5,3+4,8)*2</t>
  </si>
  <si>
    <t>"2.26" (6,9+4,8)*2</t>
  </si>
  <si>
    <t>"2.28" (3,825+4,8)*2</t>
  </si>
  <si>
    <t>"2.29" (3,3+4,8)*2</t>
  </si>
  <si>
    <t>"2.30" (2,7+5,3)*2</t>
  </si>
  <si>
    <t>"2.31" (5,85+5,3)*2</t>
  </si>
  <si>
    <t>"2.33" (4,3+3,75)*2</t>
  </si>
  <si>
    <t>"2.34" (2,35+2,35)*2</t>
  </si>
  <si>
    <t>"2.35"(12,7+5,5)*2</t>
  </si>
  <si>
    <t>"3.03" (3,7+2,97)*2</t>
  </si>
  <si>
    <t>"3.08" 2,15*1,52+(2,15+2,9*2)</t>
  </si>
  <si>
    <t>"3.09" (1,8+2,9)*2</t>
  </si>
  <si>
    <t>"3.10" 9,75*2+4,75*2</t>
  </si>
  <si>
    <t>"3.11" 4,145*2+8,25*2</t>
  </si>
  <si>
    <t>"3.12"(4,0+3,5)*2</t>
  </si>
  <si>
    <t>"3.13"(4,0+3,5*2)+4,0</t>
  </si>
  <si>
    <t>"3.16" (3,75+3,5)*2</t>
  </si>
  <si>
    <t>"3.17" (4,25+3,5)*2</t>
  </si>
  <si>
    <t>"3.18" (4,42+4,4)*2</t>
  </si>
  <si>
    <t>"3.19" 9,95*2+4,85*2</t>
  </si>
  <si>
    <t>"3.20" (4,4+3,53)*2</t>
  </si>
  <si>
    <t>"3.24" (1,75+2,9)*2</t>
  </si>
  <si>
    <t>"3.25" (2,6+4,75)*2+(2,6+1,0)*2</t>
  </si>
  <si>
    <t>"3.26" (10,755+1,37)*2</t>
  </si>
  <si>
    <t>"3.27" (9,655+1,37)*2</t>
  </si>
  <si>
    <t>265</t>
  </si>
  <si>
    <t>283410017900.S</t>
  </si>
  <si>
    <t xml:space="preserve">Soklová PVC lišta </t>
  </si>
  <si>
    <t>-749475041</t>
  </si>
  <si>
    <t>1176,128*1,01 'Prepočítané koeficientom množstva</t>
  </si>
  <si>
    <t>266</t>
  </si>
  <si>
    <t>776511820.S</t>
  </si>
  <si>
    <t>Odstránenie povlakových podláh z nášľapnej plochy lepených s podložkou, vrátane sokla -0,00100t</t>
  </si>
  <si>
    <t>-1806465547</t>
  </si>
  <si>
    <t>5,3*15,1+7,7*4,8+2,9*4,8+9,0*5,3</t>
  </si>
  <si>
    <t>4,5*3,75+4,05*3,0+2,45*3,0+2,45*2,8+2,45*1,65+9,9*3,0+5,85*5,3*2+3,0*5,3+21,2*4,8+3,0*5,3+3,1*4,8</t>
  </si>
  <si>
    <t>4,5*3,53+4,15*2,9+2,6*4,75+2,55*4,6+4,0*2,9+4,145*8,25+4,0*3,5*2+1,9*3,5+1,98*3,5+3,75*3,5+4,25*3,5</t>
  </si>
  <si>
    <t>267</t>
  </si>
  <si>
    <t>776541200.S</t>
  </si>
  <si>
    <t>Položenie povlakových podláh PVC vinyl heterogénnych LVT spoj click</t>
  </si>
  <si>
    <t>240599230</t>
  </si>
  <si>
    <t>268</t>
  </si>
  <si>
    <t>284110004520.S</t>
  </si>
  <si>
    <t>Podlaha PVC heterogénna, LVT vinylové dielce, spoj click, hrúbka do 5 mm</t>
  </si>
  <si>
    <t>-1939640472</t>
  </si>
  <si>
    <t>269</t>
  </si>
  <si>
    <t>776990105.S</t>
  </si>
  <si>
    <t>Vysávanie podkladu pred kladením povlakovýck podláh</t>
  </si>
  <si>
    <t>-1240464256</t>
  </si>
  <si>
    <t>270</t>
  </si>
  <si>
    <t>776992200.S</t>
  </si>
  <si>
    <t xml:space="preserve">Príprava podkladu prebrúsením strojne brúskou </t>
  </si>
  <si>
    <t>422474499</t>
  </si>
  <si>
    <t>1.PP- 0.19, 0.27</t>
  </si>
  <si>
    <t>30,69+19,54</t>
  </si>
  <si>
    <t>1.NP-1.04, 1.05 ,1.41, 1.42, 1.44</t>
  </si>
  <si>
    <t>17,46+13,92+25,0+26,6+24,45</t>
  </si>
  <si>
    <t>2.NP- 2.10</t>
  </si>
  <si>
    <t>14,11</t>
  </si>
  <si>
    <t>271</t>
  </si>
  <si>
    <t>998776203.S</t>
  </si>
  <si>
    <t>Presun hmôt pre podlahy povlakové v objektoch výšky nad 12 do 24 m</t>
  </si>
  <si>
    <t>-1356879715</t>
  </si>
  <si>
    <t>777</t>
  </si>
  <si>
    <t>Podlahy syntetické</t>
  </si>
  <si>
    <t>272</t>
  </si>
  <si>
    <t>777531105.S</t>
  </si>
  <si>
    <t>Epoxidová antistatická stierka hr. 3 mm, 1x penetrácia, stierka, krycí náter, uzemňovacia sada</t>
  </si>
  <si>
    <t>197511398</t>
  </si>
  <si>
    <t>273</t>
  </si>
  <si>
    <t>998777203.S</t>
  </si>
  <si>
    <t>Presun hmôt pre podlahy syntetické v objektoch výšky nad 12 do 24 m</t>
  </si>
  <si>
    <t>-1703718450</t>
  </si>
  <si>
    <t>781</t>
  </si>
  <si>
    <t>Obklady</t>
  </si>
  <si>
    <t>274</t>
  </si>
  <si>
    <t>781445018.S</t>
  </si>
  <si>
    <t>Montáž obkladov vnútor. stien z obkladačiek kladených do tmelu</t>
  </si>
  <si>
    <t>-1601237444</t>
  </si>
  <si>
    <t>"0.11"(1,94+3,5)*2*2,0</t>
  </si>
  <si>
    <t>"0.12" (2,33+1,3)*2*2,0</t>
  </si>
  <si>
    <t>"0.13" (1,1+2,0)*2*2,0</t>
  </si>
  <si>
    <t>"0.14" (1,13+2,0)*2*2,0</t>
  </si>
  <si>
    <t>"0.18" (2,25+2,5)*2*3,0</t>
  </si>
  <si>
    <t>"0.21" (1,92+2,55)*2*3,0</t>
  </si>
  <si>
    <t>"0.24" (1,54+2,55)*2*3,0</t>
  </si>
  <si>
    <t>"0.28" (3,08+4,65)*2*2,0</t>
  </si>
  <si>
    <t>"0.29" (3,87+4,65)*2*2,0</t>
  </si>
  <si>
    <t>"0.33,0.34" (2,53+3,55+1,0)*2*2,0</t>
  </si>
  <si>
    <t>"0.36" (1,15+3,52)*2*2,0+((1,07+1,7)*2*2,0)*2</t>
  </si>
  <si>
    <t>-(0,7*2,0*10+0,8*2,0*4+0,9*2,0*2+1,1*2,0)</t>
  </si>
  <si>
    <t xml:space="preserve">za umývadlami </t>
  </si>
  <si>
    <t>"0.09" 3,13*1,8</t>
  </si>
  <si>
    <t>"0.10" (1,9+0,6*2)*1,8</t>
  </si>
  <si>
    <t>"0.29" (2,2+0,6*2)*1,8</t>
  </si>
  <si>
    <t>"0.38" (1,8+0,6)*1,8</t>
  </si>
  <si>
    <t>"0.39" (1,8+0,6)*1,8</t>
  </si>
  <si>
    <t>"0.40" (2,0+0,6)*1,8</t>
  </si>
  <si>
    <t>"1.07" (1,2+1,95)*2*2,0</t>
  </si>
  <si>
    <t>"1.09" (2,75+1,55)*2*2,0</t>
  </si>
  <si>
    <t>"1.12"(3,8+1,8)*2*2,0</t>
  </si>
  <si>
    <t>"1.13" (1,0+1,6)*2*2,0</t>
  </si>
  <si>
    <t>"1.14" (2,1+1,75)*2*2,0</t>
  </si>
  <si>
    <t>"1.15" (1,4+1,95)*2*2,0</t>
  </si>
  <si>
    <t>"1.25" (1,2+1,7)*2*2,0</t>
  </si>
  <si>
    <t>"1.28" (1,35+1,7)*2*3,56</t>
  </si>
  <si>
    <t>"1.29" (1,1+1,7)*2*2,0</t>
  </si>
  <si>
    <t>"1.30" (1,0+1,7)*2*2,0</t>
  </si>
  <si>
    <t>"1.31" (1,3+1,7)*2*2,0</t>
  </si>
  <si>
    <t>"1.33" (2,1+2,0)*2*2,0</t>
  </si>
  <si>
    <t>"1.34" (2,1+0,85)*2*2,0</t>
  </si>
  <si>
    <t>"1.40" (1,8+2,4)*2*3,56</t>
  </si>
  <si>
    <t>"1.46" (2,7+1,95)*2*3,56</t>
  </si>
  <si>
    <t>-(0,7*2,0*11+0,6*2,0*4+0,8*2,0*2+0,9*2,0*5)</t>
  </si>
  <si>
    <t>za umývadlami</t>
  </si>
  <si>
    <t>"1.03" (1,8+0,6)*1,8</t>
  </si>
  <si>
    <t>"1.43" (1,75+0,6*2)*1,8</t>
  </si>
  <si>
    <t>"2.11" (1,3+2,3)*2*1,33</t>
  </si>
  <si>
    <t>"2.12"(0,9+1,85)*2*1,33</t>
  </si>
  <si>
    <t>"2.13" (1,55+1,3)*2*1,33</t>
  </si>
  <si>
    <t>"2.14"(1,55+1,9)*2*1,33</t>
  </si>
  <si>
    <t>"2.15" (2,15+3,9)*2*3,33</t>
  </si>
  <si>
    <t>"2.16" (1,85+2,45)*2*3,33</t>
  </si>
  <si>
    <t>"2.21" (2,75+1,55)*2*1,33</t>
  </si>
  <si>
    <t>"2,24" (2,95+2,0)*2*1,33</t>
  </si>
  <si>
    <t>"2.27" (2,75+1,55)*2*1,33</t>
  </si>
  <si>
    <t>"2.37" (1,9+1,0)*2*1,33</t>
  </si>
  <si>
    <t>"2.38" (1,4+2,2)*2*1,33</t>
  </si>
  <si>
    <t>"2.39" (1,7+1,2)*2*1,33</t>
  </si>
  <si>
    <t>"2.40" (1,7+2,0)*2*1,33</t>
  </si>
  <si>
    <t>"2.42" (1,95+3,3)*2*3,33</t>
  </si>
  <si>
    <t>-0,8*2,0*17</t>
  </si>
  <si>
    <t>za umývadlom</t>
  </si>
  <si>
    <t>"2.09" (2,5+0,6)*1,8</t>
  </si>
  <si>
    <t>"3.02" (1,95+1,0)*2*2,0</t>
  </si>
  <si>
    <t>"3.04"(1,65+ 1,35)*2*2,0</t>
  </si>
  <si>
    <t>"3.05" (1,65+1,45*2)*2,0+1,65*1,52</t>
  </si>
  <si>
    <t>"3.06" (2,2+1,45*2)*2,0+2,2*1,52+(1,1+1,3)*2*2,0</t>
  </si>
  <si>
    <t>"3.07" (1,45*2+0,8*2+1,3*2+1,0+1,3+1,0+0,5)*2,0</t>
  </si>
  <si>
    <t>"3.21" (2,9*2+2,4)*2,0+2,4*1,52</t>
  </si>
  <si>
    <t>"3.22" (2,85+1,3)*2*2,0</t>
  </si>
  <si>
    <t>"3.23" (1,6+1,45*2)*2,0+1,6*1,52</t>
  </si>
  <si>
    <t>-(0,8*2,0*4+0,7*2,0*2+0,9*2,0*4)</t>
  </si>
  <si>
    <t>275</t>
  </si>
  <si>
    <t>597640000400.S</t>
  </si>
  <si>
    <t xml:space="preserve">Obkladačky keramické glazované jednofarebné hladké </t>
  </si>
  <si>
    <t>1036510954</t>
  </si>
  <si>
    <t>862,164*1,04 'Prepočítané koeficientom množstva</t>
  </si>
  <si>
    <t>276</t>
  </si>
  <si>
    <t>998781203.S</t>
  </si>
  <si>
    <t>Presun hmôt pre obklady keramické v objektoch výšky nad 12 do 24 m</t>
  </si>
  <si>
    <t>-936497368</t>
  </si>
  <si>
    <t>783</t>
  </si>
  <si>
    <t>Nátery</t>
  </si>
  <si>
    <t>277</t>
  </si>
  <si>
    <t>783201812.S</t>
  </si>
  <si>
    <t>Odstránenie starých náterov z kovových stavebných doplnkových konštrukcií oceľovou kefou</t>
  </si>
  <si>
    <t>1751894292</t>
  </si>
  <si>
    <t>oceľ. zábradlie anglických dvorcov</t>
  </si>
  <si>
    <t>(13,0+18,79+1,75)*1,0*2</t>
  </si>
  <si>
    <t>oceľ. zábradlie pri vstupoch</t>
  </si>
  <si>
    <t>(1,53*3+1,6+0,9)*2*0,9*2</t>
  </si>
  <si>
    <t>278</t>
  </si>
  <si>
    <t>783225100.S</t>
  </si>
  <si>
    <t>Nátery kov.stav.doplnk.konštr. syntetické na vzduchu schnúce dvojnás. 1x s emailov. - 105µm</t>
  </si>
  <si>
    <t>-745321640</t>
  </si>
  <si>
    <t>oceľové zárubne</t>
  </si>
  <si>
    <t>4,9*0,25*95</t>
  </si>
  <si>
    <t>5,6*0,25*9</t>
  </si>
  <si>
    <t>279</t>
  </si>
  <si>
    <t>783226100.S</t>
  </si>
  <si>
    <t>Nátery kov.stav.doplnk.konštr. syntetické na vzduchu schnúce základný - 35µm</t>
  </si>
  <si>
    <t>752422294</t>
  </si>
  <si>
    <t>280</t>
  </si>
  <si>
    <t>783271001.S</t>
  </si>
  <si>
    <t>Nátery kov.stav.doplnk.konštr. polyuretánové jednonásobné 2x s emailovaním.- 105μm</t>
  </si>
  <si>
    <t>1123544400</t>
  </si>
  <si>
    <t>281</t>
  </si>
  <si>
    <t>783271007.S</t>
  </si>
  <si>
    <t>Nátery kov.stav.doplnk.konštr. polyuretánové farby šedej základné - 35µm</t>
  </si>
  <si>
    <t>-1708722734</t>
  </si>
  <si>
    <t>282</t>
  </si>
  <si>
    <t>783782404.S</t>
  </si>
  <si>
    <t>Nátery tesárskych konštrukcií, povrchová impregnácia proti drevokaznému hmyzu, hubám a plesniam, jednonásobná</t>
  </si>
  <si>
    <t>-268789871</t>
  </si>
  <si>
    <t xml:space="preserve">jestvujúci krov </t>
  </si>
  <si>
    <t>553*1,31</t>
  </si>
  <si>
    <t>784</t>
  </si>
  <si>
    <t>Maľby</t>
  </si>
  <si>
    <t>283</t>
  </si>
  <si>
    <t>784402801.S</t>
  </si>
  <si>
    <t>Odstránenie malieb oškrabaním, výšky do 3,80 m, -0,0003 t</t>
  </si>
  <si>
    <t>1855425180</t>
  </si>
  <si>
    <t>(1,5+4,2+5,2+1,6+3,7+2,6)*3,0</t>
  </si>
  <si>
    <t>(2,3+3,4)*2*3,0</t>
  </si>
  <si>
    <t>(4,62+5,2+4,62+0,9+0,5)*3,0</t>
  </si>
  <si>
    <t>(9,9+0,8*4+9,9+2,9)*3,0</t>
  </si>
  <si>
    <t>(2,45+2,8)*2*3,0</t>
  </si>
  <si>
    <t>(1,85+4,3)*2*3,0</t>
  </si>
  <si>
    <t>(1,55+2,2+4,4+1,3+6,2+12,2+3,62+4,38+1,6+2,68+1,67+2,5+3,6+23,3)*3,0</t>
  </si>
  <si>
    <t>(5,9+5,15)*2*3,0</t>
  </si>
  <si>
    <t>(2,75+5,15)*2*3,0</t>
  </si>
  <si>
    <t>(5,5+4,65)*2*3,0</t>
  </si>
  <si>
    <t>(2,72+4,65)*2*3,0</t>
  </si>
  <si>
    <t>(7,53+4,65+7,53)*3,0</t>
  </si>
  <si>
    <t>(17,2+5,15+17,2)*2*3,0</t>
  </si>
  <si>
    <t>(15,05+5,5+15,05)*3,56</t>
  </si>
  <si>
    <t>(3,85+21,5+5,5+25,65+8,7+3,7+8,7)*3,56</t>
  </si>
  <si>
    <t>(9,0+5,3)*2*3,56</t>
  </si>
  <si>
    <t>(2,9+4,8)*2*3,56</t>
  </si>
  <si>
    <t>(7,7+4,8)*2*3,56</t>
  </si>
  <si>
    <t>(2,0+4,8)*2*3,56</t>
  </si>
  <si>
    <t>(20,1+5,3)*2*3,56</t>
  </si>
  <si>
    <t>(5,5+1,6)*2*3,56</t>
  </si>
  <si>
    <t>(4,2+1,6+3,05*2+2,0+4,2)*3,56</t>
  </si>
  <si>
    <t>(4,2+1,6)*2*3,56</t>
  </si>
  <si>
    <t>(6,3+5,5+1,6+3,85+4,65+1,8)*3,55</t>
  </si>
  <si>
    <t>(3,75+4,65+1,95+34,9+2,4+9,2*2+17,0+3,1*3+2,45+1,5+2,1+5,1+3,0+19,7+3,75+3,0+3,15+3,9+1,6+5,5+6,6)*3,55</t>
  </si>
  <si>
    <t>(2,45+3,0)*2*3,55</t>
  </si>
  <si>
    <t>(2,45+2,8)*2*3,55</t>
  </si>
  <si>
    <t>(7,8+3,7)*2*3,55</t>
  </si>
  <si>
    <t>(2,4+1,15)*2*3,55</t>
  </si>
  <si>
    <t>(0,9+1,4)*2*3,55*3</t>
  </si>
  <si>
    <t>(1,4+1,9)*2*3,55</t>
  </si>
  <si>
    <t>(5,85+5,3)*2*3,55</t>
  </si>
  <si>
    <t>(3,0+5,3)*2*3,55</t>
  </si>
  <si>
    <t>(21,2+4,8)*2*3,55</t>
  </si>
  <si>
    <t>(6,1+5,3)*2*3,55</t>
  </si>
  <si>
    <t>(4,5+3,53)*2*2,6</t>
  </si>
  <si>
    <t>(4,15+2,9)*2*2,6</t>
  </si>
  <si>
    <t>(3,65+2,9)*2*2,6</t>
  </si>
  <si>
    <t>(2,6+4,75)*2*2,6</t>
  </si>
  <si>
    <t>(3,7+7,53)*2*2,6</t>
  </si>
  <si>
    <t>(2,55+4,6)*2*2,6</t>
  </si>
  <si>
    <t>(1,65+2,9*2)*2,6</t>
  </si>
  <si>
    <t>(2,2+2,9)*2*2,6</t>
  </si>
  <si>
    <t>(4,0+2,9)*2*2,6</t>
  </si>
  <si>
    <t>(4,145+8,25*2)*2,6+4,145*1,52</t>
  </si>
  <si>
    <t>(24,285+1,37)*2*2,6</t>
  </si>
  <si>
    <t>((4,0+3,5*2)*2,6+4,0*1,52)*2</t>
  </si>
  <si>
    <t>(1,9+3,5*2)*2,6+1,9*1,52</t>
  </si>
  <si>
    <t>(1,98+3,5*2)*2,6+1,98*1,52</t>
  </si>
  <si>
    <t>(3,75+3,5*2)*2,6+3,75*1,52</t>
  </si>
  <si>
    <t>(4,25+3,5*2)*2,6+4,25*1,52</t>
  </si>
  <si>
    <t>(4,4+4,42*2)*2,6+4,4*1,52</t>
  </si>
  <si>
    <t>284</t>
  </si>
  <si>
    <t>784410100.S</t>
  </si>
  <si>
    <t>Penetrovanie jednonásobné jemnozrnných podkladov výšky do 3,80 m</t>
  </si>
  <si>
    <t>-1352646292</t>
  </si>
  <si>
    <t>SDK strop</t>
  </si>
  <si>
    <t>"1.PP" 448,95-6,86</t>
  </si>
  <si>
    <t>"1.NP" 466,04-6,86</t>
  </si>
  <si>
    <t>"2.NP" 495,09-6,86</t>
  </si>
  <si>
    <t>"3.NP" 370,41*1,2</t>
  </si>
  <si>
    <t>"0.01,0.02" (3,5+6,1)*2*3,0</t>
  </si>
  <si>
    <t>"0.06" (2,4+5,3)*2*3,0</t>
  </si>
  <si>
    <t>"0.07,0.08" (12,57+5,3)*2*3,0</t>
  </si>
  <si>
    <t>"0.09" (3,63+3,4)*2*3,0</t>
  </si>
  <si>
    <t>"0.10" (5,4+3,4+0,78+0,35)*2*3,0</t>
  </si>
  <si>
    <t>"0.11"(1,94+3,5)*2*1,0</t>
  </si>
  <si>
    <t>"0.12" (2,33+1,3)*2*1,0</t>
  </si>
  <si>
    <t>"0.13" (1,1+2,0)*2*1,0</t>
  </si>
  <si>
    <t>"0.14" (1,13+2,0)*2*1,0</t>
  </si>
  <si>
    <t>"0.15,0.16" (4,23+5,3)*2*3,0</t>
  </si>
  <si>
    <t>"0.17" (2,25+2,55)*2*3,0</t>
  </si>
  <si>
    <t>"0.19" (6,2+5,15)*2*3,0</t>
  </si>
  <si>
    <t>"0.20" (6,85+2,00)*2*3,0</t>
  </si>
  <si>
    <t>"0.22" (1,64+2,55)*2*3,0</t>
  </si>
  <si>
    <t>"0.23" (1,64+2,55)*2*3,0</t>
  </si>
  <si>
    <t>"0.25" (1,65+2,55)*2*3,0</t>
  </si>
  <si>
    <t>"0.26" (2,3+1,60)*2*3,0</t>
  </si>
  <si>
    <t>"0.27" (2,0+6,2+1,25+1,7+0,45+2,8+0,35*2+2,95+2,25+1,7+2,4+0,95+1,75)*3,0</t>
  </si>
  <si>
    <t>"0.28" (3,08+4,65)*2*1,0</t>
  </si>
  <si>
    <t>"0.29" (3,87+4,65)*2*1,0</t>
  </si>
  <si>
    <t>"0.30" (5,5+4,65)*2*3,0</t>
  </si>
  <si>
    <t>"0.31" (2,75+5,65)*2*3,0</t>
  </si>
  <si>
    <t>"0.32" (5,9+5,15)*2*3,0</t>
  </si>
  <si>
    <t>"0.33,0.34" (2,53+3,55+1,0)*2*1,0</t>
  </si>
  <si>
    <t>"0.35" (4,28+5,3)*2*3,0</t>
  </si>
  <si>
    <t>"0.36" (1,15+3,52)*2*1,0+((1,07+1,7)*2*1,0)*2</t>
  </si>
  <si>
    <t>"0.37" (2,5+3,52)*2*3,0</t>
  </si>
  <si>
    <t>"0.38" (3,2+3,52)*2*3,0</t>
  </si>
  <si>
    <t>"0.39" (3,4+3,52)*2*3,0</t>
  </si>
  <si>
    <t>"0.40" (3,0+3,52)*2*3,0</t>
  </si>
  <si>
    <t>"0.41" (14,75+1,68)*2*3,0</t>
  </si>
  <si>
    <t>"1.02" (5,5+7,0)*2*3,56</t>
  </si>
  <si>
    <t>"1.03" (3,925+4,8)*2*3,56</t>
  </si>
  <si>
    <t>"1.04" (3,675+4,8)*2*3,56</t>
  </si>
  <si>
    <t>"1.06" (3,2+5,3)*2*3,56</t>
  </si>
  <si>
    <t>"1.07" (1,2+1,95)*2*1,56</t>
  </si>
  <si>
    <t>"1.08" (5,7+5,3)*2*3,56</t>
  </si>
  <si>
    <t>"1.09" (2,75+1,53)*2*1,56</t>
  </si>
  <si>
    <t>"1.10" (4,4+1,6)*2*3,56</t>
  </si>
  <si>
    <t>"1.11" (4,8+3,8)*2*3,56</t>
  </si>
  <si>
    <t>"1.12" (1,8+3,8)*2*3,56</t>
  </si>
  <si>
    <t>"1.13" (1,0+1,75)*2*1,56</t>
  </si>
  <si>
    <t>"1.14" (2,1+1,75)*2*1,56</t>
  </si>
  <si>
    <t>"1.15" (1,4+1,95)*2*1,56+((1,7+0,95)*2*1,56)*2</t>
  </si>
  <si>
    <t>"1.16,1.17,1.18" (15,25+5,5)*2*3,56</t>
  </si>
  <si>
    <t>"1.19" (3,7+8,62)*2*3,56</t>
  </si>
  <si>
    <t>"1.24"(4,05+4,25)*2*3,56</t>
  </si>
  <si>
    <t>"1.25" (1,2+1,7)*2*1,56</t>
  </si>
  <si>
    <t>"1.26" (7,25+1,15)*2*3,56</t>
  </si>
  <si>
    <t>"1.27" (1,3+1,7)*2*3,56</t>
  </si>
  <si>
    <t>"1.29" (1,5+1,7)*2*3,56</t>
  </si>
  <si>
    <t>"1.30" (2,0+1,7)*2*1,56</t>
  </si>
  <si>
    <t>"1.31"(3,05+2,95)*2*3,56</t>
  </si>
  <si>
    <t>"1.32" (2,1+2,0)*2*3,56</t>
  </si>
  <si>
    <t>"1.33" (2,1+0,85)*2*3,56</t>
  </si>
  <si>
    <t>"1.34" (4,45+3,75+3,05)*2*3,56</t>
  </si>
  <si>
    <t>"1.35" (4,45+1,6)*2*3,56</t>
  </si>
  <si>
    <t>"1.35.1" (1,8+5,5)*2*3,56</t>
  </si>
  <si>
    <t>"1.36" (3,6+2,45)*2*3,56</t>
  </si>
  <si>
    <t>"1.37" (4,85+4,45)*2*3,56</t>
  </si>
  <si>
    <t>"1.38" (1,8+2,65)*2*3,56</t>
  </si>
  <si>
    <t>"1.39" (1,8+2,4)*2*1,56</t>
  </si>
  <si>
    <t>"1.41" (2,4+1,75)*2*1,56</t>
  </si>
  <si>
    <t xml:space="preserve">"1.42"(1,85+1,75)*2*1,56 </t>
  </si>
  <si>
    <t>"1.44" (5,75+4,65)*2*1,56</t>
  </si>
  <si>
    <t>"1.45" (2,7+2,6)*2*1,56</t>
  </si>
  <si>
    <t>"2.06" (2,45+1,65)*2*3,33</t>
  </si>
  <si>
    <t>"2.08,210" (15,0+5,5)*2*3,33</t>
  </si>
  <si>
    <t>"2.09" (5,05+3,0)*2*3,33</t>
  </si>
  <si>
    <t>"2.17" (2,6+3,75)*2*3,33</t>
  </si>
  <si>
    <t>"2.18,219" (6,3+5,5)*2*3,33</t>
  </si>
  <si>
    <t>"2.23" (5,3+4,8)*2*3,33</t>
  </si>
  <si>
    <t>"2.25"(4,875+4,8)*2*3,33</t>
  </si>
  <si>
    <t>"2.26" (6,9+4,8)*2*3,33</t>
  </si>
  <si>
    <t>"2.28" (3,825+4,8)*2*3,33</t>
  </si>
  <si>
    <t>"2.29" (3,3+4,8)*2*3,33</t>
  </si>
  <si>
    <t>"2.30" (2,7+5,3)*2*3,33</t>
  </si>
  <si>
    <t>"2.33" (4,3+3,75)*2*3,33</t>
  </si>
  <si>
    <t>"2.34" (2,35+2,35)*2*3,33</t>
  </si>
  <si>
    <t xml:space="preserve">"2.35"(12,7+5,5)*2*3,33 </t>
  </si>
  <si>
    <t>"3.01" (3,7+7,5)*2*2,6</t>
  </si>
  <si>
    <t>"3.02" (2,55+4,6)*2*2,6+(1,95+1,0)*2*0,6</t>
  </si>
  <si>
    <t>"3.04"(1,65+ 1,35)*2*0,6</t>
  </si>
  <si>
    <t>"3.05" (1,65+1,3)*2*0,6</t>
  </si>
  <si>
    <t>"3.06" (2,2+1,45)*2*0,6+(1,1+1,3)*2*2,6+(1,0+1,3)*2*2,6</t>
  </si>
  <si>
    <t>"3.07" (1,45*2+0,8*2+1,3*2+1,9)*0,6</t>
  </si>
  <si>
    <t>"3.08" 2,15*1,52+(2,15+2,9*2)*2,6</t>
  </si>
  <si>
    <t>"3.09" (1,8+2,9)*2*2,6</t>
  </si>
  <si>
    <t>"3.10" 9,75*2,6*2+4,75*1,52*2</t>
  </si>
  <si>
    <t>"3.11" 4,145*1,52*2+8,25*2,6*2</t>
  </si>
  <si>
    <t>"3.12"(4,0+3,5*2)*2,6+4,0*1,52</t>
  </si>
  <si>
    <t>"3.13"(4,0+3,5*2)*2,6+4,0*1,52</t>
  </si>
  <si>
    <t>"3.14" 1,9*1,52+(1,9+3,5*2)*2,6</t>
  </si>
  <si>
    <t>"3.15" 1,98*1,52+(1,98+3,6*2)*2,6</t>
  </si>
  <si>
    <t>"3.16" 3,75*1,52+(3,75+3,5*2)*2,6</t>
  </si>
  <si>
    <t>"3.17" 4,25*1,52+(4,25+3,5*2)*2,6</t>
  </si>
  <si>
    <t>"3.18" 4,4*1,52+(4,42*2+4,4)*2,6</t>
  </si>
  <si>
    <t>"3.19" 9,95*2,6*2+4,85*1,52*2</t>
  </si>
  <si>
    <t>"3.20" 4,4*1,52+(4,4+3,53*2)*2,6</t>
  </si>
  <si>
    <t>"3.21" (2,9*2+2,4)*0,6</t>
  </si>
  <si>
    <t>"3.22" (2,85+1,3)*2*0,6</t>
  </si>
  <si>
    <t>"3.23" (1,45+1,45*2)*0,6</t>
  </si>
  <si>
    <t>"3.24" 1,75*1,52+(1,75+2,9*2)*2,6</t>
  </si>
  <si>
    <t>285</t>
  </si>
  <si>
    <t>784418011.S</t>
  </si>
  <si>
    <t>Zakrývanie otvorov, podláh a zariadení fóliou v miestnostiach alebo na schodisku</t>
  </si>
  <si>
    <t>342612093</t>
  </si>
  <si>
    <t>1649,86+270,592</t>
  </si>
  <si>
    <t>286</t>
  </si>
  <si>
    <t>784426110.S</t>
  </si>
  <si>
    <t>Maľby z tekutých zmesí ručne nanášané, dvojnásobné základné na jemnozrnný podklad výšky do 3,80 m</t>
  </si>
  <si>
    <t>-53508562</t>
  </si>
  <si>
    <t>odpocet umýv. a antibakter. maľby</t>
  </si>
  <si>
    <t>-(59,77+180,51)</t>
  </si>
  <si>
    <t>287</t>
  </si>
  <si>
    <t>784444110.S</t>
  </si>
  <si>
    <t>Maľby umývatelné , ručne nanášané, dvojnásobné základné na jemnozrnný podklad výšky do 3,80 m</t>
  </si>
  <si>
    <t>-1331505650</t>
  </si>
  <si>
    <t>strop</t>
  </si>
  <si>
    <t>"1.PP- 0.20, 0.24, 0.27" 13,7+3,93+19,54</t>
  </si>
  <si>
    <t>"1.NP- 1.28, 1.37" 2,3+8,67</t>
  </si>
  <si>
    <t>"2.NP- 2.15, 2.16" 7,1+4,53</t>
  </si>
  <si>
    <t>"0.29" (3,87+4,65)*2*3,0</t>
  </si>
  <si>
    <t>"2.27" (2,75+1,55)*2*3,33</t>
  </si>
  <si>
    <t>288</t>
  </si>
  <si>
    <t>784444650.S</t>
  </si>
  <si>
    <t xml:space="preserve">Maľby  antibakteriálne  ručne nanášané, dvojnásobné základné na jemnozrnný podklad výšky do 3,80 m</t>
  </si>
  <si>
    <t>-408100201</t>
  </si>
  <si>
    <t>stropy</t>
  </si>
  <si>
    <t>"1.PP- 0.17, 0.18, 0.19, 0.21" 5,74+5,63+30,69+4,9</t>
  </si>
  <si>
    <t>"1.NP-1.04, 1.05,1.39, 1.40, 1.41, 1.42, 1.43, 1.44, 1.45, 1.46"</t>
  </si>
  <si>
    <t>17,46+13,92+4,77+4,32+25,0+24,45+5,64+26,6+6,12+5,27</t>
  </si>
  <si>
    <t>steny</t>
  </si>
  <si>
    <t>"1.39" (1,8+2,4)*2*3,56</t>
  </si>
  <si>
    <t>"1.41" (2,4+1,75)*2*3,56</t>
  </si>
  <si>
    <t xml:space="preserve">"1.42"(1,85+1,75)*2*3,56 </t>
  </si>
  <si>
    <t>"1.44" (5,75+4,65)*2*3,56</t>
  </si>
  <si>
    <t>"1.45" (2,7+2,6)*2*3,56</t>
  </si>
  <si>
    <t>786</t>
  </si>
  <si>
    <t>Čalúnnické práce</t>
  </si>
  <si>
    <t>289</t>
  </si>
  <si>
    <t>786611020.S</t>
  </si>
  <si>
    <t>Demontáž exteriérových hliníkových žalúzií, -0,0075t</t>
  </si>
  <si>
    <t>617834847</t>
  </si>
  <si>
    <t>1,3*1,4*2</t>
  </si>
  <si>
    <t>2,0*1,4*5</t>
  </si>
  <si>
    <t>290</t>
  </si>
  <si>
    <t>786632160.S1</t>
  </si>
  <si>
    <t>Zatemňovacie zariadenie okien</t>
  </si>
  <si>
    <t>-230114973</t>
  </si>
  <si>
    <t>0,9*1,2*5</t>
  </si>
  <si>
    <t>1,3*1,4</t>
  </si>
  <si>
    <t>0,75*1,3*4</t>
  </si>
  <si>
    <t>1,2*1,4</t>
  </si>
  <si>
    <t>2*1,4*4</t>
  </si>
  <si>
    <t>1,3*2,3*2</t>
  </si>
  <si>
    <t>0,9*1,3</t>
  </si>
  <si>
    <t>2,0*2,3*2</t>
  </si>
  <si>
    <t>1,5*2,0</t>
  </si>
  <si>
    <t>0,75*2,0</t>
  </si>
  <si>
    <t>Práce a dodávky M</t>
  </si>
  <si>
    <t>33-M</t>
  </si>
  <si>
    <t>Montáže dopravných zariadení, skladových zariadení a váh</t>
  </si>
  <si>
    <t>291</t>
  </si>
  <si>
    <t>330030132.S</t>
  </si>
  <si>
    <t xml:space="preserve">Výťah lôžkový elektrický TLV do 500 kg/0.5 n/sec. -  3 stanice - 3 nástupištia- montáž</t>
  </si>
  <si>
    <t>-1153254099</t>
  </si>
  <si>
    <t>292</t>
  </si>
  <si>
    <t>41901pc</t>
  </si>
  <si>
    <t>Dodávka lôžkového výťahu</t>
  </si>
  <si>
    <t>702835871</t>
  </si>
  <si>
    <t>293</t>
  </si>
  <si>
    <t>330032.DMTZ</t>
  </si>
  <si>
    <t>Demontáž jestvujúceho výťahu, vrátane odvozu</t>
  </si>
  <si>
    <t>1511039425</t>
  </si>
  <si>
    <t>HZS</t>
  </si>
  <si>
    <t>Hodinové zúčtovacie sadzby</t>
  </si>
  <si>
    <t>294</t>
  </si>
  <si>
    <t>HZS000112.S</t>
  </si>
  <si>
    <t>Stavebno montážne práce náročnejšie, ucelené, obtiažne, rutinné (Tr. 2) v rozsahu viac ako 8 hodín náročnejšie (nešpecifikované búracie a sekacie práce)</t>
  </si>
  <si>
    <t>hod</t>
  </si>
  <si>
    <t>512</t>
  </si>
  <si>
    <t>-524874986</t>
  </si>
  <si>
    <t>VRN</t>
  </si>
  <si>
    <t>Investičné náklady neobsiahnuté v cenách</t>
  </si>
  <si>
    <t>295</t>
  </si>
  <si>
    <t>000600011.S</t>
  </si>
  <si>
    <t>Zariadenie staveniska (1,6%)</t>
  </si>
  <si>
    <t>1024</t>
  </si>
  <si>
    <t>-1919701611</t>
  </si>
  <si>
    <t>2. - Zdravotechnika</t>
  </si>
  <si>
    <t xml:space="preserve">    713. - Izolácie tepelné</t>
  </si>
  <si>
    <t xml:space="preserve">    721. - Zdravotech. vnútorná kanalizácia</t>
  </si>
  <si>
    <t xml:space="preserve">    722. - Zdravotechnika - vnútorný vodovod</t>
  </si>
  <si>
    <t xml:space="preserve">    724 - Zdravotechnika - strojné vybavenie</t>
  </si>
  <si>
    <t xml:space="preserve">    725 - Zdravotechnika - zariaď. predmety</t>
  </si>
  <si>
    <t>-1627119024</t>
  </si>
  <si>
    <t>1576040664</t>
  </si>
  <si>
    <t>-1032533263</t>
  </si>
  <si>
    <t>115481001</t>
  </si>
  <si>
    <t>-1446638225</t>
  </si>
  <si>
    <t>592487552</t>
  </si>
  <si>
    <t>979089612.S</t>
  </si>
  <si>
    <t>Poplatok za skládku - iné odpady zo stavieb a demolácií (17 09), ostatné</t>
  </si>
  <si>
    <t>1958354347</t>
  </si>
  <si>
    <t>-655375652</t>
  </si>
  <si>
    <t>713.</t>
  </si>
  <si>
    <t>713400821.S</t>
  </si>
  <si>
    <t>Odstránenie tepelnej izolácie potrubia pásmi alebo fóliami potrubie</t>
  </si>
  <si>
    <t>-169763194</t>
  </si>
  <si>
    <t>713482111</t>
  </si>
  <si>
    <t>Montáž trubíc z PE, hr.do 13 mm,vnút.priemer do 38 mm</t>
  </si>
  <si>
    <t>1096565542</t>
  </si>
  <si>
    <t>283310026700</t>
  </si>
  <si>
    <t xml:space="preserve">Izolačná trubica  18x13 mm (d x hr. izolácie), dĺ. 2 m</t>
  </si>
  <si>
    <t>156465706</t>
  </si>
  <si>
    <t>283310026900</t>
  </si>
  <si>
    <t xml:space="preserve">Izolačná trubica  22x13 mm (d x hr. izolácie), dĺ. 2 m</t>
  </si>
  <si>
    <t>2094015826</t>
  </si>
  <si>
    <t>283310027000</t>
  </si>
  <si>
    <t xml:space="preserve">Izolačná trubica  28x13 mm (d x hr. izolácie), dĺ. 2 m</t>
  </si>
  <si>
    <t>39034941</t>
  </si>
  <si>
    <t>283310027100</t>
  </si>
  <si>
    <t xml:space="preserve">Izolačná trubica  35x13 mm (d x hr. izolácie), dĺ. 2 m</t>
  </si>
  <si>
    <t>1062551561</t>
  </si>
  <si>
    <t>713482112.S</t>
  </si>
  <si>
    <t>Montáž trubíc z PE, hr.do 13 mm,vnút.priemer 39-70 mm</t>
  </si>
  <si>
    <t>454973665</t>
  </si>
  <si>
    <t>283310027200</t>
  </si>
  <si>
    <t xml:space="preserve">Izolačná trubica  42x13 mm (d x hr. izolácie), dĺ. 2 m</t>
  </si>
  <si>
    <t>-1551240012</t>
  </si>
  <si>
    <t>283310027400</t>
  </si>
  <si>
    <t xml:space="preserve">Izolačná trubica  54x13 mm (d x hr. izolácie), dĺ. 2 m</t>
  </si>
  <si>
    <t>-558254105</t>
  </si>
  <si>
    <t>283310027500</t>
  </si>
  <si>
    <t xml:space="preserve">Izolačná trubica  60x13 mm (d x hr. izolácie), dĺ. 2 m</t>
  </si>
  <si>
    <t>-1731330342</t>
  </si>
  <si>
    <t>713482121</t>
  </si>
  <si>
    <t>Montáž trubíc z PE, hr.15-20 mm,vnút.priemer do 38 mm</t>
  </si>
  <si>
    <t>1535346801</t>
  </si>
  <si>
    <t>283310006200</t>
  </si>
  <si>
    <t xml:space="preserve">Izolačná PE trubica  22x20 mm (d potrubia x hr. izolácie), nadrezaná</t>
  </si>
  <si>
    <t>-942157116</t>
  </si>
  <si>
    <t>713482131</t>
  </si>
  <si>
    <t>Montáž trubíc z PE, hr.30 mm,vnút.priemer do 38 mm</t>
  </si>
  <si>
    <t>1089098571</t>
  </si>
  <si>
    <t>283310006300</t>
  </si>
  <si>
    <t xml:space="preserve">Izolačná PE trubica  28x30 mm (d potrubia x hr. izolácie), rozrezaná</t>
  </si>
  <si>
    <t>-528304114</t>
  </si>
  <si>
    <t>283310006400</t>
  </si>
  <si>
    <t xml:space="preserve">Izolačná PE trubica  35x30 mm (d potrubia x hr. izolácie), rozrezaná</t>
  </si>
  <si>
    <t>-1826554226</t>
  </si>
  <si>
    <t>713482132.S</t>
  </si>
  <si>
    <t>Montáž trubíc z PE, hr.30 mm,vnút.priemer 39-70 mm</t>
  </si>
  <si>
    <t>-277345264</t>
  </si>
  <si>
    <t>283310006500</t>
  </si>
  <si>
    <t xml:space="preserve">Izolačná PE trubica  42x30 mm (d potrubia x hr. izolácie), rozrezaná</t>
  </si>
  <si>
    <t>-1335104425</t>
  </si>
  <si>
    <t>283310006700</t>
  </si>
  <si>
    <t xml:space="preserve">Izolačná PE trubica  54x30 mm (d potrubia x hr. izolácie), rozrezaná</t>
  </si>
  <si>
    <t>1500186027</t>
  </si>
  <si>
    <t>283310006800</t>
  </si>
  <si>
    <t xml:space="preserve">Izolačná PE trubica  60x30 mm (d potrubia x hr. izolácie), rozrezaná</t>
  </si>
  <si>
    <t>-553061979</t>
  </si>
  <si>
    <t>998713202.S</t>
  </si>
  <si>
    <t>Presun hmôt pre izolácie tepelné v objektoch výšky nad 6 m do 12 m</t>
  </si>
  <si>
    <t>-634018884</t>
  </si>
  <si>
    <t>721.</t>
  </si>
  <si>
    <t>Zdravotech. vnútorná kanalizácia</t>
  </si>
  <si>
    <t>721140802.S</t>
  </si>
  <si>
    <t>Demontáž potrubia z liatinových rúr odpadového alebo dažďového do DN 100</t>
  </si>
  <si>
    <t>-582076538</t>
  </si>
  <si>
    <t>721171721</t>
  </si>
  <si>
    <t xml:space="preserve">Potrubie odpadné prípojné,odhlučnené  d50</t>
  </si>
  <si>
    <t>368047173</t>
  </si>
  <si>
    <t>721171721.1</t>
  </si>
  <si>
    <t xml:space="preserve">Potrubie odpadné prípojné,odhlučnené  d32</t>
  </si>
  <si>
    <t>1910604581</t>
  </si>
  <si>
    <t>721171722</t>
  </si>
  <si>
    <t>Potrubie odpadné prípojné, odhlučnené d75</t>
  </si>
  <si>
    <t>1655858298</t>
  </si>
  <si>
    <t>721171724</t>
  </si>
  <si>
    <t>Potrubie odpadné prípojné, odhlučnené d110</t>
  </si>
  <si>
    <t>2134245369</t>
  </si>
  <si>
    <t>721171725</t>
  </si>
  <si>
    <t xml:space="preserve">Potrubie odpadné prípojné, odhlučnené  DN 125</t>
  </si>
  <si>
    <t>-1697146003</t>
  </si>
  <si>
    <t>721172684</t>
  </si>
  <si>
    <t>Montáž rúry s čistiacim otvorom d110</t>
  </si>
  <si>
    <t>-1622088214</t>
  </si>
  <si>
    <t>286530264000.S</t>
  </si>
  <si>
    <t>Čistiaca tvarovka D 110</t>
  </si>
  <si>
    <t>1534491945</t>
  </si>
  <si>
    <t>721172687</t>
  </si>
  <si>
    <t>Montáž rúry s čistiacim otvorom d125</t>
  </si>
  <si>
    <t>-1831497731</t>
  </si>
  <si>
    <t>286530264100.S</t>
  </si>
  <si>
    <t>Čistiaca tvarovka D 125</t>
  </si>
  <si>
    <t>-329198290</t>
  </si>
  <si>
    <t>721213015.S</t>
  </si>
  <si>
    <t>Montáž podlahového vpustu s zvislým odtokom DN 110</t>
  </si>
  <si>
    <t>212990994</t>
  </si>
  <si>
    <t>HL310NPr-3020</t>
  </si>
  <si>
    <t>Podlahový vpust DN 50/75 vertikálny, so zápachovým uzáverom</t>
  </si>
  <si>
    <t>-938406893</t>
  </si>
  <si>
    <t>721274102.S</t>
  </si>
  <si>
    <t>Ventilačná hlavica strešná plastová DN 70</t>
  </si>
  <si>
    <t>-953398200</t>
  </si>
  <si>
    <t>721274103</t>
  </si>
  <si>
    <t>Vetracia hlavica strešná - plastové d110 HUL 810</t>
  </si>
  <si>
    <t>574349034</t>
  </si>
  <si>
    <t>721290012.S</t>
  </si>
  <si>
    <t>Montáž privzdušňovacieho ventilu pre odpadové potrubia DN 110</t>
  </si>
  <si>
    <t>-51902175</t>
  </si>
  <si>
    <t>551610000100</t>
  </si>
  <si>
    <t>Privzdušňovacia hlavica HL900N,dvojitá vzduchová izolácia, vnútorná kanalizácia, PP</t>
  </si>
  <si>
    <t>-1521569095</t>
  </si>
  <si>
    <t>721290111</t>
  </si>
  <si>
    <t>Ostatné - skúška tesnosti kanalizácie v objektoch vodou do d125</t>
  </si>
  <si>
    <t>21546984</t>
  </si>
  <si>
    <t>721290823.S</t>
  </si>
  <si>
    <t>Vnútrostav. premiestnenie vybúraných hmôt vnútor. kanal. vodorovne do 100 m z budov vysokých do 24 m</t>
  </si>
  <si>
    <t>600104107</t>
  </si>
  <si>
    <t>998721202.S</t>
  </si>
  <si>
    <t>Presun hmôt pre vnútornú kanalizáciu v objektoch výšky nad 6 do 12 m</t>
  </si>
  <si>
    <t>1181083107</t>
  </si>
  <si>
    <t>722.</t>
  </si>
  <si>
    <t>Zdravotechnika - vnútorný vodovod</t>
  </si>
  <si>
    <t>722130801.S</t>
  </si>
  <si>
    <t>Demontáž potrubia z oceľových rúrok závitových do DN 25</t>
  </si>
  <si>
    <t>2136760498</t>
  </si>
  <si>
    <t>722130802.S</t>
  </si>
  <si>
    <t>Demontáž potrubia z oceľových rúrok závitových nad DN 25 do DN 40</t>
  </si>
  <si>
    <t>1700927939</t>
  </si>
  <si>
    <t>722130803.S</t>
  </si>
  <si>
    <t>Demontáž potrubia z oceľových rúrok závitových nad DN 40 do DN 50</t>
  </si>
  <si>
    <t>-2038928940</t>
  </si>
  <si>
    <t>722161012.S</t>
  </si>
  <si>
    <t>Vodovodné potrubie z nerezových rúrok spájaných lisovaním D 35 mm</t>
  </si>
  <si>
    <t>-1222302090</t>
  </si>
  <si>
    <t>722161018</t>
  </si>
  <si>
    <t>Vodovodné potrubie z nerezových rúrok spájaných lisovaním D 54 mm</t>
  </si>
  <si>
    <t>1136521722</t>
  </si>
  <si>
    <t>722172621</t>
  </si>
  <si>
    <t>Plasthliníkové potrubie flex v kotúčoch spájané lisovaním dxt 16x2,2 mm</t>
  </si>
  <si>
    <t>-1436409235</t>
  </si>
  <si>
    <t>722172622</t>
  </si>
  <si>
    <t>Potrubie, rúrka univerzálna flex Dxt 20,0x2,8 mm v kotúčoch</t>
  </si>
  <si>
    <t>1852737690</t>
  </si>
  <si>
    <t>722172623</t>
  </si>
  <si>
    <t>Potrubie, rúrka univerzálna flex Dxt 25,0x3,5 mm v kotúčoch</t>
  </si>
  <si>
    <t>1892321967</t>
  </si>
  <si>
    <t>722172624</t>
  </si>
  <si>
    <t xml:space="preserve">Potrubie,  rúrka univerzálna flex Dxt 32,0x4,4 mm v kotúčoch</t>
  </si>
  <si>
    <t>498719806</t>
  </si>
  <si>
    <t>722172631</t>
  </si>
  <si>
    <t>Plasthliníkové potrubie flex v tyčiach spájané lisovaním dxt 40x5,5 mm</t>
  </si>
  <si>
    <t>1243907609</t>
  </si>
  <si>
    <t>722172632</t>
  </si>
  <si>
    <t>Plasthliníkové potrubie flex v tyčiach spájané lisovaním dxt 50x6,9 mm</t>
  </si>
  <si>
    <t>-1962483139</t>
  </si>
  <si>
    <t>722172633</t>
  </si>
  <si>
    <t xml:space="preserve">Plasthliníkové potrubie  flex v tyčiach spájané lisovaním dxt 63x8,6 mm</t>
  </si>
  <si>
    <t>2090752392</t>
  </si>
  <si>
    <t>722221020.S</t>
  </si>
  <si>
    <t>Montáž guľového kohúta závitového priameho pre vodu G 1</t>
  </si>
  <si>
    <t>1466928038</t>
  </si>
  <si>
    <t>551110005100.S</t>
  </si>
  <si>
    <t>Guľový uzáver pre vodu 1", niklovaná mosadz</t>
  </si>
  <si>
    <t>1872060760</t>
  </si>
  <si>
    <t>722221025.S</t>
  </si>
  <si>
    <t>Montáž guľového kohúta závitového priameho pre vodu G 5/4</t>
  </si>
  <si>
    <t>-79742838</t>
  </si>
  <si>
    <t>551110005200.S</t>
  </si>
  <si>
    <t>Guľový uzáver pre vodu 5/4", niklovaná mosadz</t>
  </si>
  <si>
    <t>633642881</t>
  </si>
  <si>
    <t>722221030.S</t>
  </si>
  <si>
    <t>Montáž guľového kohúta závitového priameho pre vodu G 6/4</t>
  </si>
  <si>
    <t>1661365384</t>
  </si>
  <si>
    <t>551110005900.S</t>
  </si>
  <si>
    <t>Guľový uzáver s vypúšťaním pre vodu 6/4", niklovaná mosadz</t>
  </si>
  <si>
    <t>572442968</t>
  </si>
  <si>
    <t>722221035.S</t>
  </si>
  <si>
    <t>Montáž guľového kohúta závitového priameho s vypúšťaním pre vodu G 2</t>
  </si>
  <si>
    <t>-283392199</t>
  </si>
  <si>
    <t>551110006000.S</t>
  </si>
  <si>
    <t>Guľový uzáver s vypúšťaním pre vodu 2", niklovaná mosadz</t>
  </si>
  <si>
    <t>-998706267</t>
  </si>
  <si>
    <t>722221082.S</t>
  </si>
  <si>
    <t>Montáž guľového kohúta vypúšťacieho závitového G 1/2</t>
  </si>
  <si>
    <t>642183180</t>
  </si>
  <si>
    <t>551110011200.S</t>
  </si>
  <si>
    <t>Guľový uzáver vypúšťací s páčkou, 1/2" M, mosadz</t>
  </si>
  <si>
    <t>2127986257</t>
  </si>
  <si>
    <t>722229106.S</t>
  </si>
  <si>
    <t>Montáž oddeľovacej armatúry</t>
  </si>
  <si>
    <t>2123208859</t>
  </si>
  <si>
    <t>4019837056926</t>
  </si>
  <si>
    <t xml:space="preserve">Oddeľovacia armatúra pre zabránenie spätnému toku požiarnej vody </t>
  </si>
  <si>
    <t>55095628</t>
  </si>
  <si>
    <t>722250010.S</t>
  </si>
  <si>
    <t>Montáž hydrantového systému</t>
  </si>
  <si>
    <t>súb.</t>
  </si>
  <si>
    <t>-1714189805</t>
  </si>
  <si>
    <t>449150003000.S</t>
  </si>
  <si>
    <t>Hydrantový systém s tvarovo stálou hadicou DN25/30m</t>
  </si>
  <si>
    <t>-1274133327</t>
  </si>
  <si>
    <t>734223130.S</t>
  </si>
  <si>
    <t>Montáž ventilu závitového termostatického rohového jednoregulačného G 3/4</t>
  </si>
  <si>
    <t>-102433103</t>
  </si>
  <si>
    <t>551210033800.S</t>
  </si>
  <si>
    <t>Regulačný ventil pre cirkulačný systém , 3/4" F, s termoregulačným členom</t>
  </si>
  <si>
    <t>804024155</t>
  </si>
  <si>
    <t>722290226</t>
  </si>
  <si>
    <t>Tlaková skúška vodovodného potrubia do DN50</t>
  </si>
  <si>
    <t>1149680014</t>
  </si>
  <si>
    <t>722290234</t>
  </si>
  <si>
    <t>Prepláchnutie a dezinfekcia vodovodného potrubia do d80</t>
  </si>
  <si>
    <t>-622033315</t>
  </si>
  <si>
    <t>722290823.S</t>
  </si>
  <si>
    <t>Vnútrostav. premiestnenie vybúraných hmôt vnútorný vodovod vodorovne do 100 m z budov vys. do 24 m</t>
  </si>
  <si>
    <t>-1147520181</t>
  </si>
  <si>
    <t>998722202.S</t>
  </si>
  <si>
    <t>Presun hmôt pre vnútorný vodovod v objektoch výšky nad 6 do 12 m</t>
  </si>
  <si>
    <t>-2066433829</t>
  </si>
  <si>
    <t>724</t>
  </si>
  <si>
    <t>Zdravotechnika - strojné vybavenie</t>
  </si>
  <si>
    <t>724400101.S</t>
  </si>
  <si>
    <t>Montáž a zapojenie malej čerpacej stanice</t>
  </si>
  <si>
    <t>1607336777</t>
  </si>
  <si>
    <t>426710000500.1</t>
  </si>
  <si>
    <t xml:space="preserve">Prečerpávacie zariadenia pre 3 sanitárne zariadenie </t>
  </si>
  <si>
    <t>-2114588476</t>
  </si>
  <si>
    <t>725</t>
  </si>
  <si>
    <t>Zdravotechnika - zariaď. predmety</t>
  </si>
  <si>
    <t>725110811.S</t>
  </si>
  <si>
    <t>Demontáž záchoda</t>
  </si>
  <si>
    <t>-1697597190</t>
  </si>
  <si>
    <t>725119215.S</t>
  </si>
  <si>
    <t>Montáž záchodovej misy s predstenovým systémom</t>
  </si>
  <si>
    <t>1794255142</t>
  </si>
  <si>
    <t>642360004900.S1</t>
  </si>
  <si>
    <t xml:space="preserve">Misa záchodová keramická  bezbariérová</t>
  </si>
  <si>
    <t>1564243823</t>
  </si>
  <si>
    <t>725122813.S</t>
  </si>
  <si>
    <t>Demontáž pisoára</t>
  </si>
  <si>
    <t>-602422786</t>
  </si>
  <si>
    <t>725129201.S</t>
  </si>
  <si>
    <t>Montáž pisoáru keramického bez splachovacej nádrže</t>
  </si>
  <si>
    <t>-505978024</t>
  </si>
  <si>
    <t>642510000100.S</t>
  </si>
  <si>
    <t>Pisoár keramický</t>
  </si>
  <si>
    <t>1637351186</t>
  </si>
  <si>
    <t>725149715.S</t>
  </si>
  <si>
    <t>Montáž predstenového systému záchodov do ľahkých stien s kovovou konštrukciou</t>
  </si>
  <si>
    <t>-607487917</t>
  </si>
  <si>
    <t>552370000400</t>
  </si>
  <si>
    <t xml:space="preserve">Predstenový systém pre závesné WC, výška 1140 mm so splachovacou podomietkovou nádržou  plast</t>
  </si>
  <si>
    <t>-847457617</t>
  </si>
  <si>
    <t>552380000100</t>
  </si>
  <si>
    <t>Ovládacie tlačidlo podomietkové pre dvojité splachovanie 246x164 mm, lesklý/matný/lesklý chróm</t>
  </si>
  <si>
    <t>370707396</t>
  </si>
  <si>
    <t>725149720.S</t>
  </si>
  <si>
    <t>Montáž záchodu do predstenového systému</t>
  </si>
  <si>
    <t>1470031297</t>
  </si>
  <si>
    <t>642360000500.S.1</t>
  </si>
  <si>
    <t xml:space="preserve">Misa záchodová keramická závesná  zádny odpad</t>
  </si>
  <si>
    <t>-790364123</t>
  </si>
  <si>
    <t>725210821.S</t>
  </si>
  <si>
    <t>Demontáž umývadiel alebo umývadiel bez výtokovej armatúry</t>
  </si>
  <si>
    <t>-1766572256</t>
  </si>
  <si>
    <t>725219401.2</t>
  </si>
  <si>
    <t>Montáž umývadla keramického na skrutky do muriva, bez výtokovej armatúry</t>
  </si>
  <si>
    <t>71693309</t>
  </si>
  <si>
    <t>642110000101</t>
  </si>
  <si>
    <t>Umývadlo keramické, rozmer 550x420x185 mm, biela</t>
  </si>
  <si>
    <t>385873743</t>
  </si>
  <si>
    <t>642110004350.S.1</t>
  </si>
  <si>
    <t>Umývadlo keramické - bezbariérové 64x55cm</t>
  </si>
  <si>
    <t>-775318136</t>
  </si>
  <si>
    <t>725291112.S</t>
  </si>
  <si>
    <t>Montáž záchodového sedadla s poklopom</t>
  </si>
  <si>
    <t>-424459764</t>
  </si>
  <si>
    <t>554330000300.S</t>
  </si>
  <si>
    <t>Záchodové sedadlo plastové s poklopom</t>
  </si>
  <si>
    <t>-2037166416</t>
  </si>
  <si>
    <t>725291114.S</t>
  </si>
  <si>
    <t>Montáž doplnkov zariadení kúpeľní a záchodov, madlá</t>
  </si>
  <si>
    <t>972808955</t>
  </si>
  <si>
    <t>552380012400.S.1</t>
  </si>
  <si>
    <t>Madlo sklopené pre telesne postihnutých</t>
  </si>
  <si>
    <t>-1446203787</t>
  </si>
  <si>
    <t>5523800124001.S.4</t>
  </si>
  <si>
    <t>Madlo rovne pre telesne postihnutých</t>
  </si>
  <si>
    <t>-445302983</t>
  </si>
  <si>
    <t>725330820.S</t>
  </si>
  <si>
    <t>Demontáž výlevky bez výtokovej armatúry, bez nádrže a splachovacieho potrubia, diturvitovej</t>
  </si>
  <si>
    <t>1823443223</t>
  </si>
  <si>
    <t>725333360.S</t>
  </si>
  <si>
    <t>Montáž výlevky keramickej voľne stojacej bez výtokovej armatúry</t>
  </si>
  <si>
    <t>1279214086</t>
  </si>
  <si>
    <t>642710000100.S</t>
  </si>
  <si>
    <t>Výlevka stojatá keramická s plastovou mrežou</t>
  </si>
  <si>
    <t>695827972</t>
  </si>
  <si>
    <t>725819401.S</t>
  </si>
  <si>
    <t>Montáž ventilu rohového s pripojovacou rúrkou G 1/2</t>
  </si>
  <si>
    <t>-187411525</t>
  </si>
  <si>
    <t>551110019900.S</t>
  </si>
  <si>
    <t>Guľový ventil rohový, 1/2" - 3/8", s filtrom, bez matice, chrómovaná mosadz</t>
  </si>
  <si>
    <t>-1036280447</t>
  </si>
  <si>
    <t>725820810.S</t>
  </si>
  <si>
    <t>Demontáž batérie drezovej, umývadlovej nástennej</t>
  </si>
  <si>
    <t>567817344</t>
  </si>
  <si>
    <t>725829201</t>
  </si>
  <si>
    <t>Montáž batérie umývadlovej a drezovej nástennej pákovej alebo klasickej s mechanickým ovládaním</t>
  </si>
  <si>
    <t>594032714</t>
  </si>
  <si>
    <t>551450003800.S</t>
  </si>
  <si>
    <t>Batéria umývadlová stojanková páková</t>
  </si>
  <si>
    <t>1052079286</t>
  </si>
  <si>
    <t>551450000600.S</t>
  </si>
  <si>
    <t>Batéria drezová stojanková páková</t>
  </si>
  <si>
    <t>-2137846426</t>
  </si>
  <si>
    <t>725829801.S</t>
  </si>
  <si>
    <t>Montáž batérie výlevkovej nástennej pákovej alebo klasickej s mechanickým ovládaním</t>
  </si>
  <si>
    <t>988725137</t>
  </si>
  <si>
    <t>551450003500.S</t>
  </si>
  <si>
    <t>Batéria umývadlová nástenná páková</t>
  </si>
  <si>
    <t>1639836869</t>
  </si>
  <si>
    <t>725849230</t>
  </si>
  <si>
    <t>Montáž batérie sprchovej podomietkovej pákovej</t>
  </si>
  <si>
    <t>815283310</t>
  </si>
  <si>
    <t>551450002900</t>
  </si>
  <si>
    <t>Batéria sprchová podomietková páková</t>
  </si>
  <si>
    <t>479289518</t>
  </si>
  <si>
    <t>725860820.S</t>
  </si>
  <si>
    <t>Demontáž jednoduchej zápachovej uzávierky pre zariaďovacie predmety, umývadlá, drezy, práčky</t>
  </si>
  <si>
    <t>-2134033974</t>
  </si>
  <si>
    <t>725869301.S</t>
  </si>
  <si>
    <t>Montáž zápachovej uzávierky pre zariaďovacie predmety, umývadlovej do D 40 mm</t>
  </si>
  <si>
    <t>-1162492549</t>
  </si>
  <si>
    <t>HL134/40</t>
  </si>
  <si>
    <t>Umyvadlový zabudovateľný zápachový uzáver DN 40 pozostávajúci z HL134.0, HL44, 2 kolienka na vodu a HL42</t>
  </si>
  <si>
    <t>-326357166</t>
  </si>
  <si>
    <t>HL134.1C</t>
  </si>
  <si>
    <t>Pripojovacia sada pochromovaná mosadz-chrom k HL134.0 a HL4000.3</t>
  </si>
  <si>
    <t>1126116704</t>
  </si>
  <si>
    <t>HL137/40</t>
  </si>
  <si>
    <t>Umyvadlový zápachový uzáver HL137.0, DN40x5/4", šetriaci priestor</t>
  </si>
  <si>
    <t>-2094522603</t>
  </si>
  <si>
    <t>725869311.S</t>
  </si>
  <si>
    <t>Montáž zápachovej uzávierky pre zariaďovacie predmety, drezovej do D 50 mm (pre jeden drez)</t>
  </si>
  <si>
    <t>-732364548</t>
  </si>
  <si>
    <t>551620007100.S</t>
  </si>
  <si>
    <t>Zápachová uzávierka- sifón pre jednodielne drezy DN 50</t>
  </si>
  <si>
    <t>-682716048</t>
  </si>
  <si>
    <t>725869340</t>
  </si>
  <si>
    <t>Montáž zápachovej uzávierky pre zariaďovacie predmety, sprchovej do D 50</t>
  </si>
  <si>
    <t>1924849776</t>
  </si>
  <si>
    <t>552240027200</t>
  </si>
  <si>
    <t>Kryt žľabu k sprchovým žľabom</t>
  </si>
  <si>
    <t>127183428</t>
  </si>
  <si>
    <t>552240001100</t>
  </si>
  <si>
    <t>Žľab sprchový bez krytu nerezový</t>
  </si>
  <si>
    <t>220665287</t>
  </si>
  <si>
    <t>551620003300</t>
  </si>
  <si>
    <t>Zápachová uzávierka HL514 sprchových vaničiek DN 40/50, s odpadovým ventilom 6/4" a guľovým kĺbom, sieťkou na vlasy a zátkou, PP/PE</t>
  </si>
  <si>
    <t>-710018427</t>
  </si>
  <si>
    <t>998725202.S</t>
  </si>
  <si>
    <t>Presun hmôt pre zariaďovacie predmety v objektoch výšky nad 6 do 12 m</t>
  </si>
  <si>
    <t>-1076208530</t>
  </si>
  <si>
    <t>3 - Ústredné kúrenie</t>
  </si>
  <si>
    <t xml:space="preserve">    733 - Ústredné kúrenie, rozvodné potrubie</t>
  </si>
  <si>
    <t xml:space="preserve">    734 - Ústredné kúrenie, armatúry.</t>
  </si>
  <si>
    <t xml:space="preserve">    735 - Ústredné kúrenie - vykurovacie telesá</t>
  </si>
  <si>
    <t>OST - Ostatné</t>
  </si>
  <si>
    <t>176793015</t>
  </si>
  <si>
    <t>1954903507</t>
  </si>
  <si>
    <t>-1160668906</t>
  </si>
  <si>
    <t>-2001281970</t>
  </si>
  <si>
    <t>-2053161704</t>
  </si>
  <si>
    <t>-1678435298</t>
  </si>
  <si>
    <t>1086743845</t>
  </si>
  <si>
    <t>713412115.S</t>
  </si>
  <si>
    <t>Montáž izolácie tepelnej potrubia puzdrami D50</t>
  </si>
  <si>
    <t>-1631932813</t>
  </si>
  <si>
    <t>283310006800.15.1</t>
  </si>
  <si>
    <t xml:space="preserve">Izolácia z minerálnej vlny  54x40mm</t>
  </si>
  <si>
    <t>-1322994066</t>
  </si>
  <si>
    <t>713412118.S</t>
  </si>
  <si>
    <t>Montáž izolácie tepelnej potrubia puzdrami z minerálnej vlny DN 80</t>
  </si>
  <si>
    <t>-89072857</t>
  </si>
  <si>
    <t>283310037900.S</t>
  </si>
  <si>
    <t>Izolačné púzdro z čadičovej vlny s hliníkovou fóliou AL, vnútorný priemer d 76 mm, hr. 100 mm</t>
  </si>
  <si>
    <t>1563774377</t>
  </si>
  <si>
    <t>-517384124</t>
  </si>
  <si>
    <t>283310004500</t>
  </si>
  <si>
    <t>Izolačná PE trubica 15x20 mm (d potrubia x hr. izolácie), nadrezaná</t>
  </si>
  <si>
    <t>-526823723</t>
  </si>
  <si>
    <t>283310004600</t>
  </si>
  <si>
    <t xml:space="preserve">Izolačná PE trubica  18x20 mm (d potrubia x hr. izolácie), nadrezaná</t>
  </si>
  <si>
    <t>411777741</t>
  </si>
  <si>
    <t>283310004700</t>
  </si>
  <si>
    <t>-206799311</t>
  </si>
  <si>
    <t>713482131.S</t>
  </si>
  <si>
    <t>-602253839</t>
  </si>
  <si>
    <t>1741421944</t>
  </si>
  <si>
    <t>-356990406</t>
  </si>
  <si>
    <t>Montáž trubíc z PE, hr.ako priemer mm,vnút.priemer 39-70 mm</t>
  </si>
  <si>
    <t>1462292498</t>
  </si>
  <si>
    <t>-868715160</t>
  </si>
  <si>
    <t>-1702335334</t>
  </si>
  <si>
    <t>733</t>
  </si>
  <si>
    <t>Ústredné kúrenie, rozvodné potrubie</t>
  </si>
  <si>
    <t>733110803.S</t>
  </si>
  <si>
    <t>Demontáž potrubia z oceľových rúrok závitových do DN 15</t>
  </si>
  <si>
    <t>1263315661</t>
  </si>
  <si>
    <t>733110806.S</t>
  </si>
  <si>
    <t>Demontáž potrubia z oceľových rúrok závitových nad 15 do DN 32</t>
  </si>
  <si>
    <t>365068078</t>
  </si>
  <si>
    <t>733110808.S</t>
  </si>
  <si>
    <t>Demontáž potrubia z oceľových rúrok závitových nad 32 do DN 50</t>
  </si>
  <si>
    <t>2045951417</t>
  </si>
  <si>
    <t>733110810.S</t>
  </si>
  <si>
    <t>Demontáž potrubia z oceľových rúrok závitových nad 50 do DN 80</t>
  </si>
  <si>
    <t>1602244050</t>
  </si>
  <si>
    <t>733125002</t>
  </si>
  <si>
    <t>Potrubie z uhlíkovej ocele spájané lisovaním 12x1,2</t>
  </si>
  <si>
    <t>325259106</t>
  </si>
  <si>
    <t>733125003</t>
  </si>
  <si>
    <t>Potrubie z uhlíkovej ocele spájané lisovaním 15x1,2</t>
  </si>
  <si>
    <t>853956209</t>
  </si>
  <si>
    <t>733125006</t>
  </si>
  <si>
    <t>Potrubie z uhlíkovej ocele spájané lisovaním 18x1,2</t>
  </si>
  <si>
    <t>-2034873510</t>
  </si>
  <si>
    <t>733125009</t>
  </si>
  <si>
    <t>Potrubie z uhlíkovej ocele spájané lisovaním 22x1,5</t>
  </si>
  <si>
    <t>-1002569391</t>
  </si>
  <si>
    <t>733125012</t>
  </si>
  <si>
    <t>Potrubie z uhlíkovej ocele spájané lisovaním 28x1,5</t>
  </si>
  <si>
    <t>554356086</t>
  </si>
  <si>
    <t>733125015</t>
  </si>
  <si>
    <t>Potrubie z uhlíkovej ocele spájané lisovaním 35x1,5</t>
  </si>
  <si>
    <t>1123279415</t>
  </si>
  <si>
    <t>733125018</t>
  </si>
  <si>
    <t>Potrubie z uhlíkovej ocele spájané lisovaním 42x1,5</t>
  </si>
  <si>
    <t>483197659</t>
  </si>
  <si>
    <t>733125021</t>
  </si>
  <si>
    <t>Potrubie z uhlíkovej ocele spájané lisovaním 54x1,5</t>
  </si>
  <si>
    <t>631919022</t>
  </si>
  <si>
    <t>733125024</t>
  </si>
  <si>
    <t>Potrubie z uhlíkovej ocele spájané lisovaním 76x2,0 mm</t>
  </si>
  <si>
    <t>-417324298</t>
  </si>
  <si>
    <t>733190217</t>
  </si>
  <si>
    <t>Tlaková skúška potrubia z oceľových rúrok do priem. 89/5</t>
  </si>
  <si>
    <t>1678845155</t>
  </si>
  <si>
    <t>998733203.S</t>
  </si>
  <si>
    <t>Presun hmôt pre rozvody potrubia v objektoch výšky nad 6 do 24 m</t>
  </si>
  <si>
    <t>1773616117</t>
  </si>
  <si>
    <t>734</t>
  </si>
  <si>
    <t>Ústredné kúrenie, armatúry.</t>
  </si>
  <si>
    <t>732422070.S</t>
  </si>
  <si>
    <t>Montáž obehového čerpadla pre VZT jednotku</t>
  </si>
  <si>
    <t>-868393675</t>
  </si>
  <si>
    <t>426110004200</t>
  </si>
  <si>
    <t>Čerpadlo obehové, automatické riadenie výkonu s ovládaním na diaľku</t>
  </si>
  <si>
    <t>-544575943</t>
  </si>
  <si>
    <t>734209101</t>
  </si>
  <si>
    <t>Montáž závitovej armatúry s 1 závitom do G 1/2</t>
  </si>
  <si>
    <t>-1626136673</t>
  </si>
  <si>
    <t>4849228570</t>
  </si>
  <si>
    <t>Ventil odvzdušňovací automatický, 1/2", PN 10, mosadz</t>
  </si>
  <si>
    <t>-1826127321</t>
  </si>
  <si>
    <t>734209112.S</t>
  </si>
  <si>
    <t>Montáž závitovej armatúry s 2 závitmi do G 1/2</t>
  </si>
  <si>
    <t>365187122</t>
  </si>
  <si>
    <t>551210044600.S</t>
  </si>
  <si>
    <t>Guľový ventil 1/2”, páčka chróm</t>
  </si>
  <si>
    <t>-1965847728</t>
  </si>
  <si>
    <t>734209115</t>
  </si>
  <si>
    <t>Montáž závitovej armatúry s 2 závitmi G 1</t>
  </si>
  <si>
    <t>-1655206095</t>
  </si>
  <si>
    <t>551210044800</t>
  </si>
  <si>
    <t>Guľový ventil 1”, páčka červená-chróm</t>
  </si>
  <si>
    <t>314879702</t>
  </si>
  <si>
    <t>734209116.S</t>
  </si>
  <si>
    <t>Montáž závitovej armatúry s 2 závitmi G 5/4</t>
  </si>
  <si>
    <t>551706866</t>
  </si>
  <si>
    <t>551210044900.S</t>
  </si>
  <si>
    <t>Guľový ventil 1 1/4”, páčka chróm</t>
  </si>
  <si>
    <t>-240728515</t>
  </si>
  <si>
    <t>734209117.S</t>
  </si>
  <si>
    <t>Montáž závitovej armatúry s 2 závitmi G 6/4</t>
  </si>
  <si>
    <t>-1598400538</t>
  </si>
  <si>
    <t>551210045000.S</t>
  </si>
  <si>
    <t>Guľový ventil 1 1/2”, páčka chróm</t>
  </si>
  <si>
    <t>-327988815</t>
  </si>
  <si>
    <t>734223152.S</t>
  </si>
  <si>
    <t>Montáž vyvažovacieho ventilu priameho pre kúrenie DN 20</t>
  </si>
  <si>
    <t>1031107981</t>
  </si>
  <si>
    <t>551210044304.S</t>
  </si>
  <si>
    <t>Vyvažovací ventil s vypúšťaním DN20</t>
  </si>
  <si>
    <t>-1100704772</t>
  </si>
  <si>
    <t>734223154.S</t>
  </si>
  <si>
    <t>Montáž vyvažovacieho ventilu priameho pre kúrenie DN 25</t>
  </si>
  <si>
    <t>69288589</t>
  </si>
  <si>
    <t>551210044306.S</t>
  </si>
  <si>
    <t>Vyvažovací ventil s vypúšťaním DN25</t>
  </si>
  <si>
    <t>1322747256</t>
  </si>
  <si>
    <t>734223156.S</t>
  </si>
  <si>
    <t>Montáž vyvažovacieho ventilu priameho pre kúrenie DN 32</t>
  </si>
  <si>
    <t>1321303166</t>
  </si>
  <si>
    <t>551210044308.S</t>
  </si>
  <si>
    <t>Ventil vyvažovací DN 32, priamy 2 vrty 1/4 uzatvorené uzávermi</t>
  </si>
  <si>
    <t>-1250982160</t>
  </si>
  <si>
    <t>734291112</t>
  </si>
  <si>
    <t>Ostané armatúry, kohútik plniaci a vypúšťací normy 13 7061, PN 1,0/100st. C G 3/8</t>
  </si>
  <si>
    <t>-1164451374</t>
  </si>
  <si>
    <t>734412450.S</t>
  </si>
  <si>
    <t>Montáž merača tepla</t>
  </si>
  <si>
    <t>-933973040</t>
  </si>
  <si>
    <t>389510008778.S</t>
  </si>
  <si>
    <t>Merač tepla ultrazvukový, DN 20</t>
  </si>
  <si>
    <t>-411514090</t>
  </si>
  <si>
    <t>998734203.S</t>
  </si>
  <si>
    <t>Presun hmôt pre armatúry v objektoch výšky nad 6 do 24 m</t>
  </si>
  <si>
    <t>364818867</t>
  </si>
  <si>
    <t>735</t>
  </si>
  <si>
    <t>Ústredné kúrenie - vykurovacie telesá</t>
  </si>
  <si>
    <t>734209112</t>
  </si>
  <si>
    <t>-1348270330</t>
  </si>
  <si>
    <t>1346612</t>
  </si>
  <si>
    <t>Diel pripájací napr. , Rp 1/2"x G 3/4" rohový, pre 2-rúrkové sústavy, obojstranné vypúšťanie a napúšťanie, uzatvárateľné, pripojenie vykurovacie telesa Rp 1/2"</t>
  </si>
  <si>
    <t>190752156</t>
  </si>
  <si>
    <t>734223208</t>
  </si>
  <si>
    <t>Montáž termostatickej hlavice kvapalinovej jednoduchej</t>
  </si>
  <si>
    <t>555441264</t>
  </si>
  <si>
    <t>551280001400.S</t>
  </si>
  <si>
    <t>Termostatická hlavica kvapalinová so vstavaným snímačom</t>
  </si>
  <si>
    <t>1201810230</t>
  </si>
  <si>
    <t>735151811.S</t>
  </si>
  <si>
    <t>Demontáž vykurovacích telies článkových/panelových jednoradových stavebnej dĺžky do 1500 mm</t>
  </si>
  <si>
    <t>-415034226</t>
  </si>
  <si>
    <t>735151812.S</t>
  </si>
  <si>
    <t xml:space="preserve">Demontáž vykurovacieho telesa panelového jednoradového stavebnej dĺžky nad 1500 do 2820 mm,  -0,02326t</t>
  </si>
  <si>
    <t>13716877</t>
  </si>
  <si>
    <t>735154130.S</t>
  </si>
  <si>
    <t>Montáž vykurovacieho telesa panelového dvojradového výšky 500 mm/ dĺžky 400-600 mm</t>
  </si>
  <si>
    <t>-1895269851</t>
  </si>
  <si>
    <t>484530019500</t>
  </si>
  <si>
    <t>Teleso vykurovacie doskové dvojradové oceľové VK 22, vxlxhĺ 500x600x100 mm, pripojenie pravé spodné, závit G 1/2" vnútorný</t>
  </si>
  <si>
    <t>1567910001</t>
  </si>
  <si>
    <t>735154131.S</t>
  </si>
  <si>
    <t>Montáž vykurovacieho telesa panelového dvojradového výšky 500 mm/ dĺžky 700-900 mm</t>
  </si>
  <si>
    <t>2094439244</t>
  </si>
  <si>
    <t>484530019700</t>
  </si>
  <si>
    <t>Teleso vykurovacie doskové dvojradové oceľové VK 22, vxlxhĺ 500x800x100 mm, pripojenie pravé spodné, závit G 1/2" vnútorný</t>
  </si>
  <si>
    <t>-1526588189</t>
  </si>
  <si>
    <t>735154132.S</t>
  </si>
  <si>
    <t>Montáž vykurovacieho telesa panelového dvojradového výšky 500 mm/ dĺžky 600-1000 mm</t>
  </si>
  <si>
    <t>27608156</t>
  </si>
  <si>
    <t>484530019900</t>
  </si>
  <si>
    <t>Teleso vykurovacie doskové dvojradové oceľové VK 22, vxlxhĺ 500x1000x100 mm, pripojenie pravé spodné, závit G 1/2" vnútorný</t>
  </si>
  <si>
    <t>-482925310</t>
  </si>
  <si>
    <t>484530020100</t>
  </si>
  <si>
    <t>Teleso vykurovacie doskové dvojradové oceľové VK 22, vxlxhĺ 500x1200x100 mm, pripojenie pravé spodné, závit G 1/2" vnútorný</t>
  </si>
  <si>
    <t>-1315253223</t>
  </si>
  <si>
    <t>735154133.S</t>
  </si>
  <si>
    <t>Montáž vykurovacieho telesa panelového dvojradového výšky 500 mm/ dĺžky 1400-1800 mm</t>
  </si>
  <si>
    <t>-1478591401</t>
  </si>
  <si>
    <t>484530020200</t>
  </si>
  <si>
    <t>Teleso vykurovacie doskové dvojradové oceľové VK 22, vxlxhĺ 500x1400x100 mm, pripojenie pravé spodné, závit G 1/2" vnútorný</t>
  </si>
  <si>
    <t>-610268465</t>
  </si>
  <si>
    <t>484530020300</t>
  </si>
  <si>
    <t>Teleso vykurovacie doskové dvojradové oceľové VK 22, vxlxhĺ 500x1600x100 mm, pripojenie pravé spodné, závit G 1/2" vnútorný</t>
  </si>
  <si>
    <t>1453369717</t>
  </si>
  <si>
    <t>484530020400</t>
  </si>
  <si>
    <t>Teleso vykurovacie doskové dvojradové oceľové VK 22, vxlxhĺ 500x1800x100 mm, pripojenie pravé spodné, závit G 1/2" vnútorný, KORADO</t>
  </si>
  <si>
    <t>-961869338</t>
  </si>
  <si>
    <t>735154134.S</t>
  </si>
  <si>
    <t>Montáž vykurovacieho telesa panelového dvojradového výšky 500 mm/ dĺžky 2000-2600 mm</t>
  </si>
  <si>
    <t>-1571893897</t>
  </si>
  <si>
    <t>484530020500</t>
  </si>
  <si>
    <t>Teleso vykurovacie doskové dvojradové oceľové VK 22, vxlxhĺ 500x2000x100 mm, pripojenie pravé spodné, závit G 1/2" vnútorný, KORADO</t>
  </si>
  <si>
    <t>-1555901314</t>
  </si>
  <si>
    <t>735154150.S</t>
  </si>
  <si>
    <t>Montáž vykurovacieho telesa panelového dvojradového výšky 900 mm/ dĺžky 400-600 mm</t>
  </si>
  <si>
    <t>1263876624</t>
  </si>
  <si>
    <t>484530022500</t>
  </si>
  <si>
    <t>Teleso vykurovacie doskové dvojradové oceľové VK 22, vxlxhĺ 900x400x100 mm, pripojenie pravé spodné, závit G 1/2" vnútorný,</t>
  </si>
  <si>
    <t>-2015023360</t>
  </si>
  <si>
    <t>484530022700</t>
  </si>
  <si>
    <t>Teleso vykurovacie doskové dvojradové oceľové VK 22, vxlxhĺ 900x600x100 mm, pripojenie pravé spodné, závit G 1/2" vnútorný,</t>
  </si>
  <si>
    <t>-373527355</t>
  </si>
  <si>
    <t>735154151.S</t>
  </si>
  <si>
    <t>Montáž vykurovacieho telesa panelového dvojradového výšky 900 mm/ dĺžky 700-900 mm</t>
  </si>
  <si>
    <t>627810481</t>
  </si>
  <si>
    <t>484530022900</t>
  </si>
  <si>
    <t>Teleso vykurovacie doskové dvojradové oceľové VK 22, vxlxhĺ 900x800x100 mm, pripojenie pravé spodné, závit G 1/2" vnútorný,</t>
  </si>
  <si>
    <t>-1052927112</t>
  </si>
  <si>
    <t>735154152.S</t>
  </si>
  <si>
    <t>Montáž vykurovacieho telesa panelového dvojradového výšky 900 mm/ dĺžky 1000-1200 mm</t>
  </si>
  <si>
    <t>1958353896</t>
  </si>
  <si>
    <t>484530023100</t>
  </si>
  <si>
    <t xml:space="preserve">Teleso vykurovacie doskové dvojradové oceľové VK 22, vxlxhĺ 900x1000x100 mm, pripojenie pravé spodné, závit G 1/2" vnútorný, </t>
  </si>
  <si>
    <t>712919000</t>
  </si>
  <si>
    <t>484530023300</t>
  </si>
  <si>
    <t xml:space="preserve">Teleso vykurovacie doskové dvojradové oceľové VK 22, vxlxhĺ 900x1200x100 mm, pripojenie pravé spodné, závit G 1/2" vnútorný, </t>
  </si>
  <si>
    <t>801894561</t>
  </si>
  <si>
    <t>735154153.S</t>
  </si>
  <si>
    <t>Montáž vykurovacieho telesa panelového dvojradového výšky 900 mm/ dĺžky 1400-1800 mm</t>
  </si>
  <si>
    <t>1169480692</t>
  </si>
  <si>
    <t>484530023500</t>
  </si>
  <si>
    <t>Teleso vykurovacie doskové dvojradové oceľové VK 22, vxlxhĺ 900x1600x100 mm, pripojenie pravé spodné, závit G 1/2" vnútorný,</t>
  </si>
  <si>
    <t>-342205799</t>
  </si>
  <si>
    <t>735494811.S</t>
  </si>
  <si>
    <t>Vypúšťanie vody z vykurovacích sústav o v. pl. vykurovacích telies</t>
  </si>
  <si>
    <t>kpl</t>
  </si>
  <si>
    <t>38303413</t>
  </si>
  <si>
    <t>998735203.S</t>
  </si>
  <si>
    <t>Presun hmôt pre vykurovacie telesá v objektoch výšky nad 12 do 24 m</t>
  </si>
  <si>
    <t>-946130492</t>
  </si>
  <si>
    <t>OST</t>
  </si>
  <si>
    <t>Ostatné</t>
  </si>
  <si>
    <t>HZS-0052</t>
  </si>
  <si>
    <t>Hydraulické vyregulovanie vykurovacieho systému počas vykurovacej skúšky</t>
  </si>
  <si>
    <t>262144</t>
  </si>
  <si>
    <t>-362031592</t>
  </si>
  <si>
    <t>HZS-0071</t>
  </si>
  <si>
    <t>Skúšobná vykurovacia prevádzka (3*24h)</t>
  </si>
  <si>
    <t>2119899800</t>
  </si>
  <si>
    <t>HZS-0090</t>
  </si>
  <si>
    <t>Zaškolenie obsluhy dodávateľskou firmou</t>
  </si>
  <si>
    <t>886751598</t>
  </si>
  <si>
    <t>4 - Elektroinštalácia</t>
  </si>
  <si>
    <t>1RPO - Hlavný rozvádzač</t>
  </si>
  <si>
    <t>CBS - Cenrálny batériový systém</t>
  </si>
  <si>
    <t>Kamery - Kamerový systém</t>
  </si>
  <si>
    <t>Kž - Káblový žľab</t>
  </si>
  <si>
    <t>NO - Núdzové osvetlenie</t>
  </si>
  <si>
    <t>OSV - Umelé osvetlenie</t>
  </si>
  <si>
    <t>PAC-SES - Systém pacient sestra</t>
  </si>
  <si>
    <t>SLP - Slaboprúd</t>
  </si>
  <si>
    <t>VS - Vyvolávací systém</t>
  </si>
  <si>
    <t>ZZ - Záložné zdroje</t>
  </si>
  <si>
    <t>D5 - Bleskozvod</t>
  </si>
  <si>
    <t>D6 - Požiarne prestupy</t>
  </si>
  <si>
    <t>2RPO - Podružný rozvádzač</t>
  </si>
  <si>
    <t>3RP - Podružný rozvádzač</t>
  </si>
  <si>
    <t>4RP - Podružný rozvádzač</t>
  </si>
  <si>
    <t>ELE - Elektroinštalácia, Hlavné vedenia</t>
  </si>
  <si>
    <t>VRN08 - Inžinierska činnosť</t>
  </si>
  <si>
    <t>1RPO</t>
  </si>
  <si>
    <t>Hlavný rozvádzač</t>
  </si>
  <si>
    <t>210193075</t>
  </si>
  <si>
    <t>Kompaktná skriňa KC 2-krídlová IP55 V=2000 Š=1600 H=400mm</t>
  </si>
  <si>
    <t>1149924147</t>
  </si>
  <si>
    <t>3571201010</t>
  </si>
  <si>
    <t>1904594920</t>
  </si>
  <si>
    <t>63206030</t>
  </si>
  <si>
    <t>Výzbroj rozvádzača (ističe, prúdové chrániče, stykače, ...)</t>
  </si>
  <si>
    <t>-8777309</t>
  </si>
  <si>
    <t>M.3.51</t>
  </si>
  <si>
    <t>podružný materál (svorky, pásky a pod.)</t>
  </si>
  <si>
    <t>550330829</t>
  </si>
  <si>
    <t>K.13.133336666</t>
  </si>
  <si>
    <t>Vyskladanie rozvádzača</t>
  </si>
  <si>
    <t>818044702</t>
  </si>
  <si>
    <t>CBS</t>
  </si>
  <si>
    <t>Cenrálny batériový systém</t>
  </si>
  <si>
    <t>35745004</t>
  </si>
  <si>
    <t>Central battery system rack cabinet for maximum 48 circuits with apower of 2,938 kW and 3h duration time (referenčný výrobok CBS/48R-E R308012214200004100000)</t>
  </si>
  <si>
    <t>80696949</t>
  </si>
  <si>
    <t>35745005</t>
  </si>
  <si>
    <t>Battery set 80Ah (referenčný výrobok S/80/R)</t>
  </si>
  <si>
    <t>1166887854</t>
  </si>
  <si>
    <t>35745006</t>
  </si>
  <si>
    <t>Adresovatelný senzor straty napätia (referenčný výrobok CZF-LON)</t>
  </si>
  <si>
    <t>-694343433</t>
  </si>
  <si>
    <t>35745007</t>
  </si>
  <si>
    <t>Adresovateľný núdzový modul ku svietidlu (referenčný výrobok 24W/ADN)</t>
  </si>
  <si>
    <t>-1205692830</t>
  </si>
  <si>
    <t>450532</t>
  </si>
  <si>
    <t>Montáž CBS</t>
  </si>
  <si>
    <t>1406276128</t>
  </si>
  <si>
    <t>450533</t>
  </si>
  <si>
    <t>Oživenie a programovanie systému</t>
  </si>
  <si>
    <t>153411449</t>
  </si>
  <si>
    <t>Kamery</t>
  </si>
  <si>
    <t>Kamerový systém</t>
  </si>
  <si>
    <t>23125647</t>
  </si>
  <si>
    <t>5 Mpx mini dome IP kamera, exteriérová (referenčný výrobok IJV522-1ERS)</t>
  </si>
  <si>
    <t>-1808705847</t>
  </si>
  <si>
    <t>231297</t>
  </si>
  <si>
    <t>Prídavný límec pre kamery (referenčný výrobok IMJTV-JB)</t>
  </si>
  <si>
    <t>-1993484556</t>
  </si>
  <si>
    <t>651456</t>
  </si>
  <si>
    <t>5 Mpx kompaktná IP kamera, exteriérová (referečný výrobok IBV529-1ER)</t>
  </si>
  <si>
    <t>-2084232626</t>
  </si>
  <si>
    <t>94945</t>
  </si>
  <si>
    <t>Vonkajší prepojovací box (referenčný výrobok IFBV-JB)</t>
  </si>
  <si>
    <t>-1875111482</t>
  </si>
  <si>
    <t>56566</t>
  </si>
  <si>
    <t>Switch so 48 PoE+ gigabitovými portami RJ-45 a 4 gigabitové SFP porty (referenčný výrobok IP48 SWITCH POE 500W)</t>
  </si>
  <si>
    <t>-1964665057</t>
  </si>
  <si>
    <t>56566456610</t>
  </si>
  <si>
    <t>Videoserver v prevedení 1U určený do racku (referenčný výrobok PCVS Rack TSS 4HDD)</t>
  </si>
  <si>
    <t>1675502918</t>
  </si>
  <si>
    <t>878</t>
  </si>
  <si>
    <t>SATA DISK 6000GB (referenčný výrobok HDD6000S 24/7)</t>
  </si>
  <si>
    <t>622821643</t>
  </si>
  <si>
    <t>15056</t>
  </si>
  <si>
    <t>Softvér Avigilon Control Center 7 (referenčný výrobok ACC7-STD)</t>
  </si>
  <si>
    <t>-1472633639</t>
  </si>
  <si>
    <t>15057</t>
  </si>
  <si>
    <t>Online UPS zdroj nepretržitého napájania 230 V AC, výkon 3000 VA (2700 W) (referenčný výrobok Z3000R)</t>
  </si>
  <si>
    <t>-743762253</t>
  </si>
  <si>
    <t>15058</t>
  </si>
  <si>
    <t>Recyklačný poplatok za 1 kg hmotnosti akumulátora (referenčný výrobok RF BAT)</t>
  </si>
  <si>
    <t>-253770618</t>
  </si>
  <si>
    <t>15059</t>
  </si>
  <si>
    <t>PC určený na monitorovanie/vzdialene monitorovanie (referenčný výrobok PC Klient Tower TSS 4M)</t>
  </si>
  <si>
    <t>942561986</t>
  </si>
  <si>
    <t>15060</t>
  </si>
  <si>
    <t>Profesionálny LED monitor (16:9) (referenčný výrobok DH videostena 65)</t>
  </si>
  <si>
    <t>-1787012907</t>
  </si>
  <si>
    <t>2287915</t>
  </si>
  <si>
    <t>Montáž a oživenie kamerového systému</t>
  </si>
  <si>
    <t>361721373</t>
  </si>
  <si>
    <t>Kž</t>
  </si>
  <si>
    <t>Káblový žľab</t>
  </si>
  <si>
    <t>59011</t>
  </si>
  <si>
    <t>Káblový žľab 60x100mm (referenčný výrobok RKSM 610 FT)</t>
  </si>
  <si>
    <t>-1526564462</t>
  </si>
  <si>
    <t>59012</t>
  </si>
  <si>
    <t>Záves (referenčný výrobok US 3 K 50 FT)</t>
  </si>
  <si>
    <t>-110704518</t>
  </si>
  <si>
    <t>59013</t>
  </si>
  <si>
    <t>Ochranný kryt (referenčný výrobok US 3 KS OR)</t>
  </si>
  <si>
    <t>-1052516060</t>
  </si>
  <si>
    <t>59014</t>
  </si>
  <si>
    <t>Dištančný dielec (referenčný výrobok DSK 25 FT)</t>
  </si>
  <si>
    <t>-1791818718</t>
  </si>
  <si>
    <t>59015</t>
  </si>
  <si>
    <t>Skrutka so šesťhrannou hlavou (referenčný výrobok SKS 10X80 F)</t>
  </si>
  <si>
    <t>933038693</t>
  </si>
  <si>
    <t>59016</t>
  </si>
  <si>
    <t>Nástenný a závesný výložník (referenčný výrobok AW 15 11 FT)</t>
  </si>
  <si>
    <t>1477860421</t>
  </si>
  <si>
    <t>59017</t>
  </si>
  <si>
    <t>Skrutka s plochou guľ. hlavou (referenčný výrobok FRSB 6X12 F)</t>
  </si>
  <si>
    <t>-658075665</t>
  </si>
  <si>
    <t>59018</t>
  </si>
  <si>
    <t>Svorníková kotva (referenčný výrobok BZ10-10-30/90HCR)</t>
  </si>
  <si>
    <t>-1676945190</t>
  </si>
  <si>
    <t>59019</t>
  </si>
  <si>
    <t>Oblúk 90° (referenčný výrobok RBM 90 610 FT)</t>
  </si>
  <si>
    <t>-59089106</t>
  </si>
  <si>
    <t>59020</t>
  </si>
  <si>
    <t>Odbočný dielec T (referenčný výrobok RTM 610 FT)</t>
  </si>
  <si>
    <t>978729289</t>
  </si>
  <si>
    <t>59021</t>
  </si>
  <si>
    <t>Káblový žľab 60x150mm (referenčný výrobok RKSM 615 FT)</t>
  </si>
  <si>
    <t>725655406</t>
  </si>
  <si>
    <t>59022</t>
  </si>
  <si>
    <t>569450131</t>
  </si>
  <si>
    <t>59023</t>
  </si>
  <si>
    <t>1068262603</t>
  </si>
  <si>
    <t>59024</t>
  </si>
  <si>
    <t>-146966338</t>
  </si>
  <si>
    <t>59025</t>
  </si>
  <si>
    <t>-622769569</t>
  </si>
  <si>
    <t>59026</t>
  </si>
  <si>
    <t>Nástenný a závesný výložník (referenčný výrobok AW 15 16 FT)</t>
  </si>
  <si>
    <t>1655935312</t>
  </si>
  <si>
    <t>59027</t>
  </si>
  <si>
    <t>-1446067035</t>
  </si>
  <si>
    <t>59028</t>
  </si>
  <si>
    <t>1999572238</t>
  </si>
  <si>
    <t>59029</t>
  </si>
  <si>
    <t>Oblúk 90° (referenčný výrobok RBM 90 615 FT)</t>
  </si>
  <si>
    <t>247506152</t>
  </si>
  <si>
    <t>59030</t>
  </si>
  <si>
    <t>Odbočný dielec T (referenčný výrobok RTM 615 FT)</t>
  </si>
  <si>
    <t>1171672445</t>
  </si>
  <si>
    <t>59031</t>
  </si>
  <si>
    <t>Káblový žľab 60x200mm (referenčný výrobok RKSM 620 FT)</t>
  </si>
  <si>
    <t>-1740177564</t>
  </si>
  <si>
    <t>59033</t>
  </si>
  <si>
    <t>1727892606</t>
  </si>
  <si>
    <t>59032</t>
  </si>
  <si>
    <t>-1656292600</t>
  </si>
  <si>
    <t>59034</t>
  </si>
  <si>
    <t>1183950843</t>
  </si>
  <si>
    <t>59035</t>
  </si>
  <si>
    <t>1831043193</t>
  </si>
  <si>
    <t>59036</t>
  </si>
  <si>
    <t>Nástenný a závesný výložník (referenčný výrobok AW 15 21 FT)</t>
  </si>
  <si>
    <t>-193634654</t>
  </si>
  <si>
    <t>59037</t>
  </si>
  <si>
    <t>1045338122</t>
  </si>
  <si>
    <t>59039</t>
  </si>
  <si>
    <t>Oblúk 90° (referenčný výrobok RBM 90 620 FT)</t>
  </si>
  <si>
    <t>1574125176</t>
  </si>
  <si>
    <t>59038</t>
  </si>
  <si>
    <t>-1410513198</t>
  </si>
  <si>
    <t>59040</t>
  </si>
  <si>
    <t>Odbočný dielec T (referenčný výrobok RTM 620 FT)</t>
  </si>
  <si>
    <t>167746736</t>
  </si>
  <si>
    <t>59041</t>
  </si>
  <si>
    <t>Káblový žľab 60x300mm (referenčný výrobok RKSM 630 FT)</t>
  </si>
  <si>
    <t>1300985309</t>
  </si>
  <si>
    <t>59042</t>
  </si>
  <si>
    <t>1858636385</t>
  </si>
  <si>
    <t>59043</t>
  </si>
  <si>
    <t>1241820042</t>
  </si>
  <si>
    <t>59044</t>
  </si>
  <si>
    <t>288119391</t>
  </si>
  <si>
    <t>59045</t>
  </si>
  <si>
    <t>1496307710</t>
  </si>
  <si>
    <t>59046</t>
  </si>
  <si>
    <t>Nástenný a závesný výložník (referenčný výrobok AW 15 31 FT)</t>
  </si>
  <si>
    <t>-1457322801</t>
  </si>
  <si>
    <t>59047</t>
  </si>
  <si>
    <t>-1472537168</t>
  </si>
  <si>
    <t>59048</t>
  </si>
  <si>
    <t>-1841434504</t>
  </si>
  <si>
    <t>59049</t>
  </si>
  <si>
    <t>Oblúk 90° (referenčný výrobok RBM 90 630 FT)</t>
  </si>
  <si>
    <t>1296194777</t>
  </si>
  <si>
    <t>59050</t>
  </si>
  <si>
    <t>Odbočný dielec T (referenčný výrobok RTM 630 FT)</t>
  </si>
  <si>
    <t>-212549458</t>
  </si>
  <si>
    <t>59051</t>
  </si>
  <si>
    <t>Káblový rebrík 60x400 (referenčný výrobok LG 640 VS 6 FS)</t>
  </si>
  <si>
    <t>-1772845817</t>
  </si>
  <si>
    <t>59052</t>
  </si>
  <si>
    <t>Pozdĺžna spojka (referenčný výrobok LVG 60 FS)</t>
  </si>
  <si>
    <t>-1249394094</t>
  </si>
  <si>
    <t>59053</t>
  </si>
  <si>
    <t>-1182451603</t>
  </si>
  <si>
    <t>59054</t>
  </si>
  <si>
    <t>Strmeňová príchytka (referenčný výrobok 2056 M 16 FT)</t>
  </si>
  <si>
    <t>567101082</t>
  </si>
  <si>
    <t>59055</t>
  </si>
  <si>
    <t>Strmeňová príchytka (referenčný výrobok 2056 M 22 FT)</t>
  </si>
  <si>
    <t>401258792</t>
  </si>
  <si>
    <t>59056</t>
  </si>
  <si>
    <t>Strmeňová príchytka (referenčný výrobok 2056 M 28 FT)</t>
  </si>
  <si>
    <t>-145077441</t>
  </si>
  <si>
    <t>453212132</t>
  </si>
  <si>
    <t>Grip (referenčný výrobok 2031 M 15 FS)</t>
  </si>
  <si>
    <t>1251170132</t>
  </si>
  <si>
    <t>453212132.1</t>
  </si>
  <si>
    <t>Kotva (referenčný výrobok BZ 8-10-21/75HCR)</t>
  </si>
  <si>
    <t>464430925</t>
  </si>
  <si>
    <t>610261</t>
  </si>
  <si>
    <t>Montáž káblového žľabu vrátane podružného materiálu</t>
  </si>
  <si>
    <t>-1533222835</t>
  </si>
  <si>
    <t>NO</t>
  </si>
  <si>
    <t>Núdzové osvetlenie</t>
  </si>
  <si>
    <t>48510516</t>
  </si>
  <si>
    <t>SVIETIDLO NÚDZOVÉ S PIKTOGRAMOM, STROPNÉ</t>
  </si>
  <si>
    <t>1118376505</t>
  </si>
  <si>
    <t>451077</t>
  </si>
  <si>
    <t>SV. NÚDZOVÉ ESCAPE ROUTE CORRIDOR, STROPNÉ-PRISADENÉ</t>
  </si>
  <si>
    <t>-77485917</t>
  </si>
  <si>
    <t>451079</t>
  </si>
  <si>
    <t>SV. NÚDZOVÉ OSV. HASIACICH PRÍSTROJOV A STANíC PRVEJ POMOCI</t>
  </si>
  <si>
    <t>769918473</t>
  </si>
  <si>
    <t>451080</t>
  </si>
  <si>
    <t>SV. NÚDZOVÉ ANTIPANIC SCHODISKOVÁ OPTIKA</t>
  </si>
  <si>
    <t>-1141952167</t>
  </si>
  <si>
    <t>451081</t>
  </si>
  <si>
    <t>Recyklačný poplatok</t>
  </si>
  <si>
    <t>-562795938</t>
  </si>
  <si>
    <t>41405123</t>
  </si>
  <si>
    <t>Montáž núdzového osvetlenia</t>
  </si>
  <si>
    <t>1713505129</t>
  </si>
  <si>
    <t>OSV</t>
  </si>
  <si>
    <t>Umelé osvetlenie</t>
  </si>
  <si>
    <t>451045</t>
  </si>
  <si>
    <t>LED priemyselne linearne LANOTA 120 36W 840 5k8</t>
  </si>
  <si>
    <t>-1492239121</t>
  </si>
  <si>
    <t>451046</t>
  </si>
  <si>
    <t>DITA C 16W 840 OP 1k9</t>
  </si>
  <si>
    <t>-1456112302</t>
  </si>
  <si>
    <t>451047</t>
  </si>
  <si>
    <t>DITA C 23W 840 OP 2k6</t>
  </si>
  <si>
    <t>996213236</t>
  </si>
  <si>
    <t>451048</t>
  </si>
  <si>
    <t>LED panel PYTA S 120x18 1M 22W 840 DMP 3k5</t>
  </si>
  <si>
    <t>341911404</t>
  </si>
  <si>
    <t>451049</t>
  </si>
  <si>
    <t>NELA 60 20W 840 OP 1k1-1k1</t>
  </si>
  <si>
    <t>-219586635</t>
  </si>
  <si>
    <t>451054</t>
  </si>
  <si>
    <t>Recyklačný poplatok za svietidlá</t>
  </si>
  <si>
    <t>1407254867</t>
  </si>
  <si>
    <t>5850101</t>
  </si>
  <si>
    <t>Montáž svietidla</t>
  </si>
  <si>
    <t>188930580</t>
  </si>
  <si>
    <t>PAC-SES</t>
  </si>
  <si>
    <t>Systém pacient sestra</t>
  </si>
  <si>
    <t>51556</t>
  </si>
  <si>
    <t>Izbový terminál s displejom</t>
  </si>
  <si>
    <t>1704690656</t>
  </si>
  <si>
    <t>2101954203075</t>
  </si>
  <si>
    <t>Montážna krabica</t>
  </si>
  <si>
    <t>-403554550</t>
  </si>
  <si>
    <t>23102510</t>
  </si>
  <si>
    <t>Montážny rám</t>
  </si>
  <si>
    <t>527331654</t>
  </si>
  <si>
    <t>10556</t>
  </si>
  <si>
    <t>Montáž a zapojenie terminálu, krabice a rámu</t>
  </si>
  <si>
    <t>-661525316</t>
  </si>
  <si>
    <t>83636879</t>
  </si>
  <si>
    <t>Sesterský terminál</t>
  </si>
  <si>
    <t>367573907</t>
  </si>
  <si>
    <t>358204645103245</t>
  </si>
  <si>
    <t>Systémová zásuvka pre sesterský terminál - single</t>
  </si>
  <si>
    <t>-1138589556</t>
  </si>
  <si>
    <t>220869517892122</t>
  </si>
  <si>
    <t>812372865</t>
  </si>
  <si>
    <t>10557</t>
  </si>
  <si>
    <t>Montáž a zapojenie terminálu, zásuvky a krabice</t>
  </si>
  <si>
    <t>-2004746953</t>
  </si>
  <si>
    <t>1560525</t>
  </si>
  <si>
    <t>Lôžkové tlačídlo s pohyblivým prívodom, 2x volacie tlačidlo, 2x ovládacie tlačidlo</t>
  </si>
  <si>
    <t>-1385114661</t>
  </si>
  <si>
    <t>35845421</t>
  </si>
  <si>
    <t>Nástenný držiak pre pacientský terminálu</t>
  </si>
  <si>
    <t>2116436627</t>
  </si>
  <si>
    <t>59651</t>
  </si>
  <si>
    <t>Pripojovacia zásuvka jednoduchá</t>
  </si>
  <si>
    <t>116277092</t>
  </si>
  <si>
    <t>220869517</t>
  </si>
  <si>
    <t>-191307209</t>
  </si>
  <si>
    <t>10558</t>
  </si>
  <si>
    <t>Montáž a zapojenie terminálu, držiaka, zásuvky a krabice</t>
  </si>
  <si>
    <t>1836939794</t>
  </si>
  <si>
    <t>7806</t>
  </si>
  <si>
    <t>Izbové signalizačné svetlo</t>
  </si>
  <si>
    <t>-630683679</t>
  </si>
  <si>
    <t>220869518</t>
  </si>
  <si>
    <t>-1136900456</t>
  </si>
  <si>
    <t>10559</t>
  </si>
  <si>
    <t>Montáž a zapojenie svetla a krabice</t>
  </si>
  <si>
    <t>-53054180</t>
  </si>
  <si>
    <t>7807</t>
  </si>
  <si>
    <t>Textová zobrazovacia jednotka s prípojným modulom</t>
  </si>
  <si>
    <t>-509703379</t>
  </si>
  <si>
    <t>10560</t>
  </si>
  <si>
    <t>Montáž a zapojenie zobrazovacej jednotky</t>
  </si>
  <si>
    <t>466275614</t>
  </si>
  <si>
    <t>7808</t>
  </si>
  <si>
    <t>Tiahlo a tlačidlo zrušenia</t>
  </si>
  <si>
    <t>-670967004</t>
  </si>
  <si>
    <t>22086920</t>
  </si>
  <si>
    <t>-1696498941</t>
  </si>
  <si>
    <t>10561</t>
  </si>
  <si>
    <t>Montáž a zapojenie tlačidla a krabice</t>
  </si>
  <si>
    <t>2024224127</t>
  </si>
  <si>
    <t>21560</t>
  </si>
  <si>
    <t>Softwerová licencia databáza udalostí</t>
  </si>
  <si>
    <t>-1670209085</t>
  </si>
  <si>
    <t>215601</t>
  </si>
  <si>
    <t>USB pre licencie</t>
  </si>
  <si>
    <t>-1050575333</t>
  </si>
  <si>
    <t>215602</t>
  </si>
  <si>
    <t>Systémový switch, redundantný 2 IO, 1GB Uplink</t>
  </si>
  <si>
    <t>-32129272</t>
  </si>
  <si>
    <t>215603</t>
  </si>
  <si>
    <t>Chrbticový switch 2930F, vrátane zakl. Konfigurácie</t>
  </si>
  <si>
    <t>965568378</t>
  </si>
  <si>
    <t>215604</t>
  </si>
  <si>
    <t>Management Center Desktop PC</t>
  </si>
  <si>
    <t>849425325</t>
  </si>
  <si>
    <t>215605</t>
  </si>
  <si>
    <t>Napájací zdroj 24V/480W/20A</t>
  </si>
  <si>
    <t>-382673323</t>
  </si>
  <si>
    <t>215606</t>
  </si>
  <si>
    <t>UPS - Záložný zdroj – 1500 VA/1350 W</t>
  </si>
  <si>
    <t>-483380254</t>
  </si>
  <si>
    <t>215607</t>
  </si>
  <si>
    <t>UPS kábel Schuko-IE320/C13</t>
  </si>
  <si>
    <t>1177343616</t>
  </si>
  <si>
    <t>10562</t>
  </si>
  <si>
    <t>Montáž switch-u, zdrojov a PC</t>
  </si>
  <si>
    <t>-873814506</t>
  </si>
  <si>
    <t>10563</t>
  </si>
  <si>
    <t>Oživenie systému</t>
  </si>
  <si>
    <t>2087150737</t>
  </si>
  <si>
    <t>SLP</t>
  </si>
  <si>
    <t>Slaboprúd</t>
  </si>
  <si>
    <t>210190003075</t>
  </si>
  <si>
    <t>Montáž a vyskladanie dátového rozvádzača - RACK</t>
  </si>
  <si>
    <t>-1570529826</t>
  </si>
  <si>
    <t>357SRS4280802611.1</t>
  </si>
  <si>
    <t>Stojanový rozvádzač SRS 42U, 800/800/1980 (W/D/H mm) kov/sklo dvere, 3 ramenný zámok, odnímateľné bočnice, RAL 7035, Zadné dvere - panel s káblovým vstupom, (zváraný rám-nosnosť 600 kg)</t>
  </si>
  <si>
    <t>-1330825964</t>
  </si>
  <si>
    <t>SRS2460602611.1</t>
  </si>
  <si>
    <t>Stojanový rozvádzač SRS 24U, 600/600/1200 (W/D/H mm) kov/sklo dvere, 3 ramenný zámok, odnímateľné bočnice, RAL 7035, Zadné dvere - panel s káblovým vstupom, (zváraný rám-nosnosť 600 kg) - ako úložný priestor pre baterky CBS</t>
  </si>
  <si>
    <t>-1301534768</t>
  </si>
  <si>
    <t>35711070880.1</t>
  </si>
  <si>
    <t>Podstavec 100 mm, pre rozvádzač SRS šírka 800 a hĺbka 800 mm - RAL 7035</t>
  </si>
  <si>
    <t>-919243690</t>
  </si>
  <si>
    <t>56024011420.DRC</t>
  </si>
  <si>
    <t>Ventilačný panel 4 x ventilátor, osadenie do stropu, dna rozvádzača + termostat 1U ČIERNA</t>
  </si>
  <si>
    <t>219080345</t>
  </si>
  <si>
    <t>11305116</t>
  </si>
  <si>
    <t>BKT patch panel 19'', modulárny 48xRJ45, tienený, 1U, čierny, štítky</t>
  </si>
  <si>
    <t>727567384</t>
  </si>
  <si>
    <t>11333110</t>
  </si>
  <si>
    <t>BKT RJ45 cat.6A module, shielded, keystone, toolless ONLY, certiikácia GHMT®a FORCE Technology, PoE, PoE+, 4PPoE</t>
  </si>
  <si>
    <t>-1199362346</t>
  </si>
  <si>
    <t>11111165.2V</t>
  </si>
  <si>
    <t>BKT Pevná polica 19", 1U, hĺbka 650 mm, uchytenie v 4 bodoch RAL 7021 ČIERNA</t>
  </si>
  <si>
    <t>-1312112714</t>
  </si>
  <si>
    <t>11140592.3</t>
  </si>
  <si>
    <t>BKT Vyväzovací panel kovový 19" - kovové oká RAL 9005 čierny 1U</t>
  </si>
  <si>
    <t>-529681440</t>
  </si>
  <si>
    <t>1134L012.07-1</t>
  </si>
  <si>
    <t>Rozvodná jednotka 19", 7xNF C61-314 (FR/PL staard), zapojenie DIN 49441 (unischuko) 16A/250V, red ON/OFF switch so záslepkou + prepeťový ochranný modul</t>
  </si>
  <si>
    <t>-1802623686</t>
  </si>
  <si>
    <t>BA71922.24</t>
  </si>
  <si>
    <t>Optický patch panel 24xLC/PC, 9/125µ, OS2 , výsuvný, RAL7035, plne vybavený</t>
  </si>
  <si>
    <t>1308837545</t>
  </si>
  <si>
    <t>220511021</t>
  </si>
  <si>
    <t>Strmeň so soklom pod kryt zásuvky komunikačnej dvojnásobnej RJ45 (referenčný výrobok ABB 2CKA001753A8055)</t>
  </si>
  <si>
    <t>-541667164</t>
  </si>
  <si>
    <t>3745106500</t>
  </si>
  <si>
    <t>-291486764</t>
  </si>
  <si>
    <t>220512122.1</t>
  </si>
  <si>
    <t>Inštalačný kábel S/FTP LSHF-FR Cat.6A BKT 595MHz drôt23AWG B2ca</t>
  </si>
  <si>
    <t>1436831521</t>
  </si>
  <si>
    <t>3582010321.1</t>
  </si>
  <si>
    <t>1037760274</t>
  </si>
  <si>
    <t>2205565</t>
  </si>
  <si>
    <t>Kryt zásuvky komunikačnej dvojnásobnej biely (referenčný výrobok ABB 2CKA001753A8030)</t>
  </si>
  <si>
    <t>711217308</t>
  </si>
  <si>
    <t>3745106689</t>
  </si>
  <si>
    <t>1226164881</t>
  </si>
  <si>
    <t>35805145</t>
  </si>
  <si>
    <t>STP 4x2xAWG23, Category 5E, 550 MHz, LSOH, Euroclass B2ca - s1, d1, a1, uloženého v rúrke</t>
  </si>
  <si>
    <t>946049828</t>
  </si>
  <si>
    <t>35805145.1</t>
  </si>
  <si>
    <t>194660936</t>
  </si>
  <si>
    <t>VS</t>
  </si>
  <si>
    <t>Vyvolávací systém</t>
  </si>
  <si>
    <t>4758456</t>
  </si>
  <si>
    <t>Server pre centrálnu správu TSS softvérových aplikácii (referenčný výrobok PCVS Rack TSS 4HDD)</t>
  </si>
  <si>
    <t>700509200</t>
  </si>
  <si>
    <t>475560256</t>
  </si>
  <si>
    <t xml:space="preserve">SOFTPLUS licencia  Win Svr Std 2022 64Bit CZ 1pk OEM DVD 16 Core (referenčný výrobok PCSW0042)</t>
  </si>
  <si>
    <t>-776372780</t>
  </si>
  <si>
    <t>475561065</t>
  </si>
  <si>
    <t>TSS software pre riadenie vyvolávacieho a rezervačného systému, neobmedzený počet pripojenýchg zariadení, jednorázový poplatok</t>
  </si>
  <si>
    <t>1588454513</t>
  </si>
  <si>
    <t>47560356</t>
  </si>
  <si>
    <t>Online UPS zdroj nepretržitého napájania 230 V AC, výkon 1000 VA (900 W) (referenčný výrobok Z1000R)</t>
  </si>
  <si>
    <t>-25859143</t>
  </si>
  <si>
    <t>47560256</t>
  </si>
  <si>
    <t>4portový gigabitový menežovateľný switch so 4 SFP portami (referenčný výrobok IP24 SWITCH GBIT 4xSFP)</t>
  </si>
  <si>
    <t>-1840326208</t>
  </si>
  <si>
    <t>475905</t>
  </si>
  <si>
    <t>Recyklačný poplatok za 1 kg hmotnosti akumulátora</t>
  </si>
  <si>
    <t>2131133037</t>
  </si>
  <si>
    <t>475560265</t>
  </si>
  <si>
    <t>Informačný kiosk, standalone, kovové prevedenie, zabudovaný dotykový displej (referenčný výrobok DCI KIOSK EV24L)</t>
  </si>
  <si>
    <t>1981383123</t>
  </si>
  <si>
    <t>4755066</t>
  </si>
  <si>
    <t>Čítačka QR a čiarových kódov (referenčný výrobok E QR R6)</t>
  </si>
  <si>
    <t>-162743233</t>
  </si>
  <si>
    <t>47508641</t>
  </si>
  <si>
    <t>Kiosková tlačiareň s automatickou rezačkou (referenčný výrobok DCO Printer Kiosk Star SK1)</t>
  </si>
  <si>
    <t>-1585357997</t>
  </si>
  <si>
    <t>475956056</t>
  </si>
  <si>
    <t>Sieťový zdroj pre pokladničné tlačiarne (referenčný výrobok DCI printer PS)</t>
  </si>
  <si>
    <t>476232164</t>
  </si>
  <si>
    <t>475956057</t>
  </si>
  <si>
    <t>Čítačka dokladov na automatické čítanie identifikačných údajov (referenčný výrobok MRZR reader)</t>
  </si>
  <si>
    <t>-1963535059</t>
  </si>
  <si>
    <t>475956058</t>
  </si>
  <si>
    <t>Informačná tabuľa, trojmiestný LED displej (referenčný výrobok LED TAB)</t>
  </si>
  <si>
    <t>544222462</t>
  </si>
  <si>
    <t>475956059</t>
  </si>
  <si>
    <t>Znižovacia konzola teleskopická 1640 mm, priemer 28 mm + 1500 mm, priemer 22 mm (referenčný výrobok Konzola 30)</t>
  </si>
  <si>
    <t>-159088928</t>
  </si>
  <si>
    <t>475956060</t>
  </si>
  <si>
    <t>Softvérová licencia pre pripojenie informačnej tabule k vyvolávaciemu systému (referenčný výrobok SOFTPLUS RES)</t>
  </si>
  <si>
    <t>1092999072</t>
  </si>
  <si>
    <t>475956061</t>
  </si>
  <si>
    <t>50" 4K LED CCTV 24/7 monitor, rozlíšenie 3840 x 2160 px (referenčný výrobok LM50-F400)</t>
  </si>
  <si>
    <t>1076554493</t>
  </si>
  <si>
    <t>475956062</t>
  </si>
  <si>
    <t>Držiak monitorov pre uhlopriečky 26–55" (referenčný výrobok VESA2-5)</t>
  </si>
  <si>
    <t>940444255</t>
  </si>
  <si>
    <t>475956063</t>
  </si>
  <si>
    <t>Raspberry PC s nainštalovaným OS, SD karta, zdroj (referenčný výrobok PC RASP)</t>
  </si>
  <si>
    <t>452057288</t>
  </si>
  <si>
    <t>894410</t>
  </si>
  <si>
    <t>Montáž a oživenie prístupového systému</t>
  </si>
  <si>
    <t>1787491007</t>
  </si>
  <si>
    <t>ZZ</t>
  </si>
  <si>
    <t>Záložné zdroje</t>
  </si>
  <si>
    <t>35789405</t>
  </si>
  <si>
    <t>UPS 120kVA/120kW, 3f/3f, obvod Backfeed protection namontovaný vo výrobe, karta bezpotenciálových kontaktov, SNMP adaptér. V cene je doprava na miesto inštalácie zapojenie na vopred pripravené a funk. el. rozvody (referenčný výrobok UPS Masterys BC+)</t>
  </si>
  <si>
    <t>1497792387</t>
  </si>
  <si>
    <t>35789406</t>
  </si>
  <si>
    <t>Dieselagregát 150kVA, 120kW, 400V, 50Hz. V cene je dodávka na mieste a osadenie na vopred pripravené miesto, pripojenie EZA a ATS na vopred pripr. ele. rozv. (referenčný výrobok EZA VISA GALAXY BD150GX kapotovaný + ATS)</t>
  </si>
  <si>
    <t>-526429095</t>
  </si>
  <si>
    <t>D5</t>
  </si>
  <si>
    <t>Bleskozvod</t>
  </si>
  <si>
    <t>1649468497</t>
  </si>
  <si>
    <t>Montáž - Protipožiarna skrutková kotva MMS+ P 6x50</t>
  </si>
  <si>
    <t>1000135344</t>
  </si>
  <si>
    <t>354410010100.1</t>
  </si>
  <si>
    <t>Protipožiarna skrutková kotva MMS+ P 6x50</t>
  </si>
  <si>
    <t>873814044</t>
  </si>
  <si>
    <t>210220003</t>
  </si>
  <si>
    <t xml:space="preserve">Uzemňovacie vedenie kruhový  FeZn  Ø10 - izolovaný (referenčný výrobok RD 10-PVC)</t>
  </si>
  <si>
    <t>-699327611</t>
  </si>
  <si>
    <t>210220030</t>
  </si>
  <si>
    <t>Lišta potenciálov. vyrovnania (referenčný výrobok 1809)</t>
  </si>
  <si>
    <t>1463835509</t>
  </si>
  <si>
    <t>3410301600</t>
  </si>
  <si>
    <t>1864279510</t>
  </si>
  <si>
    <t>210220050.1</t>
  </si>
  <si>
    <t>Označenie zvodov číselnými štítkami</t>
  </si>
  <si>
    <t>-1819952824</t>
  </si>
  <si>
    <t>3544247920.1</t>
  </si>
  <si>
    <t>Číselný štítok zvodový (referenčný výrobok 311 N-ALU 8-10)</t>
  </si>
  <si>
    <t>-361154807</t>
  </si>
  <si>
    <t>210220101.1</t>
  </si>
  <si>
    <t>Strešné držiaky vedenia</t>
  </si>
  <si>
    <t>-1172741990</t>
  </si>
  <si>
    <t>3544217850.1</t>
  </si>
  <si>
    <t>Strešné držiaky vedenia (referenčný výrobok 132 K-VA)</t>
  </si>
  <si>
    <t>1485552725</t>
  </si>
  <si>
    <t>3544217851</t>
  </si>
  <si>
    <t>Strešné držiaky vedenia (referenčný výrobok 165 MBG-8-10)</t>
  </si>
  <si>
    <t>-1124189936</t>
  </si>
  <si>
    <t>3544217852</t>
  </si>
  <si>
    <t>Adaptér na strešný držiak (referenčný výrobok 165 MBG UH)</t>
  </si>
  <si>
    <t>-721580487</t>
  </si>
  <si>
    <t>3544217853</t>
  </si>
  <si>
    <t>Držiak vedenia (referenčný výrobok 177 30 M8)</t>
  </si>
  <si>
    <t>1902669494</t>
  </si>
  <si>
    <t>3544217854</t>
  </si>
  <si>
    <t>Strešný držiak vedenia (referenčný výrobok 157 FK-VA 410)</t>
  </si>
  <si>
    <t>-499081161</t>
  </si>
  <si>
    <t>3544217855</t>
  </si>
  <si>
    <t>Držiak vedenia (referenčný výrobok 177 55 M8)</t>
  </si>
  <si>
    <t>-993946656</t>
  </si>
  <si>
    <t>210220244</t>
  </si>
  <si>
    <t>Podstavec pre 1m tyč + 1m tyč (referenčný výrobok F-FIX-JUNIOR)</t>
  </si>
  <si>
    <t>1125224089</t>
  </si>
  <si>
    <t>354410010100</t>
  </si>
  <si>
    <t>197486077</t>
  </si>
  <si>
    <t>210220435</t>
  </si>
  <si>
    <t>Montáž prepojovacej svorky (referenčný výrobok 5002 N-VA)</t>
  </si>
  <si>
    <t>1816139320</t>
  </si>
  <si>
    <t>210220435.1</t>
  </si>
  <si>
    <t>Prepojovacia svorka (referenčný výrobok 5002 N-VA)</t>
  </si>
  <si>
    <t>496262349</t>
  </si>
  <si>
    <t>210220653.1</t>
  </si>
  <si>
    <t>Rýchlospojka (referenčný výrobok Vario 249 B ST)</t>
  </si>
  <si>
    <t>1322633570</t>
  </si>
  <si>
    <t>3544236900.1</t>
  </si>
  <si>
    <t>-657584888</t>
  </si>
  <si>
    <t>210220800</t>
  </si>
  <si>
    <t>Zachytávacie vedenie na povrchu 8 (referenčný výrobok RD 8-ALU)</t>
  </si>
  <si>
    <t>-561404446</t>
  </si>
  <si>
    <t>3544245350</t>
  </si>
  <si>
    <t>757818295</t>
  </si>
  <si>
    <t>2104561052</t>
  </si>
  <si>
    <t>Priložka (referenčný výrobok 156 K8-10 ST)</t>
  </si>
  <si>
    <t>1377211776</t>
  </si>
  <si>
    <t>2104561052.1</t>
  </si>
  <si>
    <t>-758277082</t>
  </si>
  <si>
    <t>354410010101</t>
  </si>
  <si>
    <t>Držiak zachytávacej tyče (referenčný výrobok SD-Fix)</t>
  </si>
  <si>
    <t>-1577951847</t>
  </si>
  <si>
    <t>354410010101.1</t>
  </si>
  <si>
    <t>1861947466</t>
  </si>
  <si>
    <t>354410010102</t>
  </si>
  <si>
    <t>Zachytávacia tyč 1m (referenčný výrobok 101 ALU-1000)</t>
  </si>
  <si>
    <t>-809285358</t>
  </si>
  <si>
    <t>354410010102.1</t>
  </si>
  <si>
    <t>-1752522953</t>
  </si>
  <si>
    <t>354410010103</t>
  </si>
  <si>
    <t>Držiak zachytávacej tyče + zachytávacia tyč (referenčný výrobok F-Fix-132-300)</t>
  </si>
  <si>
    <t>-1358996830</t>
  </si>
  <si>
    <t>354410010103.1</t>
  </si>
  <si>
    <t>-1199633272</t>
  </si>
  <si>
    <t>35445105165</t>
  </si>
  <si>
    <t>Krížová svorka, plochý/plochý (referenčný výrobok 256 S6 FT)</t>
  </si>
  <si>
    <t>-2120158186</t>
  </si>
  <si>
    <t>35445105165.1</t>
  </si>
  <si>
    <t>396233334</t>
  </si>
  <si>
    <t>3544545</t>
  </si>
  <si>
    <t>Rzopojovací diel (referenčný výrobok 233 8)</t>
  </si>
  <si>
    <t>1206238006</t>
  </si>
  <si>
    <t>3544545.1</t>
  </si>
  <si>
    <t>-1455358570</t>
  </si>
  <si>
    <t>361205</t>
  </si>
  <si>
    <t>Montáž - Zachytávacia tyč 3m + betónový podstavec (referenčný výrobok 101 VL 3000 + F-FIX-16 + F-FIX-S16)</t>
  </si>
  <si>
    <t>-979887138</t>
  </si>
  <si>
    <t>361205.1</t>
  </si>
  <si>
    <t>Zachytávacia tyč 3m + betónový podstavec (referenčný výrobok 101 VL 3000 + F-FIX-16 + F-FIX-S16)</t>
  </si>
  <si>
    <t>-543070612</t>
  </si>
  <si>
    <t>35454156.1</t>
  </si>
  <si>
    <t>Podružný materiál</t>
  </si>
  <si>
    <t>-149789228</t>
  </si>
  <si>
    <t>4894198764131</t>
  </si>
  <si>
    <t>Montáž - Dilatačný diel (referenčný výrobok 172 AR)</t>
  </si>
  <si>
    <t>1085406052</t>
  </si>
  <si>
    <t>210220425.1</t>
  </si>
  <si>
    <t>Dilatačný diel (referenčný výrobok 172 AR)</t>
  </si>
  <si>
    <t>1353791117</t>
  </si>
  <si>
    <t>56056</t>
  </si>
  <si>
    <t>Uzemňovacie vedenie 30x3,5 (referenčný výrobok DIN30x3,5)</t>
  </si>
  <si>
    <t>1497599728</t>
  </si>
  <si>
    <t>56056.1</t>
  </si>
  <si>
    <t>-378201488</t>
  </si>
  <si>
    <t>561036</t>
  </si>
  <si>
    <t>Antikorózna páska (referenčný výrobok 356 50)</t>
  </si>
  <si>
    <t>-1738861959</t>
  </si>
  <si>
    <t>561036.1</t>
  </si>
  <si>
    <t>310113389</t>
  </si>
  <si>
    <t>6022</t>
  </si>
  <si>
    <t>Zachytávací hrot (referenčný výrobok 120 A)</t>
  </si>
  <si>
    <t>-933122465</t>
  </si>
  <si>
    <t>6022.1</t>
  </si>
  <si>
    <t>-1786380102</t>
  </si>
  <si>
    <t>80445</t>
  </si>
  <si>
    <t>Svorka žľabu (referenčný výrobok OBO 262)</t>
  </si>
  <si>
    <t>564735343</t>
  </si>
  <si>
    <t>80445.1</t>
  </si>
  <si>
    <t>-244290570</t>
  </si>
  <si>
    <t>D6</t>
  </si>
  <si>
    <t>Požiarne prestupy</t>
  </si>
  <si>
    <t>9840310</t>
  </si>
  <si>
    <t>FSi - FM Silverseal® ohňuvzdorná malta 20kg</t>
  </si>
  <si>
    <t>-465024293</t>
  </si>
  <si>
    <t>9840310.1</t>
  </si>
  <si>
    <t>-1457244506</t>
  </si>
  <si>
    <t>9840311</t>
  </si>
  <si>
    <t>FSi - FB1200D Stopseal® 60 - 1200 x 600 x 60mm Izolačná doska s protipožiarnym povrchom</t>
  </si>
  <si>
    <t>-932681216</t>
  </si>
  <si>
    <t>9840311.1</t>
  </si>
  <si>
    <t>-1587155979</t>
  </si>
  <si>
    <t>9840312</t>
  </si>
  <si>
    <t>FSi - FS310HPE PyroPro® HPE Intumescenčný grafitový tmel 310ml Šedý</t>
  </si>
  <si>
    <t>-712942416</t>
  </si>
  <si>
    <t>9840312.1</t>
  </si>
  <si>
    <t>-1120829886</t>
  </si>
  <si>
    <t>9840313</t>
  </si>
  <si>
    <t>Fsi - PS Coating - protipožiarny ablatívny penetračný náter</t>
  </si>
  <si>
    <t>1794654410</t>
  </si>
  <si>
    <t>9840313.1</t>
  </si>
  <si>
    <t>744846063</t>
  </si>
  <si>
    <t>9840314</t>
  </si>
  <si>
    <t>Protipožiarny identifikačný štítok</t>
  </si>
  <si>
    <t>1217385154</t>
  </si>
  <si>
    <t>9840314.1</t>
  </si>
  <si>
    <t>-2014222107</t>
  </si>
  <si>
    <t>2RPO</t>
  </si>
  <si>
    <t>Podružný rozvádzač</t>
  </si>
  <si>
    <t>4554485</t>
  </si>
  <si>
    <t>Kompaktná skriňa KT 2-krídlová IP54 V=1800 Š=1200 H=300 mm</t>
  </si>
  <si>
    <t>-1342021369</t>
  </si>
  <si>
    <t>357584910</t>
  </si>
  <si>
    <t>-706582674</t>
  </si>
  <si>
    <t>63103</t>
  </si>
  <si>
    <t>1025385764</t>
  </si>
  <si>
    <t>M.3.52</t>
  </si>
  <si>
    <t>-1318621314</t>
  </si>
  <si>
    <t>K.13.133335610</t>
  </si>
  <si>
    <t>455042129</t>
  </si>
  <si>
    <t>3RP</t>
  </si>
  <si>
    <t>4554486</t>
  </si>
  <si>
    <t>Kompaktná skriňa KC 1-krídlová IP55 V=1800 Š=800 H=300mm</t>
  </si>
  <si>
    <t>-1880701259</t>
  </si>
  <si>
    <t>357584911</t>
  </si>
  <si>
    <t>1137424629</t>
  </si>
  <si>
    <t>63104</t>
  </si>
  <si>
    <t>1675070164</t>
  </si>
  <si>
    <t>M.3.53</t>
  </si>
  <si>
    <t>492332080</t>
  </si>
  <si>
    <t>K.13.133335611</t>
  </si>
  <si>
    <t>-2007454106</t>
  </si>
  <si>
    <t>4RP</t>
  </si>
  <si>
    <t>4554487</t>
  </si>
  <si>
    <t>1914268962</t>
  </si>
  <si>
    <t>357584912</t>
  </si>
  <si>
    <t>1699503743</t>
  </si>
  <si>
    <t>63105</t>
  </si>
  <si>
    <t>2022953203</t>
  </si>
  <si>
    <t>M.3.54</t>
  </si>
  <si>
    <t>1040263426</t>
  </si>
  <si>
    <t>K.13.133335612</t>
  </si>
  <si>
    <t>1397636960</t>
  </si>
  <si>
    <t>ELE</t>
  </si>
  <si>
    <t>Elektroinštalácia, Hlavné vedenia</t>
  </si>
  <si>
    <t>16494615319</t>
  </si>
  <si>
    <t>Montáž - svorka pre vyrovnanie potenciálov dvojnásobná, zapustená</t>
  </si>
  <si>
    <t>-505297430</t>
  </si>
  <si>
    <t>3468418</t>
  </si>
  <si>
    <t>Svorka pre vyrovnanie potenciálov dvojnásobná, zapustená</t>
  </si>
  <si>
    <t>-1117375544</t>
  </si>
  <si>
    <t>16874316</t>
  </si>
  <si>
    <t>Montáž panelu diaľkovej signalizácie</t>
  </si>
  <si>
    <t>793671028</t>
  </si>
  <si>
    <t>37413869831</t>
  </si>
  <si>
    <t>Panel pre signalizáciu izolačného stavu</t>
  </si>
  <si>
    <t>-1907120375</t>
  </si>
  <si>
    <t>210010024</t>
  </si>
  <si>
    <t>Bezhalogénová ohybná elektroinštalačná plastová rúra, nízkodymivá a samozhášavá - nešíriaca plameň, uložená pevne (referenčný výrobok HXL16)</t>
  </si>
  <si>
    <t>239176462</t>
  </si>
  <si>
    <t>3450509100</t>
  </si>
  <si>
    <t>Spojka nasúvacia pre elektroinštal. rúrky, D 16 mm</t>
  </si>
  <si>
    <t>-599898078</t>
  </si>
  <si>
    <t>3450710200</t>
  </si>
  <si>
    <t>1253184315</t>
  </si>
  <si>
    <t>34507456</t>
  </si>
  <si>
    <t>Príchytka pre elektroinštal. rúrky, D 16 mm</t>
  </si>
  <si>
    <t>-142662027</t>
  </si>
  <si>
    <t>210010026</t>
  </si>
  <si>
    <t>Bezhalogénová ohybná elektroinštalačná plastová rúra, nízkodymivá a samozhášavá - nešíriaca plameň, uložená pevne (referenčný výrobok HXL25)</t>
  </si>
  <si>
    <t>-1702223125</t>
  </si>
  <si>
    <t>3450509900</t>
  </si>
  <si>
    <t>Spojka nasúvacia pre elektroinštal. rúrky, D 25 mm</t>
  </si>
  <si>
    <t>1695892764</t>
  </si>
  <si>
    <t>3450710300</t>
  </si>
  <si>
    <t>-761314948</t>
  </si>
  <si>
    <t>489425</t>
  </si>
  <si>
    <t>Príchytka pre elektroinštal. rúrky, D 25 mm</t>
  </si>
  <si>
    <t>2097517344</t>
  </si>
  <si>
    <t>210010026.1</t>
  </si>
  <si>
    <t>Bezhalogénová ohybná elektroinštalačná plastová rúra, nízkodymivá a samozhášavá - nešíriaca plameň, uložená pevne (referenčný výrobok HXL32)</t>
  </si>
  <si>
    <t>-592519992</t>
  </si>
  <si>
    <t>3455614561510</t>
  </si>
  <si>
    <t>Spojka nasúvacia pre elektroinštal. rúrky, D 32 mm</t>
  </si>
  <si>
    <t>694089412</t>
  </si>
  <si>
    <t>3450710300.1</t>
  </si>
  <si>
    <t>539474857</t>
  </si>
  <si>
    <t>4894851</t>
  </si>
  <si>
    <t>Príchytka pre elektroinštal. rúrky, D 32 mm</t>
  </si>
  <si>
    <t>1845191692</t>
  </si>
  <si>
    <t>210010321.1</t>
  </si>
  <si>
    <t>Krabica 85x85x40 IP55 biela bezhalogénová (referenčný výrobok OBO 2000180 typA11/HF)</t>
  </si>
  <si>
    <t>266765698</t>
  </si>
  <si>
    <t>3450907510.1</t>
  </si>
  <si>
    <t>143519063</t>
  </si>
  <si>
    <t>2100868</t>
  </si>
  <si>
    <t>Ohybná chránička 63 (referenčný výrobok KOPOFLEX® KF 09063 BA, 63mm, 450N)</t>
  </si>
  <si>
    <t>-952738551</t>
  </si>
  <si>
    <t>348560952</t>
  </si>
  <si>
    <t>-447991285</t>
  </si>
  <si>
    <t>210110023.01</t>
  </si>
  <si>
    <t>Kryt pre vypináč s radením 1, 6, 7 do zdravotníctva (referenčný výrobok ABB Reflex SI 3559B-A00651214)</t>
  </si>
  <si>
    <t>-1528276547</t>
  </si>
  <si>
    <t>345020228011.02</t>
  </si>
  <si>
    <t>880508277</t>
  </si>
  <si>
    <t>210111011221</t>
  </si>
  <si>
    <t>Zásuvka jednonásobná s ochranným kolíkom, žltá, IP20 (referenčný výrobok ABB Reflex SI 5519B-A02357 Y)</t>
  </si>
  <si>
    <t>-822575664</t>
  </si>
  <si>
    <t>345031770098</t>
  </si>
  <si>
    <t>589629880</t>
  </si>
  <si>
    <t>21011101141.1</t>
  </si>
  <si>
    <t>Zásuvka jednonásobná s ochranným kolíkom, zelená, IP20 (referenčný výrobok ABB Reflex SI 5519B-A02357 Z)</t>
  </si>
  <si>
    <t>1727168392</t>
  </si>
  <si>
    <t>345031770012.1</t>
  </si>
  <si>
    <t>902461087</t>
  </si>
  <si>
    <t>21011101148</t>
  </si>
  <si>
    <t>Zásuvka jednonásobná s ochranným kolíkom, biela, IP20 (referenčný výrobok ABB Reflex SI 5519B-A02357 B)</t>
  </si>
  <si>
    <t>-1357289472</t>
  </si>
  <si>
    <t>345031770019</t>
  </si>
  <si>
    <t>-1652366524</t>
  </si>
  <si>
    <t>210220040.S</t>
  </si>
  <si>
    <t>Svorka na potrubie Bernard vrátane pásika Cu</t>
  </si>
  <si>
    <t>684584895</t>
  </si>
  <si>
    <t>354410006200.S</t>
  </si>
  <si>
    <t>Svorka uzemňovacia Bernard ZSA 16</t>
  </si>
  <si>
    <t>1941082304</t>
  </si>
  <si>
    <t>354410066900.S</t>
  </si>
  <si>
    <t>Páska CU, bleskozvodný a uzemňovací materiál, dĺžka 0,5 m</t>
  </si>
  <si>
    <t>1721636602</t>
  </si>
  <si>
    <t>210800107</t>
  </si>
  <si>
    <t>Kábel H07Z-K 16 mm2 žlto-zelený B2ca s1d1a1</t>
  </si>
  <si>
    <t>-459807659</t>
  </si>
  <si>
    <t>3410350085</t>
  </si>
  <si>
    <t>1184204197</t>
  </si>
  <si>
    <t>210800107.1</t>
  </si>
  <si>
    <t>Kábel N2XH-J 3x1,5 mm2 B2ca s1d1a1</t>
  </si>
  <si>
    <t>1098343936</t>
  </si>
  <si>
    <t>3410350085.1</t>
  </si>
  <si>
    <t>1030664483</t>
  </si>
  <si>
    <t>2108001231</t>
  </si>
  <si>
    <t>Kábel N2XH-J 3x6 mm2 B2ca s1d1a1</t>
  </si>
  <si>
    <t>1700142165</t>
  </si>
  <si>
    <t>34105645645</t>
  </si>
  <si>
    <t>1595399324</t>
  </si>
  <si>
    <t>2108001464</t>
  </si>
  <si>
    <t>Kábel N2XH-J 3x2,5 mm2 B2ca s1d1a1</t>
  </si>
  <si>
    <t>3122303</t>
  </si>
  <si>
    <t>3410350056987</t>
  </si>
  <si>
    <t>25503166</t>
  </si>
  <si>
    <t>210800158</t>
  </si>
  <si>
    <t>Kábel N2XH-J 5x1,5 mm2 B2ca s1d1a1</t>
  </si>
  <si>
    <t>693617862</t>
  </si>
  <si>
    <t>3410350097</t>
  </si>
  <si>
    <t>-1426244230</t>
  </si>
  <si>
    <t>210800159</t>
  </si>
  <si>
    <t>Kábel N2XH-J 5x2,5 mm2 B2ca s1d1a1</t>
  </si>
  <si>
    <t>-1367177986</t>
  </si>
  <si>
    <t>3410350098</t>
  </si>
  <si>
    <t>-754061618</t>
  </si>
  <si>
    <t>210800868</t>
  </si>
  <si>
    <t>Kábel H07Z-K 6 mm2 žlto-zelený B2ca s1d1a1</t>
  </si>
  <si>
    <t>-593167443</t>
  </si>
  <si>
    <t>3410350186</t>
  </si>
  <si>
    <t>576161700</t>
  </si>
  <si>
    <t>210881049.S</t>
  </si>
  <si>
    <t xml:space="preserve">Kábel bezhalogénový, medený uložený voľne N2XH 0,6/1,0 kV  5x6</t>
  </si>
  <si>
    <t>402341308</t>
  </si>
  <si>
    <t>341610017100.S</t>
  </si>
  <si>
    <t>Kábel medený bezhalogenový N2XH-J 5x6 mm2 RE</t>
  </si>
  <si>
    <t>-203180968</t>
  </si>
  <si>
    <t>220840041.S</t>
  </si>
  <si>
    <t>Montáž transformátora oddeľovacieho do 5 kVA, osadenie,pripevnenie a zapojenie</t>
  </si>
  <si>
    <t>-1788642575</t>
  </si>
  <si>
    <t>3741568431498</t>
  </si>
  <si>
    <t>Oddelovací transfomátor 5kVA</t>
  </si>
  <si>
    <t>-593034732</t>
  </si>
  <si>
    <t>2781001000</t>
  </si>
  <si>
    <t>Prierazy pre káble a zaizolovanie prestupu káblov proti vode</t>
  </si>
  <si>
    <t>279513046</t>
  </si>
  <si>
    <t>2781001001</t>
  </si>
  <si>
    <t>Prierazy pre káble</t>
  </si>
  <si>
    <t>-1292014955</t>
  </si>
  <si>
    <t>285686.123</t>
  </si>
  <si>
    <t>Kábel NHXH-J 3x1,5 mm2 FE180/E90 silový B2ca s1d1a1</t>
  </si>
  <si>
    <t>-570199046</t>
  </si>
  <si>
    <t>34107898</t>
  </si>
  <si>
    <t>1720980894</t>
  </si>
  <si>
    <t>3410350865</t>
  </si>
  <si>
    <t>Elektroinštalačná ohybná plastová rúra, UV-Stabilná, samozhášavá - nešíriaca plameň, uložená pevne (referenčný výrobok DOMO Spiral 50)</t>
  </si>
  <si>
    <t>-174309343</t>
  </si>
  <si>
    <t>235702962</t>
  </si>
  <si>
    <t>3410355561</t>
  </si>
  <si>
    <t>Kábel N2XH-J 5x4 mm2 B2ca s1d1a1</t>
  </si>
  <si>
    <t>787462188</t>
  </si>
  <si>
    <t>3410355561.1</t>
  </si>
  <si>
    <t>396276429</t>
  </si>
  <si>
    <t>34103590</t>
  </si>
  <si>
    <t>Kábel H07Z-K 25 mm2 žlto-zelený B2ca s1d1a1</t>
  </si>
  <si>
    <t>-1360155792</t>
  </si>
  <si>
    <t>34103590.1</t>
  </si>
  <si>
    <t>896288928</t>
  </si>
  <si>
    <t>341055052</t>
  </si>
  <si>
    <t>Kábel NHXH-J 5x16 mm2 FE180/E90 silový B2ca s1d1a1</t>
  </si>
  <si>
    <t>2110607668</t>
  </si>
  <si>
    <t>341055052.1</t>
  </si>
  <si>
    <t>-466349134</t>
  </si>
  <si>
    <t>34105559</t>
  </si>
  <si>
    <t>Kábel NHXH-J 3x4 mm2 FE180/E90 silový B2ca s1d1a1</t>
  </si>
  <si>
    <t>1759323791</t>
  </si>
  <si>
    <t>34105559.1</t>
  </si>
  <si>
    <t>241843956</t>
  </si>
  <si>
    <t>34105560</t>
  </si>
  <si>
    <t>Kábel NHXH-J 3x6 mm2 FE180/E90 silový B2ca s1d1a1</t>
  </si>
  <si>
    <t>-136472103</t>
  </si>
  <si>
    <t>34105560.1</t>
  </si>
  <si>
    <t>474402362</t>
  </si>
  <si>
    <t>34105916</t>
  </si>
  <si>
    <t>Kábel NHXH-J 3x2,5 mm2 FE180/E90 silový B2ca s1d1a1</t>
  </si>
  <si>
    <t>1140823353</t>
  </si>
  <si>
    <t>34105916.1</t>
  </si>
  <si>
    <t>-1573649855</t>
  </si>
  <si>
    <t>296</t>
  </si>
  <si>
    <t>34108495</t>
  </si>
  <si>
    <t>Kábel PRAFlaSafe X-J 5x70 mm2 RE B2ca s1d1a1</t>
  </si>
  <si>
    <t>77352230</t>
  </si>
  <si>
    <t>297</t>
  </si>
  <si>
    <t>34108495.1</t>
  </si>
  <si>
    <t>-2064024196</t>
  </si>
  <si>
    <t>298</t>
  </si>
  <si>
    <t>34140841</t>
  </si>
  <si>
    <t>Kábel NHXH-J 5x70 mm2 FE180/E90 silový B2ca s1d1a1</t>
  </si>
  <si>
    <t>1111810385</t>
  </si>
  <si>
    <t>299</t>
  </si>
  <si>
    <t>34140841.1</t>
  </si>
  <si>
    <t>-1349362177</t>
  </si>
  <si>
    <t>300</t>
  </si>
  <si>
    <t>3414510546</t>
  </si>
  <si>
    <t>Kábel NHXH-J 5x2,5 mm2 FE180/E90 silový B2ca s1d1a1</t>
  </si>
  <si>
    <t>1627842779</t>
  </si>
  <si>
    <t>301</t>
  </si>
  <si>
    <t>3414510546.1</t>
  </si>
  <si>
    <t>2128345306</t>
  </si>
  <si>
    <t>302</t>
  </si>
  <si>
    <t>341510261</t>
  </si>
  <si>
    <t>Kábel N2XH-J 5x16 mm2 B2ca s1d1a1</t>
  </si>
  <si>
    <t>1886835370</t>
  </si>
  <si>
    <t>303</t>
  </si>
  <si>
    <t>341510261.1</t>
  </si>
  <si>
    <t>1068322705</t>
  </si>
  <si>
    <t>304</t>
  </si>
  <si>
    <t>341510512</t>
  </si>
  <si>
    <t>Kábel PRAFlaSafe X-J 5x120 mm2 RE B2ca s1d1a1</t>
  </si>
  <si>
    <t>-297906677</t>
  </si>
  <si>
    <t>305</t>
  </si>
  <si>
    <t>341510512.1</t>
  </si>
  <si>
    <t>1904334157</t>
  </si>
  <si>
    <t>306</t>
  </si>
  <si>
    <t>341510531</t>
  </si>
  <si>
    <t>Kábel PRAFlaSafe +X-J 5x95 mm2 RE B2ca s1d1a1</t>
  </si>
  <si>
    <t>1510794506</t>
  </si>
  <si>
    <t>307</t>
  </si>
  <si>
    <t>341510531.1</t>
  </si>
  <si>
    <t>-531808729</t>
  </si>
  <si>
    <t>308</t>
  </si>
  <si>
    <t>341561023</t>
  </si>
  <si>
    <t>Kábel N2XH-J 2x6 mm2 B2ca s1d1a1</t>
  </si>
  <si>
    <t>870010854</t>
  </si>
  <si>
    <t>309</t>
  </si>
  <si>
    <t>341561023.1</t>
  </si>
  <si>
    <t>-802056900</t>
  </si>
  <si>
    <t>310</t>
  </si>
  <si>
    <t>341561203</t>
  </si>
  <si>
    <t>Kábel N2XH-O 2x1,5 mm2 B2ca s1d1a1</t>
  </si>
  <si>
    <t>-1971657394</t>
  </si>
  <si>
    <t>311</t>
  </si>
  <si>
    <t>341561203.1</t>
  </si>
  <si>
    <t>-1797119202</t>
  </si>
  <si>
    <t>312</t>
  </si>
  <si>
    <t>341890245540</t>
  </si>
  <si>
    <t>Kábel JE-H(St)H 4x2x0,8 mm E90 B2ca s1d1a1</t>
  </si>
  <si>
    <t>863059195</t>
  </si>
  <si>
    <t>313</t>
  </si>
  <si>
    <t>341890245540.1</t>
  </si>
  <si>
    <t>-1172535631</t>
  </si>
  <si>
    <t>314</t>
  </si>
  <si>
    <t>34189025902</t>
  </si>
  <si>
    <t>Kábel JE-H(St)H 2x2x0,8 mm E90 B2ca s1d1a1</t>
  </si>
  <si>
    <t>-129297360</t>
  </si>
  <si>
    <t>315</t>
  </si>
  <si>
    <t>34189025902.1</t>
  </si>
  <si>
    <t>-1989988718</t>
  </si>
  <si>
    <t>316</t>
  </si>
  <si>
    <t>341950226</t>
  </si>
  <si>
    <t>Kábel N2XH-O 4x1,5 mm2 B2ca s1d1a1</t>
  </si>
  <si>
    <t>1262116334</t>
  </si>
  <si>
    <t>317</t>
  </si>
  <si>
    <t>341950226.1</t>
  </si>
  <si>
    <t>-182072330</t>
  </si>
  <si>
    <t>318</t>
  </si>
  <si>
    <t>34502051015</t>
  </si>
  <si>
    <t>Kryt pre vypináč s radením 5, 6+6 do zdravotníctva (referenčný výrobok ABB Reflex SI 3559B-A00652214)</t>
  </si>
  <si>
    <t>-1371180216</t>
  </si>
  <si>
    <t>319</t>
  </si>
  <si>
    <t>34502051015.1</t>
  </si>
  <si>
    <t>-1513370085</t>
  </si>
  <si>
    <t>320</t>
  </si>
  <si>
    <t>345105332</t>
  </si>
  <si>
    <t>Zásuvka jednonásobná s ochranným kolíkom, oranžová, IP20 (referenčný výrobok ABB Reflex SI 5519B-A02357 P)</t>
  </si>
  <si>
    <t>1055881801</t>
  </si>
  <si>
    <t>321</t>
  </si>
  <si>
    <t>345105332.1</t>
  </si>
  <si>
    <t>-598360335</t>
  </si>
  <si>
    <t>322</t>
  </si>
  <si>
    <t>34545140156</t>
  </si>
  <si>
    <t>Prístroj spínača jednopólového radenie 1 (referenčný výrobok ABB 3559-A01345)</t>
  </si>
  <si>
    <t>-1556889761</t>
  </si>
  <si>
    <t>323</t>
  </si>
  <si>
    <t>34545140156.1</t>
  </si>
  <si>
    <t>-598638765</t>
  </si>
  <si>
    <t>324</t>
  </si>
  <si>
    <t>345561056</t>
  </si>
  <si>
    <t>Prístroj prepínača striedavého radenie 6 (referenčný výrobok ABB 3559-A25345)</t>
  </si>
  <si>
    <t>1330464080</t>
  </si>
  <si>
    <t>325</t>
  </si>
  <si>
    <t>345904615</t>
  </si>
  <si>
    <t>697239919</t>
  </si>
  <si>
    <t>326</t>
  </si>
  <si>
    <t>345561065</t>
  </si>
  <si>
    <t>Inštalačná svorka 5x2,5mm2 (refeenčný výrobok WAGO- 5x2,5mm 2273-205 0,5-2,5 mm2)</t>
  </si>
  <si>
    <t>1656715498</t>
  </si>
  <si>
    <t>327</t>
  </si>
  <si>
    <t>345561065.1</t>
  </si>
  <si>
    <t>1855124312</t>
  </si>
  <si>
    <t>328</t>
  </si>
  <si>
    <t>34560265</t>
  </si>
  <si>
    <t>Spínač jednopólový radenie 1, IP44 (referenčný výrobok ABB 3557G-A01940 B1)</t>
  </si>
  <si>
    <t>-622819732</t>
  </si>
  <si>
    <t>329</t>
  </si>
  <si>
    <t>34560265.1</t>
  </si>
  <si>
    <t>1321472390</t>
  </si>
  <si>
    <t>330</t>
  </si>
  <si>
    <t>3457894056</t>
  </si>
  <si>
    <t>Senzor pohybu 360, biely (referenčný výrobok IS 3360 COM1)</t>
  </si>
  <si>
    <t>1311031674</t>
  </si>
  <si>
    <t>331</t>
  </si>
  <si>
    <t>3457894056.1</t>
  </si>
  <si>
    <t>1679196282</t>
  </si>
  <si>
    <t>332</t>
  </si>
  <si>
    <t>3458940150</t>
  </si>
  <si>
    <t>Prístroj prepínača striedavého dvojitého radenie 6+6 (referenčný výrobok ABB 3559-A52345)</t>
  </si>
  <si>
    <t>-1859663256</t>
  </si>
  <si>
    <t>333</t>
  </si>
  <si>
    <t>3458940150.1</t>
  </si>
  <si>
    <t>-432090477</t>
  </si>
  <si>
    <t>334</t>
  </si>
  <si>
    <t>34589406</t>
  </si>
  <si>
    <t>Odbočná krabica s keramickými svorkami pre zachovanie funkčnosti pri požiari E90,150x116x67 IP66 červená bezhalogénová (referenčný výrobok OBO T100ED 06-2A)</t>
  </si>
  <si>
    <t>-1890003007</t>
  </si>
  <si>
    <t>335</t>
  </si>
  <si>
    <t>34589406.1</t>
  </si>
  <si>
    <t>Odbočná krabica s keramickými svorkami pre zachovanie funkčnosti pri požiari E90,150x116x67 IP66 červená bezhalogénová</t>
  </si>
  <si>
    <t>639950236</t>
  </si>
  <si>
    <t>336</t>
  </si>
  <si>
    <t>345901256</t>
  </si>
  <si>
    <t>Rámček jednodnásobný (referenčný výrobok ABB 3901J-A00010 B1)</t>
  </si>
  <si>
    <t>-1088190177</t>
  </si>
  <si>
    <t>337</t>
  </si>
  <si>
    <t>345901256.1</t>
  </si>
  <si>
    <t>1452124983</t>
  </si>
  <si>
    <t>338</t>
  </si>
  <si>
    <t>3485410</t>
  </si>
  <si>
    <t xml:space="preserve">Krabica  pod omietku  bezhalogénová (referenčný výrobok 6400-301 (1901))</t>
  </si>
  <si>
    <t>139038518</t>
  </si>
  <si>
    <t>339</t>
  </si>
  <si>
    <t>3485410.1</t>
  </si>
  <si>
    <t>-830673412</t>
  </si>
  <si>
    <t>340</t>
  </si>
  <si>
    <t>35250226</t>
  </si>
  <si>
    <t>Rámček 3-násobný, biely (referečný výrobok ABB 2CKA001725A1496)</t>
  </si>
  <si>
    <t>-1651205754</t>
  </si>
  <si>
    <t>341</t>
  </si>
  <si>
    <t>35250226.1</t>
  </si>
  <si>
    <t>841149745</t>
  </si>
  <si>
    <t>342</t>
  </si>
  <si>
    <t>35250510</t>
  </si>
  <si>
    <t>Rámček 4-násobný, biely (referečný výrobok ABB 2CKA001725A1497)</t>
  </si>
  <si>
    <t>175158136</t>
  </si>
  <si>
    <t>343</t>
  </si>
  <si>
    <t>35250510.1</t>
  </si>
  <si>
    <t>-1538214435</t>
  </si>
  <si>
    <t>344</t>
  </si>
  <si>
    <t>4563453465</t>
  </si>
  <si>
    <t>Príchytky káblová</t>
  </si>
  <si>
    <t>-1545269688</t>
  </si>
  <si>
    <t>345</t>
  </si>
  <si>
    <t>453453</t>
  </si>
  <si>
    <t>482375965</t>
  </si>
  <si>
    <t>346</t>
  </si>
  <si>
    <t>45345432</t>
  </si>
  <si>
    <t>Páska zdrhovacia</t>
  </si>
  <si>
    <t>bal</t>
  </si>
  <si>
    <t>-478378732</t>
  </si>
  <si>
    <t>347</t>
  </si>
  <si>
    <t>45315610</t>
  </si>
  <si>
    <t>Izolačná páska</t>
  </si>
  <si>
    <t>-213240814</t>
  </si>
  <si>
    <t>348</t>
  </si>
  <si>
    <t>54568435156</t>
  </si>
  <si>
    <t>Montáž parapetného žlabu</t>
  </si>
  <si>
    <t>171438191</t>
  </si>
  <si>
    <t>349</t>
  </si>
  <si>
    <t>6843165</t>
  </si>
  <si>
    <t>Parapetný žľab 150x50</t>
  </si>
  <si>
    <t>-779507270</t>
  </si>
  <si>
    <t>350</t>
  </si>
  <si>
    <t>568655608</t>
  </si>
  <si>
    <t>Rámček 1-násobný, biely (referečný výrobok ABB 2CKA001725A1494)</t>
  </si>
  <si>
    <t>-1327977753</t>
  </si>
  <si>
    <t>351</t>
  </si>
  <si>
    <t>352078673</t>
  </si>
  <si>
    <t>-1540593972</t>
  </si>
  <si>
    <t>352</t>
  </si>
  <si>
    <t>568655609</t>
  </si>
  <si>
    <t>Rámček 2-násobný, biely (referečný výrobok ABB 2CKA001725A1495)</t>
  </si>
  <si>
    <t>1932530037</t>
  </si>
  <si>
    <t>353</t>
  </si>
  <si>
    <t>352078674</t>
  </si>
  <si>
    <t>1599838008</t>
  </si>
  <si>
    <t>354</t>
  </si>
  <si>
    <t>56865561060</t>
  </si>
  <si>
    <t>Rámček 5-násobný, biely (referečný výrobok ABB 2CKA001725A1498)</t>
  </si>
  <si>
    <t>-817328460</t>
  </si>
  <si>
    <t>355</t>
  </si>
  <si>
    <t>35207861421</t>
  </si>
  <si>
    <t>916727905</t>
  </si>
  <si>
    <t>356</t>
  </si>
  <si>
    <t>973031851</t>
  </si>
  <si>
    <t>Vytvorenie kapsy pre prístrojove krabice veľkosti do d 100 mm hĺbky do 50 mm</t>
  </si>
  <si>
    <t>-339230016</t>
  </si>
  <si>
    <t>357</t>
  </si>
  <si>
    <t>974031121</t>
  </si>
  <si>
    <t xml:space="preserve">Vysekanie rýh v akomkoľvek tehlovom murive do hĺbky 75 mm a š. do 75 mm,  -0,00200 t</t>
  </si>
  <si>
    <t>150947696</t>
  </si>
  <si>
    <t>VRN08</t>
  </si>
  <si>
    <t>Inžinierska činnosť</t>
  </si>
  <si>
    <t>358</t>
  </si>
  <si>
    <t>0010000121123</t>
  </si>
  <si>
    <t>Inžinierska činnosť - technický dozor</t>
  </si>
  <si>
    <t>-1062548284</t>
  </si>
  <si>
    <t>359</t>
  </si>
  <si>
    <t>00100003145</t>
  </si>
  <si>
    <t>Inžinierska činnosť - skúšky a revízie</t>
  </si>
  <si>
    <t>-1553394494</t>
  </si>
  <si>
    <t>360</t>
  </si>
  <si>
    <t>001000031458888</t>
  </si>
  <si>
    <t>Projektová dokumentácia skutočného vyhotovenia</t>
  </si>
  <si>
    <t>1211973583</t>
  </si>
  <si>
    <t>361</t>
  </si>
  <si>
    <t>K001</t>
  </si>
  <si>
    <t>Pomocné práce</t>
  </si>
  <si>
    <t>-481726121</t>
  </si>
  <si>
    <t>362</t>
  </si>
  <si>
    <t>M002</t>
  </si>
  <si>
    <t>Podruž. mat / sádra,klince,štítky, pásky, natlkacie skrut.,.... /</t>
  </si>
  <si>
    <t>-777269920</t>
  </si>
  <si>
    <t>363</t>
  </si>
  <si>
    <t>K004</t>
  </si>
  <si>
    <t>Projektový manažment</t>
  </si>
  <si>
    <t>hod.</t>
  </si>
  <si>
    <t>-450848615</t>
  </si>
  <si>
    <t>364</t>
  </si>
  <si>
    <t>K004.1</t>
  </si>
  <si>
    <t>Dopravné náklady</t>
  </si>
  <si>
    <t>1721461426</t>
  </si>
  <si>
    <t>5 - Vzduchotechnika</t>
  </si>
  <si>
    <t>D1 - 1.pp</t>
  </si>
  <si>
    <t xml:space="preserve">    D2 - Zar. č. 1 - Vetranie ambulancie, prípravne a čakárne na 1.PP</t>
  </si>
  <si>
    <t>D11 - Zar. č. 6 - Podtlakové vetranie na 1.NP</t>
  </si>
  <si>
    <t>D16 - Potrubia a izolácie na podlaží 2.NP</t>
  </si>
  <si>
    <t>D17 - 3. NP</t>
  </si>
  <si>
    <t xml:space="preserve">    D18 - Zar. č. 9 - Podtlakové vetranie na 3.NP</t>
  </si>
  <si>
    <t>D19 - Potrubia a izolácie na podlaží 3.NP</t>
  </si>
  <si>
    <t>D20 - Strecha</t>
  </si>
  <si>
    <t xml:space="preserve">    D21 - Zar. č. 10 - Požiarne vetranie CHÚC typu B</t>
  </si>
  <si>
    <t>D22 - Potrubia a izolácie na Streche</t>
  </si>
  <si>
    <t>D12 - Potrubia a izolácie na podlaží 1.NP</t>
  </si>
  <si>
    <t>D14 - Zar. č. 7 - Vetranie lôžkovej časti na 2.NP</t>
  </si>
  <si>
    <t xml:space="preserve">D3 - Požiarne klapky </t>
  </si>
  <si>
    <t xml:space="preserve">    D15 - Zar. č. 8 - Podtlakové vetranie na 2.NP</t>
  </si>
  <si>
    <t>D4 - Zar. č. 2 - Vetranie operačného priestoru a zázemia na 1.PP</t>
  </si>
  <si>
    <t xml:space="preserve">D6 - Zar. č. 3 - Podtlakové vetranie na 1.PP </t>
  </si>
  <si>
    <t>D7 - Potrubia a izolácie na podlaží 1.PP</t>
  </si>
  <si>
    <t xml:space="preserve">    D10 - Zar. č. 5 - Vetranie operačného priestoru a zázemia na 1.NP</t>
  </si>
  <si>
    <t xml:space="preserve">    D9 - Zar. č. 4 - Vetranie ambulancie, pozákrokovej miestnosti a čakáreň na 1.NP a 2.NP</t>
  </si>
  <si>
    <t>D1</t>
  </si>
  <si>
    <t>1.pp</t>
  </si>
  <si>
    <t>D2</t>
  </si>
  <si>
    <t>Zar. č. 1 - Vetranie ambulancie, prípravne a čakárne na 1.PP</t>
  </si>
  <si>
    <t>Pol183</t>
  </si>
  <si>
    <t>VZT jednotka, Rekuperačná</t>
  </si>
  <si>
    <t>921284710</t>
  </si>
  <si>
    <t xml:space="preserve">Poznámka k položke:_x000d_
_x000d_
Typ: OPTIMAX-CROSS-25-EC13-P-W-K-NLW/CLW_x000d_
Prívod / odvod vzduchu = 2290 / 2290 m3 / hod._x000d_
Hmotnosť: 483 kg_x000d_
* El. pripojenie (ventilátory): 230 V / 1,56 kW / 230 V/ 6,98 A _x000d_
* Ohrievač: max. 9 kW, médium: voda 80/65°C_x000d_
* Chladič: max. 10,7 kW , médium: voda 8/14°C  _x000d_
* doskový rekuperátor_x000d_
* filtre na prívode / odvode_x000d_
* uzatváracie klapky na prívode / odvode_x000d_
* interiérové vyhotovenie, antivibračné podložky_x000d_
* bez MaR</t>
  </si>
  <si>
    <t>Pol184</t>
  </si>
  <si>
    <t>Prekáblovanie</t>
  </si>
  <si>
    <t>875441636</t>
  </si>
  <si>
    <t>Pol185</t>
  </si>
  <si>
    <t>Uvedenie do prevádzky</t>
  </si>
  <si>
    <t>1905064112</t>
  </si>
  <si>
    <t>Pol186</t>
  </si>
  <si>
    <t>Tlmič hluku, do štvorhranného potrubia, 1100x710 mm, dl. 1000 mm</t>
  </si>
  <si>
    <t>-1808241603</t>
  </si>
  <si>
    <t>Pol187</t>
  </si>
  <si>
    <t>Tlmič hluku, do štvorhranného potrubia, 1400x600 mm, dl. 1000 mm</t>
  </si>
  <si>
    <t>284767557</t>
  </si>
  <si>
    <t>Pol188</t>
  </si>
  <si>
    <t>Tlmič hluku, do štvorhranného potrubia, 900x500 mm, dl. 1000 mm</t>
  </si>
  <si>
    <t>1443298864</t>
  </si>
  <si>
    <t>Pol189</t>
  </si>
  <si>
    <t>Tlmič hluku, do štvorhranného potrubia, 900x500 mm, dl. 750 mm</t>
  </si>
  <si>
    <t>2066223965</t>
  </si>
  <si>
    <t>Pol190</t>
  </si>
  <si>
    <t>Protidažďová žalúzia - výfuk, s ochranným sitom, 1100x710 mm</t>
  </si>
  <si>
    <t>-927493711</t>
  </si>
  <si>
    <t>Pol191</t>
  </si>
  <si>
    <t>Protidažďová žalúzia - sanie, s ochranným sitom, 1400x600 mm</t>
  </si>
  <si>
    <t>-1177368365</t>
  </si>
  <si>
    <t>Pol192</t>
  </si>
  <si>
    <t>Kruhový stropný difúzor D=200 mm (200-SW) prívod</t>
  </si>
  <si>
    <t>1208690128</t>
  </si>
  <si>
    <t>Pol193</t>
  </si>
  <si>
    <t>* plenum box 160-200, s klapkou</t>
  </si>
  <si>
    <t>1291457913</t>
  </si>
  <si>
    <t>Pol194</t>
  </si>
  <si>
    <t>Tanierový ventil TV125 - prívod</t>
  </si>
  <si>
    <t>-410949561</t>
  </si>
  <si>
    <t>Pol195</t>
  </si>
  <si>
    <t>Kruhový stropný difúzor D=200 mm (200-SW) odvod</t>
  </si>
  <si>
    <t>-1585287057</t>
  </si>
  <si>
    <t>1298615806</t>
  </si>
  <si>
    <t>Pol196</t>
  </si>
  <si>
    <t>Tanierový ventil TV125 - odvod</t>
  </si>
  <si>
    <t>865705923</t>
  </si>
  <si>
    <t>D11</t>
  </si>
  <si>
    <t>Zar. č. 6 - Podtlakové vetranie na 1.NP</t>
  </si>
  <si>
    <t>Pol238</t>
  </si>
  <si>
    <t>Malý odvodný radiálny ventilátor</t>
  </si>
  <si>
    <t>-2121370567</t>
  </si>
  <si>
    <t>Poznámka k položke:_x000d_
_x000d_
Typ: ECO U100 H_x000d_
Odvod vzduchu: 90 m3/h_x000d_
Spotreba energie 230 V / 0,03 kW_x000d_
Hmotnosť: 2 kg_x000d_
* vrátane integrovanej tesnej spätnej klapky</t>
  </si>
  <si>
    <t>Pol239</t>
  </si>
  <si>
    <t>* časový dobeh a riadenie podľa odporúčania vo výkresovej časti</t>
  </si>
  <si>
    <t>1102999672</t>
  </si>
  <si>
    <t>Pol240</t>
  </si>
  <si>
    <t>Výfuková hlavica VH100, D100 mm</t>
  </si>
  <si>
    <t>-906540699</t>
  </si>
  <si>
    <t>Pol294</t>
  </si>
  <si>
    <t>Výfuková hlavica VH125, D125 mm</t>
  </si>
  <si>
    <t>731996189</t>
  </si>
  <si>
    <t>Pol295</t>
  </si>
  <si>
    <t>Montážny, spojovací, závesný a kotviaci materiál</t>
  </si>
  <si>
    <t>904777451</t>
  </si>
  <si>
    <t>D16</t>
  </si>
  <si>
    <t>Potrubia a izolácie na podlaží 2.NP</t>
  </si>
  <si>
    <t>Pol242</t>
  </si>
  <si>
    <t>Ventilačné potrubie z galvanizovaného ocelového plechu</t>
  </si>
  <si>
    <t>1259317450</t>
  </si>
  <si>
    <t>Poznámka k položke:_x000d_
* vrátane tvaroviek _x000d_
Potrubie VZT kruhové Spiro</t>
  </si>
  <si>
    <t>Pol243</t>
  </si>
  <si>
    <t xml:space="preserve"> potrubie bezošvé d=100 mm</t>
  </si>
  <si>
    <t>bm</t>
  </si>
  <si>
    <t>-836633140</t>
  </si>
  <si>
    <t>Pol244</t>
  </si>
  <si>
    <t xml:space="preserve"> potrubie bezošvé d=125 mm</t>
  </si>
  <si>
    <t>1329138966</t>
  </si>
  <si>
    <t>Pol245</t>
  </si>
  <si>
    <t xml:space="preserve"> potrubie bezošvé d=160 mm</t>
  </si>
  <si>
    <t>-1757261523</t>
  </si>
  <si>
    <t>Pol246</t>
  </si>
  <si>
    <t>potrubie bezošvé d=200 mm</t>
  </si>
  <si>
    <t>-125402308</t>
  </si>
  <si>
    <t>Pol247.1</t>
  </si>
  <si>
    <t xml:space="preserve"> potrubie bezošvé d=250 mm</t>
  </si>
  <si>
    <t>-1706615576</t>
  </si>
  <si>
    <t>Poznámka k položke:_x000d_
* tvarovky 15%_x000d_
Ohybná hadica SonoFlex, izolovaná</t>
  </si>
  <si>
    <t>Pol296</t>
  </si>
  <si>
    <t>Do priemeru Ø100 mm</t>
  </si>
  <si>
    <t>-184653351</t>
  </si>
  <si>
    <t>Pol297</t>
  </si>
  <si>
    <t>Do priemeru Ø160 mm</t>
  </si>
  <si>
    <t>353078974</t>
  </si>
  <si>
    <t>Pol298.1</t>
  </si>
  <si>
    <t>Do priemeru Ø200 mm</t>
  </si>
  <si>
    <t>-900325726</t>
  </si>
  <si>
    <t>Pol250</t>
  </si>
  <si>
    <t xml:space="preserve">Tepelná izolácia  interier VZT potrubia hrúbka h = 20 mm</t>
  </si>
  <si>
    <t>573986301</t>
  </si>
  <si>
    <t>Poznámka k položke:_x000d_
* spoje prelepené samolepiacou Al páskou</t>
  </si>
  <si>
    <t>Pol251</t>
  </si>
  <si>
    <t xml:space="preserve">Tepelná izolácia exteriérového VZT potrubia  hrúbka h = 32 mm</t>
  </si>
  <si>
    <t>1170445585</t>
  </si>
  <si>
    <t>Pol252.2</t>
  </si>
  <si>
    <t xml:space="preserve">Protipožiarna izolácia,  požiarna odolnosť 60 mi, h = 50 mm</t>
  </si>
  <si>
    <t>-903040960</t>
  </si>
  <si>
    <t>Poznámka k položke:_x000d_
* vrátane kompletného montážneho príslušenstva</t>
  </si>
  <si>
    <t>Pol253</t>
  </si>
  <si>
    <t>VZT potrubie hranaté sk. I – celotmelené zdravotne nezávadným tmelom + 15% tvarovky</t>
  </si>
  <si>
    <t>-1390103605</t>
  </si>
  <si>
    <t>D17</t>
  </si>
  <si>
    <t>3. NP</t>
  </si>
  <si>
    <t>D18</t>
  </si>
  <si>
    <t>Zar. č. 9 - Podtlakové vetranie na 3.NP</t>
  </si>
  <si>
    <t>-2031117008</t>
  </si>
  <si>
    <t>117357975</t>
  </si>
  <si>
    <t>-1019732125</t>
  </si>
  <si>
    <t>904254196</t>
  </si>
  <si>
    <t>D19</t>
  </si>
  <si>
    <t>Potrubia a izolácie na podlaží 3.NP</t>
  </si>
  <si>
    <t>-987885949</t>
  </si>
  <si>
    <t>-300315163</t>
  </si>
  <si>
    <t>1200318282</t>
  </si>
  <si>
    <t>Poznámka k položke:_x000d_
* tvarovky 15%</t>
  </si>
  <si>
    <t>602956987</t>
  </si>
  <si>
    <t>Pol251.1</t>
  </si>
  <si>
    <t xml:space="preserve">Tepelná izolácia exteriérového VZT potrubia  h = 32 mm</t>
  </si>
  <si>
    <t>-1716763283</t>
  </si>
  <si>
    <t>Pol252.3</t>
  </si>
  <si>
    <t>-123051603</t>
  </si>
  <si>
    <t>1.6</t>
  </si>
  <si>
    <t>779108852</t>
  </si>
  <si>
    <t>D20</t>
  </si>
  <si>
    <t>Strecha</t>
  </si>
  <si>
    <t>D21</t>
  </si>
  <si>
    <t>Zar. č. 10 - Požiarne vetranie CHÚC typu B</t>
  </si>
  <si>
    <t>Pol307</t>
  </si>
  <si>
    <t>Prívodný ventilátor hranatý, do exteriéru</t>
  </si>
  <si>
    <t>1732237569</t>
  </si>
  <si>
    <t>Poznámka k položke:_x000d_
_x000d_
Typ: MUB 062 500EC_x000d_
Prívod vzduchu: 5750 m3/h_x000d_
Spotreba energie 400 V/50Hz/1,41kW/2,06A_x000d_
Hmotnosť: 95 kg_x000d_
* napojenie na záložný zdroj</t>
  </si>
  <si>
    <t>Pol308</t>
  </si>
  <si>
    <t>* exteriérová strieška</t>
  </si>
  <si>
    <t>1319374383</t>
  </si>
  <si>
    <t>Pol309</t>
  </si>
  <si>
    <t>* sací kus</t>
  </si>
  <si>
    <t>-1235877483</t>
  </si>
  <si>
    <t>Pol310</t>
  </si>
  <si>
    <t>Protidažďová žalúzia - výfuk, s ochranným sitom, 500x400 mm</t>
  </si>
  <si>
    <t>114148802</t>
  </si>
  <si>
    <t>Pol311</t>
  </si>
  <si>
    <t>Uzatváracia klapka so servopohonom 230V/0,1kW, 500x400</t>
  </si>
  <si>
    <t>1249050935</t>
  </si>
  <si>
    <t>Pol312</t>
  </si>
  <si>
    <t>Servopohonom otvaravy svetlik, 900x900 mm; 230V/0,1 kW</t>
  </si>
  <si>
    <t>540799408</t>
  </si>
  <si>
    <t>Pol313</t>
  </si>
  <si>
    <t>Prívodná hranatá mriežka A-1-2-225x425-V-R1</t>
  </si>
  <si>
    <t>-720446596</t>
  </si>
  <si>
    <t>Pol314</t>
  </si>
  <si>
    <t>Prívodná hranatá mriežka A-1-2-225x525-V-R1</t>
  </si>
  <si>
    <t>-1560038465</t>
  </si>
  <si>
    <t>Pol315</t>
  </si>
  <si>
    <t>Prívodná hranatá mriežka A-1-2-225x625-V-R1</t>
  </si>
  <si>
    <t>598462130</t>
  </si>
  <si>
    <t>Pol316</t>
  </si>
  <si>
    <t>Odvodná hranatá mriežka A-1-2-225x425-V-R1</t>
  </si>
  <si>
    <t>1823065388</t>
  </si>
  <si>
    <t>Pol317</t>
  </si>
  <si>
    <t>Odvodná hranatá mriežka A-1-2-225x525-V-R1</t>
  </si>
  <si>
    <t>-501416868</t>
  </si>
  <si>
    <t>Pol318</t>
  </si>
  <si>
    <t>-1213852316</t>
  </si>
  <si>
    <t>D22</t>
  </si>
  <si>
    <t>Potrubia a izolácie na Streche</t>
  </si>
  <si>
    <t>1833177119</t>
  </si>
  <si>
    <t>1832395226</t>
  </si>
  <si>
    <t>787624664</t>
  </si>
  <si>
    <t>D12</t>
  </si>
  <si>
    <t>Potrubia a izolácie na podlaží 1.NP</t>
  </si>
  <si>
    <t>-1663603066</t>
  </si>
  <si>
    <t>-1465097685</t>
  </si>
  <si>
    <t>1257023945</t>
  </si>
  <si>
    <t>1758084824</t>
  </si>
  <si>
    <t>-1386813203</t>
  </si>
  <si>
    <t>Pol247</t>
  </si>
  <si>
    <t>potrubie bezošvé d=250 mm</t>
  </si>
  <si>
    <t>1263338778</t>
  </si>
  <si>
    <t>-793928001</t>
  </si>
  <si>
    <t>-1284745652</t>
  </si>
  <si>
    <t>Pol298</t>
  </si>
  <si>
    <t>1076470383</t>
  </si>
  <si>
    <t>1638502433</t>
  </si>
  <si>
    <t>704079960</t>
  </si>
  <si>
    <t>Pol252.1</t>
  </si>
  <si>
    <t>-290653979</t>
  </si>
  <si>
    <t>364045706</t>
  </si>
  <si>
    <t>Poznámka k položke:_x000d_
Potrubie VZT kruhové Spiro - celotmelené zdravotne nezávadným tmelom</t>
  </si>
  <si>
    <t>Pol254</t>
  </si>
  <si>
    <t>potrubie bezošvé d=100 mm</t>
  </si>
  <si>
    <t>586519809</t>
  </si>
  <si>
    <t>Pol255</t>
  </si>
  <si>
    <t>581583152</t>
  </si>
  <si>
    <t>Pol256</t>
  </si>
  <si>
    <t>-414328692</t>
  </si>
  <si>
    <t>Pol257</t>
  </si>
  <si>
    <t xml:space="preserve"> potrubie bezošvé d=200 mm</t>
  </si>
  <si>
    <t>-1206150179</t>
  </si>
  <si>
    <t>Pol258.1</t>
  </si>
  <si>
    <t>1938398988</t>
  </si>
  <si>
    <t>D14</t>
  </si>
  <si>
    <t>Zar. č. 7 - Vetranie lôžkovej časti na 2.NP</t>
  </si>
  <si>
    <t>Pol299</t>
  </si>
  <si>
    <t>255375725</t>
  </si>
  <si>
    <t xml:space="preserve">Poznámka k položke:_x000d_
_x000d_
Typ: OPTIMAX-CROSS-40-EC12-P-W-K-NLW/CLW_x000d_
Prívod / odvod vzduchu = 3 070 / 3 070 m3 / hod._x000d_
Hmotnosť: 631 kg_x000d_
* El. pripojenie (ventilátory): 230 V / 2,6 kW / 11,56 A _x000d_
* Ohrievač: max. 12,8 kW, médium: voda 80/65°C_x000d_
* Chladič: max. 17 kW , médium: voda 8/14°C  _x000d_
* doskový rekuperátor_x000d_
* filtre na prívode / odvode_x000d_
* uzatváracie klapky na prívode / odvode_x000d_
* interiérové vyhotovenie, antivibračné podložky_x000d_
* bez MaR</t>
  </si>
  <si>
    <t>1149014814</t>
  </si>
  <si>
    <t>235510199</t>
  </si>
  <si>
    <t>Pol300</t>
  </si>
  <si>
    <t>Protidažďová žalúzia - sanie, s ochranným sitom, 1600x800 mm</t>
  </si>
  <si>
    <t>-1769845145</t>
  </si>
  <si>
    <t>Pol301</t>
  </si>
  <si>
    <t>Protidažďová žalúzia - výfuk, s ochranným sitom, 1400x315 mm</t>
  </si>
  <si>
    <t>-2042347542</t>
  </si>
  <si>
    <t>Pol280</t>
  </si>
  <si>
    <t>Tlmič hluku, do štvorhranného potrubia, 1400x550 mm, dl. 1000 mm</t>
  </si>
  <si>
    <t>-1617202415</t>
  </si>
  <si>
    <t>Pol302</t>
  </si>
  <si>
    <t>Tlmič hluku, do štvorhranného potrubia, 400x1000 mm, dl. 500 mm</t>
  </si>
  <si>
    <t>1582799509</t>
  </si>
  <si>
    <t>Pol264</t>
  </si>
  <si>
    <t>Ručná klapka regulačná kruhová D200</t>
  </si>
  <si>
    <t>1621272682</t>
  </si>
  <si>
    <t>Pol234</t>
  </si>
  <si>
    <t>Ručná klapka regulačná kruhová D250</t>
  </si>
  <si>
    <t>-1252121827</t>
  </si>
  <si>
    <t>Pol303</t>
  </si>
  <si>
    <t>Ručná klapka regulačná hranatá 315x200</t>
  </si>
  <si>
    <t>-1062890176</t>
  </si>
  <si>
    <t>Pol265</t>
  </si>
  <si>
    <t>Ručná klapka regulačná hranatá 400x200</t>
  </si>
  <si>
    <t>-1676897197</t>
  </si>
  <si>
    <t>Pol304</t>
  </si>
  <si>
    <t>Ručná klapka regulačná hranatá 400x250</t>
  </si>
  <si>
    <t>-1145714326</t>
  </si>
  <si>
    <t>2146555830</t>
  </si>
  <si>
    <t>780574899</t>
  </si>
  <si>
    <t>2133466663</t>
  </si>
  <si>
    <t>484243259</t>
  </si>
  <si>
    <t>Pol266.1</t>
  </si>
  <si>
    <t>Kruhový stropný difúzor D=250 mm (250-SW) prívod</t>
  </si>
  <si>
    <t>-1037423921</t>
  </si>
  <si>
    <t>Pol267.1</t>
  </si>
  <si>
    <t>* plenum box 200-250, s klapkou</t>
  </si>
  <si>
    <t>-68124192</t>
  </si>
  <si>
    <t>Pol305</t>
  </si>
  <si>
    <t>Tanierový ventil, TV 125 - odvodný</t>
  </si>
  <si>
    <t>976015852</t>
  </si>
  <si>
    <t>Pol268.1</t>
  </si>
  <si>
    <t>Kruhový stropný difúzor D=250 mm (250-SW) odvod</t>
  </si>
  <si>
    <t>755998993</t>
  </si>
  <si>
    <t>Pol267.2</t>
  </si>
  <si>
    <t>-923259976</t>
  </si>
  <si>
    <t>D3</t>
  </si>
  <si>
    <t xml:space="preserve">Požiarne klapky </t>
  </si>
  <si>
    <t>Pol197</t>
  </si>
  <si>
    <t>500x250</t>
  </si>
  <si>
    <t>858114873</t>
  </si>
  <si>
    <t>-360851602</t>
  </si>
  <si>
    <t>Pol198</t>
  </si>
  <si>
    <t>450x200</t>
  </si>
  <si>
    <t>572664015</t>
  </si>
  <si>
    <t>372622557</t>
  </si>
  <si>
    <t>Pol199</t>
  </si>
  <si>
    <t>Ručná klapka regulačná hranatá 250x150</t>
  </si>
  <si>
    <t>-1893217916</t>
  </si>
  <si>
    <t>Pol200</t>
  </si>
  <si>
    <t>907026563</t>
  </si>
  <si>
    <t>Pol201</t>
  </si>
  <si>
    <t>2056295</t>
  </si>
  <si>
    <t>Pol236</t>
  </si>
  <si>
    <t>630x315</t>
  </si>
  <si>
    <t>-1302693120</t>
  </si>
  <si>
    <t>-1840896374</t>
  </si>
  <si>
    <t>Pol237</t>
  </si>
  <si>
    <t>-898828480</t>
  </si>
  <si>
    <t>Pol270</t>
  </si>
  <si>
    <t>500x315</t>
  </si>
  <si>
    <t>-2023213359</t>
  </si>
  <si>
    <t>377941622</t>
  </si>
  <si>
    <t>Pol271</t>
  </si>
  <si>
    <t>400x200</t>
  </si>
  <si>
    <t>-209936727</t>
  </si>
  <si>
    <t>-1012776287</t>
  </si>
  <si>
    <t>Pol272</t>
  </si>
  <si>
    <t>1214905600</t>
  </si>
  <si>
    <t>Pol292</t>
  </si>
  <si>
    <t>900x450</t>
  </si>
  <si>
    <t>152092738</t>
  </si>
  <si>
    <t>-1558461972</t>
  </si>
  <si>
    <t>Pol293</t>
  </si>
  <si>
    <t>-264175901</t>
  </si>
  <si>
    <t>1608809278</t>
  </si>
  <si>
    <t>822614525</t>
  </si>
  <si>
    <t>Pol306</t>
  </si>
  <si>
    <t>364302717</t>
  </si>
  <si>
    <t>D15</t>
  </si>
  <si>
    <t>Zar. č. 8 - Podtlakové vetranie na 2.NP</t>
  </si>
  <si>
    <t>1268701562</t>
  </si>
  <si>
    <t>-804934079</t>
  </si>
  <si>
    <t>914273069</t>
  </si>
  <si>
    <t>120882956</t>
  </si>
  <si>
    <t>D4</t>
  </si>
  <si>
    <t>Zar. č. 2 - Vetranie operačného priestoru a zázemia na 1.PP</t>
  </si>
  <si>
    <t>Pol202</t>
  </si>
  <si>
    <t>VZT jednotka, Rekuperačná, hyg. vyhotovenie do nemocničného prostredia</t>
  </si>
  <si>
    <t>-1678753281</t>
  </si>
  <si>
    <t xml:space="preserve">Poznámka k položke:_x000d_
_x000d_
Typ: CSK-15-HS-W-P/1-6/1-6/K/V_x000d_
Prívod / odvod vzduchu = 4 200 / 4 200 m3 / hod._x000d_
Hmotnosť: 1171 kg_x000d_
* El. pripojenie (ventilátory): 400 V / 6,3 kW / 6,98 A _x000d_
* Ohrievač: max. 19,7 kW, médium: voda 80/65°C_x000d_
* Chladič: max. 37,2 kW , médium: voda 8/14°C  _x000d_
* doskový rekuperátor_x000d_
* filtre na prívode / odvode_x000d_
* uzatváracie klapky na prívode / odvode_x000d_
* interiérové vyhotovenie, antivibračné podložky_x000d_
* bez MaR_x000d_
* jednotka je v hygienickom prevedení vhodnom do operačných a čistých priestorov (M4,5)</t>
  </si>
  <si>
    <t>-858287555</t>
  </si>
  <si>
    <t>400017769</t>
  </si>
  <si>
    <t>Pol203</t>
  </si>
  <si>
    <t xml:space="preserve">Parný zvlhčovač  400V3</t>
  </si>
  <si>
    <t>1484750721</t>
  </si>
  <si>
    <t>Poznámka k položke:_x000d_
El. pripojenie: 400 V / 38 kW / 53,8 A _x000d_
Prietok vzduchu = 4 200 /m3 / hod_x000d_
Vlhčenie max. 50 kg/h_x000d_
Hmotnosť: 139 kg_x000d_
Príslušenstvo:</t>
  </si>
  <si>
    <t>Pol204</t>
  </si>
  <si>
    <t>parná trubica DV81-500</t>
  </si>
  <si>
    <t>-1708597306</t>
  </si>
  <si>
    <t>Pol205</t>
  </si>
  <si>
    <t>DS80 parná hadica (57/45mm) do 45 kg/h</t>
  </si>
  <si>
    <t>1960842256</t>
  </si>
  <si>
    <t>Pol206</t>
  </si>
  <si>
    <t>KS10 Kondenzačná hadica</t>
  </si>
  <si>
    <t>-502538493</t>
  </si>
  <si>
    <t>Pol207</t>
  </si>
  <si>
    <t>Z261 Filtračný ventil 5μm (3/8" / 1/2")</t>
  </si>
  <si>
    <t>-1338551390</t>
  </si>
  <si>
    <t>Pol208</t>
  </si>
  <si>
    <t>Snímač diferencie tlaku APS</t>
  </si>
  <si>
    <t>1066555504</t>
  </si>
  <si>
    <t>Pol209</t>
  </si>
  <si>
    <t>Hydrostat potrubný MHD (mechanický)</t>
  </si>
  <si>
    <t>1328777131</t>
  </si>
  <si>
    <t>Pol210</t>
  </si>
  <si>
    <t>Snímač rel. vlhkosti, potrubný CDC</t>
  </si>
  <si>
    <t>-389194634</t>
  </si>
  <si>
    <t>Pol211</t>
  </si>
  <si>
    <t>Závesná konzola pre parný zvlhčovač</t>
  </si>
  <si>
    <t>-1420413909</t>
  </si>
  <si>
    <t>Pol212</t>
  </si>
  <si>
    <t>Tlmič hluku, do štvorhranného potrubia, 1000x550 mm, dl. 1000 mm</t>
  </si>
  <si>
    <t>-472239594</t>
  </si>
  <si>
    <t>Pol213</t>
  </si>
  <si>
    <t>Tlmič hluku, do štvorhranného potrubia, 1000x630 mm, dl. 1000 mm</t>
  </si>
  <si>
    <t>-907588157</t>
  </si>
  <si>
    <t>Pol214</t>
  </si>
  <si>
    <t>Tlmič hluku, do štvorhranného potrubia, 630x900 mm, dl. 1000 mm</t>
  </si>
  <si>
    <t>304007684</t>
  </si>
  <si>
    <t>Pol215</t>
  </si>
  <si>
    <t>Protidažďová žalúzia - sanie, s ochranným sitom, 1400x550 mm</t>
  </si>
  <si>
    <t>600663550</t>
  </si>
  <si>
    <t>Pol216</t>
  </si>
  <si>
    <t>Protidažďová žalúzia - výfuk, s ochranným sitom, 1400x550 mm</t>
  </si>
  <si>
    <t>-1164860123</t>
  </si>
  <si>
    <t>Poznámka k položke:_x000d_
voľná pozícia</t>
  </si>
  <si>
    <t>Pol217</t>
  </si>
  <si>
    <t>Laminarne pole</t>
  </si>
  <si>
    <t>-285268584</t>
  </si>
  <si>
    <t>Pol218</t>
  </si>
  <si>
    <t xml:space="preserve">* Filter </t>
  </si>
  <si>
    <t>-1386712819</t>
  </si>
  <si>
    <t>Pol219</t>
  </si>
  <si>
    <t>Čistý nástavec - prívod</t>
  </si>
  <si>
    <t>1760703994</t>
  </si>
  <si>
    <t>Pol220</t>
  </si>
  <si>
    <t>* vírivá výustka SD325 V</t>
  </si>
  <si>
    <t>-1097788573</t>
  </si>
  <si>
    <t>Pol221</t>
  </si>
  <si>
    <t xml:space="preserve">*  filter H13 305x305x78</t>
  </si>
  <si>
    <t>201536378</t>
  </si>
  <si>
    <t>Pol222</t>
  </si>
  <si>
    <t>-435762309</t>
  </si>
  <si>
    <t>Pol223</t>
  </si>
  <si>
    <t>* vírivá výustka SD475 V</t>
  </si>
  <si>
    <t>512744369</t>
  </si>
  <si>
    <t>Pol224</t>
  </si>
  <si>
    <t>* filter H13 457x457x78</t>
  </si>
  <si>
    <t>1144119777</t>
  </si>
  <si>
    <t>Pol225</t>
  </si>
  <si>
    <t>536383138</t>
  </si>
  <si>
    <t>Pol226</t>
  </si>
  <si>
    <t>* vírivá výustka SD595 V</t>
  </si>
  <si>
    <t>213571638</t>
  </si>
  <si>
    <t>Pol227</t>
  </si>
  <si>
    <t>* filter H13 575x575x78</t>
  </si>
  <si>
    <t>1319466362</t>
  </si>
  <si>
    <t>Pol228</t>
  </si>
  <si>
    <t xml:space="preserve">Čistý nástavec  - odvod</t>
  </si>
  <si>
    <t>1052824322</t>
  </si>
  <si>
    <t>1749370888</t>
  </si>
  <si>
    <t>1191806085</t>
  </si>
  <si>
    <t>Pol229</t>
  </si>
  <si>
    <t>1959816552</t>
  </si>
  <si>
    <t>-482095603</t>
  </si>
  <si>
    <t>447875603</t>
  </si>
  <si>
    <t>Pol230</t>
  </si>
  <si>
    <t>Čistý nástavec - odvod</t>
  </si>
  <si>
    <t>-1190785745</t>
  </si>
  <si>
    <t>1774761640</t>
  </si>
  <si>
    <t>930210519</t>
  </si>
  <si>
    <t>Pol231</t>
  </si>
  <si>
    <t>Hranatá mriežka odvodná 300x400, L-3-300x400-R1 - odvod</t>
  </si>
  <si>
    <t>-1327786560</t>
  </si>
  <si>
    <t>Pol232</t>
  </si>
  <si>
    <t>515660540</t>
  </si>
  <si>
    <t>Pol233</t>
  </si>
  <si>
    <t>Ručná klapka regulačná hranatá 400x315</t>
  </si>
  <si>
    <t>469315487</t>
  </si>
  <si>
    <t>763580978</t>
  </si>
  <si>
    <t>Pol235</t>
  </si>
  <si>
    <t>Ručná klapka regulačná kruhová 315x200</t>
  </si>
  <si>
    <t>-933739882</t>
  </si>
  <si>
    <t xml:space="preserve">Zar. č. 3 - Podtlakové vetranie na 1.PP </t>
  </si>
  <si>
    <t>197744900</t>
  </si>
  <si>
    <t>-2015343618</t>
  </si>
  <si>
    <t>-1214864164</t>
  </si>
  <si>
    <t>Pol241</t>
  </si>
  <si>
    <t>51665024</t>
  </si>
  <si>
    <t>D7</t>
  </si>
  <si>
    <t>Potrubia a izolácie na podlaží 1.PP</t>
  </si>
  <si>
    <t>2009039707</t>
  </si>
  <si>
    <t>-1813469488</t>
  </si>
  <si>
    <t>-421367507</t>
  </si>
  <si>
    <t>496793339</t>
  </si>
  <si>
    <t>-1658767060</t>
  </si>
  <si>
    <t>1169477228</t>
  </si>
  <si>
    <t>Pol248</t>
  </si>
  <si>
    <t>-1771244270</t>
  </si>
  <si>
    <t>Pol249</t>
  </si>
  <si>
    <t>-565266967</t>
  </si>
  <si>
    <t>-1678537940</t>
  </si>
  <si>
    <t>-511158606</t>
  </si>
  <si>
    <t>Pol252</t>
  </si>
  <si>
    <t xml:space="preserve">Protipožiarna izolácia,   požiarna odolnosť 60 mi, h = 50 mm</t>
  </si>
  <si>
    <t>-80018050</t>
  </si>
  <si>
    <t>-198144285</t>
  </si>
  <si>
    <t>-1005538231</t>
  </si>
  <si>
    <t>-340749584</t>
  </si>
  <si>
    <t>1118737095</t>
  </si>
  <si>
    <t>834092273</t>
  </si>
  <si>
    <t>Pol258</t>
  </si>
  <si>
    <t>1622789691</t>
  </si>
  <si>
    <t>D10</t>
  </si>
  <si>
    <t>Zar. č. 5 - Vetranie operačného priestoru a zázemia na 1.NP</t>
  </si>
  <si>
    <t>Pol273</t>
  </si>
  <si>
    <t>-791974657</t>
  </si>
  <si>
    <t xml:space="preserve">Poznámka k položke:_x000d_
_x000d_
Typ: CSK-30-HS-W-P/1-6/1-6/K/V_x000d_
Prívod / odvod vzduchu = 8 600 / 8 600 m3 / hod._x000d_
Hmotnosť: 2202 kg_x000d_
* El. pripojenie (ventilátory): 400 V / 10,2 kW / 15,6 A _x000d_
* Ohrievač: max. 34,7 kW, médium: voda 80/65°C_x000d_
* Chladič: max. 75,4 kW , médium: voda 8/14°C  _x000d_
* doskový rekuperátor_x000d_
* filtre na prívode / odvode_x000d_
* uzatváracie klapky na prívode / odvode_x000d_
* interiérové vyhotovenie, antivibračné podložky_x000d_
* bez MaR_x000d_
* jednotka je v hygienickom prevedení vhodnom do operačných a čistých priestorov (M3,5 a 4,5)</t>
  </si>
  <si>
    <t>Pol274</t>
  </si>
  <si>
    <t>-400854523</t>
  </si>
  <si>
    <t>478739948</t>
  </si>
  <si>
    <t>Pol275</t>
  </si>
  <si>
    <t>Parný zvlhčovač</t>
  </si>
  <si>
    <t>-103921398</t>
  </si>
  <si>
    <t>Poznámka k položke:_x000d_
El. pripojenie: 400 V / 78 kW / 107,9 A _x000d_
Prietok vzduchu = 8 600 /m3 / hod_x000d_
Vlhčenie max. 105 kg/h_x000d_
Hmotnosť: 198 kg_x000d_
Príslušenstvo:</t>
  </si>
  <si>
    <t>Pol276</t>
  </si>
  <si>
    <t>parná trubica DV81-800</t>
  </si>
  <si>
    <t>1644952839</t>
  </si>
  <si>
    <t>1206036400</t>
  </si>
  <si>
    <t>-1446659174</t>
  </si>
  <si>
    <t>-1908475640</t>
  </si>
  <si>
    <t>-225278751</t>
  </si>
  <si>
    <t>-289291265</t>
  </si>
  <si>
    <t>302599317</t>
  </si>
  <si>
    <t>Pol277</t>
  </si>
  <si>
    <t>-1267778832</t>
  </si>
  <si>
    <t>Pol278</t>
  </si>
  <si>
    <t>-699324506</t>
  </si>
  <si>
    <t>Pol279</t>
  </si>
  <si>
    <t>-1972381478</t>
  </si>
  <si>
    <t>-736846878</t>
  </si>
  <si>
    <t>Pol281</t>
  </si>
  <si>
    <t>1039917174</t>
  </si>
  <si>
    <t>Pol282</t>
  </si>
  <si>
    <t>Tlmič hluku, do štvorhranného potrubia, 1300x710 mm, dl. 1000 mm + 500 mm</t>
  </si>
  <si>
    <t>-1343909694</t>
  </si>
  <si>
    <t>Pol283</t>
  </si>
  <si>
    <t>Tlmič hluku, do štvorhranného potrubia, 900x400 mm, dl. 1000 mm + 1000 mm</t>
  </si>
  <si>
    <t>-935201026</t>
  </si>
  <si>
    <t>Pol284</t>
  </si>
  <si>
    <t xml:space="preserve">Laminarne pole </t>
  </si>
  <si>
    <t>1550550366</t>
  </si>
  <si>
    <t>1956980141</t>
  </si>
  <si>
    <t>Pol285</t>
  </si>
  <si>
    <t>* PVC Záves na pole (dĺžky 1 m) + lišta</t>
  </si>
  <si>
    <t>1858396318</t>
  </si>
  <si>
    <t>1871928780</t>
  </si>
  <si>
    <t>1804367522</t>
  </si>
  <si>
    <t>-1821376792</t>
  </si>
  <si>
    <t>-189731780</t>
  </si>
  <si>
    <t>1338817083</t>
  </si>
  <si>
    <t>-172061023</t>
  </si>
  <si>
    <t>-1175374325</t>
  </si>
  <si>
    <t>-1234296495</t>
  </si>
  <si>
    <t>-1251530138</t>
  </si>
  <si>
    <t>640861064</t>
  </si>
  <si>
    <t>-1638273647</t>
  </si>
  <si>
    <t>1628558822</t>
  </si>
  <si>
    <t>-1818540779</t>
  </si>
  <si>
    <t>275644069</t>
  </si>
  <si>
    <t>1106603205</t>
  </si>
  <si>
    <t>Pol286</t>
  </si>
  <si>
    <t>Hranatá mriežka odvodná 300x500 - odvod</t>
  </si>
  <si>
    <t>-1394214305</t>
  </si>
  <si>
    <t>Pol287</t>
  </si>
  <si>
    <t>Ručná klapka regulačná hranatá 500x355</t>
  </si>
  <si>
    <t>637422635</t>
  </si>
  <si>
    <t>Pol288</t>
  </si>
  <si>
    <t>Ručná klapka regulačná hranatá 550x450</t>
  </si>
  <si>
    <t>-706933828</t>
  </si>
  <si>
    <t>-2055351371</t>
  </si>
  <si>
    <t>Pol289</t>
  </si>
  <si>
    <t>Ručná klapka regulačná hranatá 500x315</t>
  </si>
  <si>
    <t>-632528833</t>
  </si>
  <si>
    <t>-371399997</t>
  </si>
  <si>
    <t>Pol290</t>
  </si>
  <si>
    <t>Ručná klapka regulačná hranatá 400x500</t>
  </si>
  <si>
    <t>1922762</t>
  </si>
  <si>
    <t>Pol291</t>
  </si>
  <si>
    <t>Ručná klapka regulačná hranatá 400x355</t>
  </si>
  <si>
    <t>-809932752</t>
  </si>
  <si>
    <t>D9</t>
  </si>
  <si>
    <t>Zar. č. 4 - Vetranie ambulancie, pozákrokovej miestnosti a čakáreň na 1.NP a 2.NP</t>
  </si>
  <si>
    <t>Pol259</t>
  </si>
  <si>
    <t>-2052709449</t>
  </si>
  <si>
    <t xml:space="preserve">Poznámka k položke:_x000d_
_x000d_
Typ: OPTIMAX-CROSS-40-EC12-P-W-K-NLW/CLW_x000d_
Prívod / odvod vzduchu = 3240/3240 m3 / hod_x000d_
Hmotnosť: 631 kg_x000d_
* El. pripojenie (ventilátory): 230 V / 1,56 kW / 230 V/ 6,98 A _x000d_
* Ohrievač: max. 11,3 kW, médium: voda 80/65°C_x000d_
* Chladič: max. 17,6 kW , médium: voda 8/14°C  _x000d_
* doskový rekuperátor_x000d_
* filtre na prívode / odvode_x000d_
* uzatváracie klapky na prívode / odvode_x000d_
* interiérové vyhotovenie, antivibračné podložky_x000d_
* bez MaR</t>
  </si>
  <si>
    <t>-123034945</t>
  </si>
  <si>
    <t>-332015893</t>
  </si>
  <si>
    <t>Pol260</t>
  </si>
  <si>
    <t>Tlmič hluku, do štvorhranného potrubia, 630x500 mm, dl. 1000 mm</t>
  </si>
  <si>
    <t>1515713358</t>
  </si>
  <si>
    <t>Pol261</t>
  </si>
  <si>
    <t>Tlmič hluku, do štvorhranného potrubia, 800x800 mm, dl. 750 mm</t>
  </si>
  <si>
    <t>855620102</t>
  </si>
  <si>
    <t>Pol262</t>
  </si>
  <si>
    <t>Tlmiace potrubné vložky dl. 750 mm, 500x400</t>
  </si>
  <si>
    <t>998747630</t>
  </si>
  <si>
    <t>Poznámka k položke:_x000d_
voľná pozícia_x000d_
voľná pozícia</t>
  </si>
  <si>
    <t>Pol263</t>
  </si>
  <si>
    <t>Ručná klapka regulačná kruhová D160</t>
  </si>
  <si>
    <t>168911779</t>
  </si>
  <si>
    <t>412663153</t>
  </si>
  <si>
    <t>1239969724</t>
  </si>
  <si>
    <t>Pol192.1</t>
  </si>
  <si>
    <t>1578635951</t>
  </si>
  <si>
    <t>-665739633</t>
  </si>
  <si>
    <t>-849489727</t>
  </si>
  <si>
    <t>-915587038</t>
  </si>
  <si>
    <t>Pol266</t>
  </si>
  <si>
    <t>-594224539</t>
  </si>
  <si>
    <t>Pol267</t>
  </si>
  <si>
    <t>-653332382</t>
  </si>
  <si>
    <t>Pol268</t>
  </si>
  <si>
    <t>-2038364074</t>
  </si>
  <si>
    <t>1505744318</t>
  </si>
  <si>
    <t>-841365558</t>
  </si>
  <si>
    <t>Pol269</t>
  </si>
  <si>
    <t>Ručná klapka regulačná hranatá 250x200</t>
  </si>
  <si>
    <t>-1517088312</t>
  </si>
  <si>
    <t>Pol319</t>
  </si>
  <si>
    <t>Projekt skutočného vyhotovenia</t>
  </si>
  <si>
    <t>39272486</t>
  </si>
  <si>
    <t>Pol320</t>
  </si>
  <si>
    <t>Revízie, skúšky zariadení (individuálne, príprava ku komplexným, komplexné skúšky)</t>
  </si>
  <si>
    <t>237913575</t>
  </si>
  <si>
    <t>Pol321</t>
  </si>
  <si>
    <t>Lešenie, žeriav,doprava</t>
  </si>
  <si>
    <t>-615180398</t>
  </si>
  <si>
    <t>Pol322</t>
  </si>
  <si>
    <t>Konštrukcie pod VZT zariadenia</t>
  </si>
  <si>
    <t>-1395407991</t>
  </si>
  <si>
    <t>Poznámka k položke:_x000d_
Dodávka spolu:_x000d_
Montáž spolu:_x000d_
Dodávka a montáž spolu:</t>
  </si>
  <si>
    <t>6 - Chladenie</t>
  </si>
  <si>
    <t>M - Práce a dodávky M- Chladenie</t>
  </si>
  <si>
    <t xml:space="preserve">    24-M2.1 - Zariadenie</t>
  </si>
  <si>
    <t xml:space="preserve">    24-M2.2 - Čerpadlá vrátane spojovacieho materiálu</t>
  </si>
  <si>
    <t xml:space="preserve">    24-M2.3 - Armatúry vrátane spojovacieho materiálu</t>
  </si>
  <si>
    <t xml:space="preserve">    24-M2.4 - Kovové doplnkové konštrukcie</t>
  </si>
  <si>
    <t xml:space="preserve">    24-M2.5 - Rozvody potrubia</t>
  </si>
  <si>
    <t xml:space="preserve">    24-M2.6 - Tepelné izolácie</t>
  </si>
  <si>
    <t xml:space="preserve">    24-M2.7 - Nátery potrubia</t>
  </si>
  <si>
    <t xml:space="preserve">    24-M2.8 - Skúšky, uvedenie do prevádzky</t>
  </si>
  <si>
    <t xml:space="preserve">    24-M2.9 - Zariadenie2</t>
  </si>
  <si>
    <t xml:space="preserve">    24-M2.9-1 - Kovové doplnkové konštrukcie</t>
  </si>
  <si>
    <t xml:space="preserve">    24-M2.9-2 - Rozvody potrubia</t>
  </si>
  <si>
    <t xml:space="preserve">    24-M2.9-3 - Skúšky uvedenia do prevádzky</t>
  </si>
  <si>
    <t xml:space="preserve">    24-M2.9-4 - Zariadenie 3</t>
  </si>
  <si>
    <t xml:space="preserve">    24-M2.9-5 - Skúšky, uvedenie do prevádzky</t>
  </si>
  <si>
    <t>Práce a dodávky M- Chladenie</t>
  </si>
  <si>
    <t>24-M2.1</t>
  </si>
  <si>
    <t>Zariadenie</t>
  </si>
  <si>
    <t>Pol46</t>
  </si>
  <si>
    <t xml:space="preserve">ZDROJ CHLADU CHILLER,                                                                                                                   Qchl: 205,0 kW; 5/11°C, 400 V / 71,3 kW, 1824 kg</t>
  </si>
  <si>
    <t>-937401873</t>
  </si>
  <si>
    <t>Pol47</t>
  </si>
  <si>
    <t xml:space="preserve">Fan-coil kazetový /2-trubkový/, Chladiaci výkon  pri stredných otáčkach 2,55kW,            voda 8/14°C, Spotreba energie – 230V / 50 Hz / 0,058 Kw Príslušenstvo:                                                                                              </t>
  </si>
  <si>
    <t>1868156150</t>
  </si>
  <si>
    <t>Pol48</t>
  </si>
  <si>
    <t xml:space="preserve">Fan-coil kazetový  /2-trubkový/, Chladiaci výkon  pri stredných otáčkach 3,05kW,           voda 8/14°C, Spotreba energie – 230V / 50 Hz / 0,099 Kw Príslušenstvo:                                                                                              </t>
  </si>
  <si>
    <t>-29861428</t>
  </si>
  <si>
    <t>Pol49</t>
  </si>
  <si>
    <t xml:space="preserve">Fan-coil kazetový /2-trubkový/, Chladiaci výkon  pri stredných otáčkach 6,00kW,           voda 8/14°C, Spotreba energie – 230V / 50 Hz / 0,092 Kw Príslušenstvo:                                                                                               </t>
  </si>
  <si>
    <t>1722220359</t>
  </si>
  <si>
    <t>Pol50</t>
  </si>
  <si>
    <t>Akumulačná nádoba, objem 1500l</t>
  </si>
  <si>
    <t>-2109587438</t>
  </si>
  <si>
    <t>Pol51</t>
  </si>
  <si>
    <t>Doskový výmenník tepla, 215kW, W8/14°C, W+30%G 5/11°C</t>
  </si>
  <si>
    <t>-713819344</t>
  </si>
  <si>
    <t>Pol323</t>
  </si>
  <si>
    <t>Expanzná nádoba, objem 80l + MK1"</t>
  </si>
  <si>
    <t>972314886</t>
  </si>
  <si>
    <t>Pol324</t>
  </si>
  <si>
    <t>Doplňovacie zariadenie automatické, objem 200l, 230V/0,5kW</t>
  </si>
  <si>
    <t>-1675523820</t>
  </si>
  <si>
    <t>Pol325</t>
  </si>
  <si>
    <t xml:space="preserve">Odplyňovacie zariadenie s integrovaným doplňovaním                                                        230V / 0,5kW</t>
  </si>
  <si>
    <t>-1080903867</t>
  </si>
  <si>
    <t>Pol326</t>
  </si>
  <si>
    <t>Expanzná nádoba, objem 35l + MK3/4"</t>
  </si>
  <si>
    <t>-1453856915</t>
  </si>
  <si>
    <t>Pol327</t>
  </si>
  <si>
    <t xml:space="preserve">Zmäkčovač vody, 230V/5W                                                                                         montážny blok 1" + hadica nerez. + filter + 25kg soľ</t>
  </si>
  <si>
    <t>374004131</t>
  </si>
  <si>
    <t>Pol328</t>
  </si>
  <si>
    <t>Separátor nečistôt a kalu, DN125</t>
  </si>
  <si>
    <t>2116357674</t>
  </si>
  <si>
    <t>FILLSET</t>
  </si>
  <si>
    <t>Oddeľovací člen pre doplňovacie systémy</t>
  </si>
  <si>
    <t>538771558</t>
  </si>
  <si>
    <t>Pol329</t>
  </si>
  <si>
    <t>Úprava vody pre plnenie a doplňovanie + cartridge (demineralizácia)</t>
  </si>
  <si>
    <t>162322974</t>
  </si>
  <si>
    <t>Pol330</t>
  </si>
  <si>
    <t>Poistný ventil 1", otvárací tlak 3bar</t>
  </si>
  <si>
    <t>-375457727</t>
  </si>
  <si>
    <t>Pol52</t>
  </si>
  <si>
    <t>Napustenie systému glykolom 30% (cca 660l)</t>
  </si>
  <si>
    <t>558300525</t>
  </si>
  <si>
    <t>Pol53</t>
  </si>
  <si>
    <t>Montáž zariadení a ostatné bližšie nešpecifikované práce a náklady, súvisiace s montážou, kompletizáciou a spúšťaním chladenia</t>
  </si>
  <si>
    <t>-558659883</t>
  </si>
  <si>
    <t>24-M2.2</t>
  </si>
  <si>
    <t>Čerpadlá vrátane spojovacieho materiálu</t>
  </si>
  <si>
    <t>Č1.1</t>
  </si>
  <si>
    <t>CIRKULAČNÉ ČERPADLO</t>
  </si>
  <si>
    <t>2087125705</t>
  </si>
  <si>
    <t>Poznámka k položke:_x000d_
_x000d_
22,6m3/h, 110,0kPa, 400V / 1,1kW, 33,7kg</t>
  </si>
  <si>
    <t>Č1.2</t>
  </si>
  <si>
    <t>1106645941</t>
  </si>
  <si>
    <t>Poznámka k položke:_x000d_
_x000d_
16,1m3/h, 68,8kPa, 230V / 0,55kW, 31,9kg</t>
  </si>
  <si>
    <t>Pol11</t>
  </si>
  <si>
    <t>Montáž cirkulačného čerpadla</t>
  </si>
  <si>
    <t>-1783009574</t>
  </si>
  <si>
    <t>24-M2.3</t>
  </si>
  <si>
    <t>Armatúry vrátane spojovacieho materiálu</t>
  </si>
  <si>
    <t>Manometer s tlakomerovým kohútom, rozsahom 0-6bar</t>
  </si>
  <si>
    <t>-749657392</t>
  </si>
  <si>
    <t>T</t>
  </si>
  <si>
    <t>Teplomer 0-40°C</t>
  </si>
  <si>
    <t>-1314850200</t>
  </si>
  <si>
    <t>AOV15</t>
  </si>
  <si>
    <t xml:space="preserve">Automatický odvzdušňovací ventil DN15, </t>
  </si>
  <si>
    <t>-1261636753</t>
  </si>
  <si>
    <t>VK15</t>
  </si>
  <si>
    <t>Vypúšťací kohút DN15</t>
  </si>
  <si>
    <t>1616849472</t>
  </si>
  <si>
    <t>GU20</t>
  </si>
  <si>
    <t>Guľový uzáver pre vodu, závitový, DN20</t>
  </si>
  <si>
    <t>355542492</t>
  </si>
  <si>
    <t>GU25</t>
  </si>
  <si>
    <t>Guľový uzáver pre vodu, závitový, DN25</t>
  </si>
  <si>
    <t>2274660</t>
  </si>
  <si>
    <t>GU32</t>
  </si>
  <si>
    <t>Guľový uzáver pre vodu, závitový, DN32</t>
  </si>
  <si>
    <t>-1050337146</t>
  </si>
  <si>
    <t>GU40</t>
  </si>
  <si>
    <t>Guľový kohút Optibal, páková rukoväť DN40</t>
  </si>
  <si>
    <t>-1626459739</t>
  </si>
  <si>
    <t>GU50</t>
  </si>
  <si>
    <t>Guľový uzáver pre vodu, závitový, DN50</t>
  </si>
  <si>
    <t>-2016131472</t>
  </si>
  <si>
    <t>KU65</t>
  </si>
  <si>
    <t>Uzatváracia klapka, prírubová, DN65</t>
  </si>
  <si>
    <t>1612183701</t>
  </si>
  <si>
    <t>KU80</t>
  </si>
  <si>
    <t>Uzatváracia klapka, prírubová, DN80</t>
  </si>
  <si>
    <t>1372549175</t>
  </si>
  <si>
    <t>KU100</t>
  </si>
  <si>
    <t>Uzatváracia klapka, medziprírubová, DN100</t>
  </si>
  <si>
    <t>1402804445</t>
  </si>
  <si>
    <t>KU125</t>
  </si>
  <si>
    <t>Uzatváracia klapka, prírubová, DN125</t>
  </si>
  <si>
    <t>-870332220</t>
  </si>
  <si>
    <t>KM125</t>
  </si>
  <si>
    <t xml:space="preserve"> Gumový kompenzátor, DN125</t>
  </si>
  <si>
    <t>1193315734</t>
  </si>
  <si>
    <t>SK80</t>
  </si>
  <si>
    <t>Spätná klapka, prírubová, DN80</t>
  </si>
  <si>
    <t>1239661850</t>
  </si>
  <si>
    <t>SK100</t>
  </si>
  <si>
    <t>Spätná klapka, prírubová, DN100</t>
  </si>
  <si>
    <t>-1917073556</t>
  </si>
  <si>
    <t>F32</t>
  </si>
  <si>
    <t>Filter pre vodu, závitový, DN32</t>
  </si>
  <si>
    <t>1979116366</t>
  </si>
  <si>
    <t>F40</t>
  </si>
  <si>
    <t>Filter pre vodu, závitový, DN40</t>
  </si>
  <si>
    <t>1452301675</t>
  </si>
  <si>
    <t>F50</t>
  </si>
  <si>
    <t>Filter pre vodu, závitový, DN50</t>
  </si>
  <si>
    <t>1864325201</t>
  </si>
  <si>
    <t>F65</t>
  </si>
  <si>
    <t>Filter pre vodu, prírubový, DN65</t>
  </si>
  <si>
    <t>790784556</t>
  </si>
  <si>
    <t>F80</t>
  </si>
  <si>
    <t>Filter pre vodu, prírubový, DN80</t>
  </si>
  <si>
    <t>496515811</t>
  </si>
  <si>
    <t>F100</t>
  </si>
  <si>
    <t>Filter pre vodu, prírubový, DN100</t>
  </si>
  <si>
    <t>-1355784867</t>
  </si>
  <si>
    <t>Pol343</t>
  </si>
  <si>
    <t>Tlakovo nezávislý regulačný ventil (obmedzovač prietoku), 150-1050 l/h</t>
  </si>
  <si>
    <t>-1564309603</t>
  </si>
  <si>
    <t>Pol344</t>
  </si>
  <si>
    <t>Ručný regulačný ventil závitový, DN25</t>
  </si>
  <si>
    <t>-592385467</t>
  </si>
  <si>
    <t>Pol345</t>
  </si>
  <si>
    <t>Ručný regulačný ventil závitový, DN32</t>
  </si>
  <si>
    <t>1053100046</t>
  </si>
  <si>
    <t>Pol346</t>
  </si>
  <si>
    <t>Ručný regulačný ventil prírubový, DN80</t>
  </si>
  <si>
    <t>-1661080216</t>
  </si>
  <si>
    <t>Pol347</t>
  </si>
  <si>
    <t>Ručný regulačný ventil prírubový, DN100</t>
  </si>
  <si>
    <t>512209731</t>
  </si>
  <si>
    <t>Pol348</t>
  </si>
  <si>
    <t>Ručný regulačný ventil prírubový, DN125</t>
  </si>
  <si>
    <t>1139169972</t>
  </si>
  <si>
    <t>Pol349</t>
  </si>
  <si>
    <t>Tlakovo nezávislý regulačný ventil DN25, so servopohonom 0-10V, 24V</t>
  </si>
  <si>
    <t>-1880827048</t>
  </si>
  <si>
    <t>Pol350</t>
  </si>
  <si>
    <t>Tlakovo nezávislý regulačný ventil DN32, so servopohonom 0-10V, 24V</t>
  </si>
  <si>
    <t>901286546</t>
  </si>
  <si>
    <t>Pol351</t>
  </si>
  <si>
    <t>Tlakovo nezávislý regulačný ventil DN40, so servopohonom 0-10V, 24V</t>
  </si>
  <si>
    <t>751269275</t>
  </si>
  <si>
    <t>Pol352</t>
  </si>
  <si>
    <t>Tlakovo nezávislý regulačný ventil DN50, so servopohonom 0-10V, 24V</t>
  </si>
  <si>
    <t>452019773</t>
  </si>
  <si>
    <t>Pol54</t>
  </si>
  <si>
    <t>Montáž armatúr a ostatné bližšie nešpecifikované práce a dodávky, napr. návarky na čidlá MaR súvisiace s montážou armatúr pre CHL</t>
  </si>
  <si>
    <t>-540991107</t>
  </si>
  <si>
    <t>24-M2.4</t>
  </si>
  <si>
    <t>Kovové doplnkové konštrukcie</t>
  </si>
  <si>
    <t>Pol55</t>
  </si>
  <si>
    <t>Dodávka materiálu bližšie nešpecifik.</t>
  </si>
  <si>
    <t>934628568</t>
  </si>
  <si>
    <t>Pol56</t>
  </si>
  <si>
    <t>Montáž kovových doplnkových konštrukcií</t>
  </si>
  <si>
    <t>-1747299751</t>
  </si>
  <si>
    <t>24-M2.5</t>
  </si>
  <si>
    <t>Rozvody potrubia</t>
  </si>
  <si>
    <t>Pol57</t>
  </si>
  <si>
    <t>Potrubie z rúr závitových, oceľových, bezošvých, DN15 (22,0x2,6mm)</t>
  </si>
  <si>
    <t>-461190408</t>
  </si>
  <si>
    <t>Pol15</t>
  </si>
  <si>
    <t>Potrubie z rúr závitových, oceľových, bezošvých, DN20 (28,0x2,6mm)</t>
  </si>
  <si>
    <t>-1431609858</t>
  </si>
  <si>
    <t>Pol16</t>
  </si>
  <si>
    <t>Potrubie z rúr závitových, oceľových, bezošvých, DN25 (31,8x2,6mm)</t>
  </si>
  <si>
    <t>1616818751</t>
  </si>
  <si>
    <t>Pol17</t>
  </si>
  <si>
    <t>Potrubie z rúr závitových, oceľových, bezošvých, DN32 (38,0x2,6mm)</t>
  </si>
  <si>
    <t>1152771292</t>
  </si>
  <si>
    <t>Pol18</t>
  </si>
  <si>
    <t>Potrubie z rúr závitových, oceľových, bezošvých, DN40 (51,0x2,6mm)</t>
  </si>
  <si>
    <t>1396368989</t>
  </si>
  <si>
    <t>Pol19</t>
  </si>
  <si>
    <t>Potrubie z rúr závitových, oceľových, bezošvých, DN50 (57,0x2,9mm)</t>
  </si>
  <si>
    <t>-608973152</t>
  </si>
  <si>
    <t>Pol20</t>
  </si>
  <si>
    <t>Potrubie z rúr závitových, oceľových, bezošvých, DN65 (76,0x3,2mm)</t>
  </si>
  <si>
    <t>815425040</t>
  </si>
  <si>
    <t>Pol21</t>
  </si>
  <si>
    <t>Potrubie z rúr závitových, oceľových, bezošvých, DN80 (89,0x3,6mm)</t>
  </si>
  <si>
    <t>-1472510779</t>
  </si>
  <si>
    <t>Pol22</t>
  </si>
  <si>
    <t>Potrubie z rúr závitových, oceľových, bezošvých, DN100 (108,0x4,0mm)</t>
  </si>
  <si>
    <t>-564094578</t>
  </si>
  <si>
    <t>Pol23</t>
  </si>
  <si>
    <t>Potrubie z rúr závitových, oceľových, bezošvých, DN125 (139,7x4,5mm)</t>
  </si>
  <si>
    <t>-1368589743</t>
  </si>
  <si>
    <t>Pol58</t>
  </si>
  <si>
    <t>Montáž potrubí do DN50 (vrátane kolien, odbočiek, prechodov atp.)</t>
  </si>
  <si>
    <t>-470979368</t>
  </si>
  <si>
    <t>Pol59</t>
  </si>
  <si>
    <t>Montáž potrubí do DN150 (vrátane kolien, odbočiek, prechodov atp.)</t>
  </si>
  <si>
    <t>-479392438</t>
  </si>
  <si>
    <t>Pol60</t>
  </si>
  <si>
    <t>Flexi hadica opletenie nerez - 3/4", dĺžka 0,5m</t>
  </si>
  <si>
    <t>1940760494</t>
  </si>
  <si>
    <t>Pol61</t>
  </si>
  <si>
    <t>Ostatné bližšie nešpecifikované náklady súvisiace s kompletizáciou rozvodov</t>
  </si>
  <si>
    <t>-522456728</t>
  </si>
  <si>
    <t>24-M2.6</t>
  </si>
  <si>
    <t>Tepelné izolácie</t>
  </si>
  <si>
    <t>Pol62</t>
  </si>
  <si>
    <t>Tepelná izolácia potrubia z trubíc z kaučuku hrúbky 19mm (22x19mm)</t>
  </si>
  <si>
    <t>1693141681</t>
  </si>
  <si>
    <t>Pol63</t>
  </si>
  <si>
    <t>Tepelná izolácia potrubia z trubíc z kaučuku hrúbky 19mm (28x19mm)</t>
  </si>
  <si>
    <t>2120274969</t>
  </si>
  <si>
    <t>Pol64</t>
  </si>
  <si>
    <t>Tepelná izolácia potrubia z trubíc z kaučuku hrúbky 19mm (35x19mm)</t>
  </si>
  <si>
    <t>1706457474</t>
  </si>
  <si>
    <t>Pol65</t>
  </si>
  <si>
    <t>Tepelná izolácia potrubia z trubíc z kaučuku hrúbky 19mm (42x19mm)</t>
  </si>
  <si>
    <t>-124088209</t>
  </si>
  <si>
    <t>Pol66</t>
  </si>
  <si>
    <t>Tepelná izolácia potrubia z trubíc z kaučuku hrúbky 19mm (48x19mm)</t>
  </si>
  <si>
    <t>-420935000</t>
  </si>
  <si>
    <t>Pol67</t>
  </si>
  <si>
    <t>Tepelná izolácia potrubia z trubíc z kaučuku hrúbky 19mm (60x19mm)</t>
  </si>
  <si>
    <t>32638357</t>
  </si>
  <si>
    <t>Pol68</t>
  </si>
  <si>
    <t>Tepelná izolácia potrubia z trubíc z kaučuku hrúbky 19mm (76x19mm)</t>
  </si>
  <si>
    <t>495710920</t>
  </si>
  <si>
    <t>Pol69</t>
  </si>
  <si>
    <t>Tepelná izolácia potrubia z trubíc z kaučuku hrúbky 19mm (89x19mm)</t>
  </si>
  <si>
    <t>1662491483</t>
  </si>
  <si>
    <t>Pol70</t>
  </si>
  <si>
    <t>Tepelná izolácia potrubia z trubíc z kaučuku hrúbky 19mm (108x19mm)</t>
  </si>
  <si>
    <t>2050319861</t>
  </si>
  <si>
    <t>Pol71</t>
  </si>
  <si>
    <t>Tepelná izolácia potrubia z trubíc z kaučuku hrúbky 19mm (139x19mm)</t>
  </si>
  <si>
    <t>85125323</t>
  </si>
  <si>
    <t>Pol72</t>
  </si>
  <si>
    <t>Montáž tepelných izolácií z trubíc z kaučuku (vrátane ohybov, spojov atp.)</t>
  </si>
  <si>
    <t>1121128625</t>
  </si>
  <si>
    <t>Pol73</t>
  </si>
  <si>
    <t>Zaizolovanie armatúr atp.</t>
  </si>
  <si>
    <t>-486358231</t>
  </si>
  <si>
    <t>Pol74</t>
  </si>
  <si>
    <t>Oplechovanie potrubí na streche</t>
  </si>
  <si>
    <t>1956355357</t>
  </si>
  <si>
    <t>24-M2.7</t>
  </si>
  <si>
    <t>Nátery potrubia</t>
  </si>
  <si>
    <t>Pol75</t>
  </si>
  <si>
    <t xml:space="preserve">Nátery kovového potrubia, základné, syntetické na vzduchu schnúce,                              potrubia do DN50</t>
  </si>
  <si>
    <t>-1112308232</t>
  </si>
  <si>
    <t>Pol76</t>
  </si>
  <si>
    <t xml:space="preserve">Nátery kovového potrubia, základné, syntetické na vzduchu schnúce,                           potrubia do DN200</t>
  </si>
  <si>
    <t>-477830667</t>
  </si>
  <si>
    <t>Pol77</t>
  </si>
  <si>
    <t>Nátery kovových doplnkových konštrukcií, základné, syntetické na vzduchu schnúce</t>
  </si>
  <si>
    <t>1961236791</t>
  </si>
  <si>
    <t>24-M2.8</t>
  </si>
  <si>
    <t>Skúšky, uvedenie do prevádzky</t>
  </si>
  <si>
    <t>Pol90</t>
  </si>
  <si>
    <t>Vykonanie skúšok podľa platných noriem</t>
  </si>
  <si>
    <t>1282665185</t>
  </si>
  <si>
    <t>24-M2.9</t>
  </si>
  <si>
    <t>Zariadenie2</t>
  </si>
  <si>
    <t>2.12</t>
  </si>
  <si>
    <t xml:space="preserve">Vonkajšia kondenzačná jednotka       Qchl: 7,77 kW; 230 V / 2,3 kW, 43,9 kg</t>
  </si>
  <si>
    <t>-1993440955</t>
  </si>
  <si>
    <t>2.22</t>
  </si>
  <si>
    <t xml:space="preserve">Vnútorná podstropná jednotka        Qchl: 7,77; 230V / 50W, 28 kg</t>
  </si>
  <si>
    <t>572160202</t>
  </si>
  <si>
    <t>Pol79</t>
  </si>
  <si>
    <t>Ovládač káblový nástenný</t>
  </si>
  <si>
    <t>1040456694</t>
  </si>
  <si>
    <t>Pol80</t>
  </si>
  <si>
    <t>Modul striedavej prevádzky</t>
  </si>
  <si>
    <t>1823355268</t>
  </si>
  <si>
    <t>Pol82</t>
  </si>
  <si>
    <t>Kabeláž</t>
  </si>
  <si>
    <t>431544075</t>
  </si>
  <si>
    <t>Pol83</t>
  </si>
  <si>
    <t>-45392266</t>
  </si>
  <si>
    <t>24-M2.9-1</t>
  </si>
  <si>
    <t>Pol84</t>
  </si>
  <si>
    <t>2103285555</t>
  </si>
  <si>
    <t>Pol85</t>
  </si>
  <si>
    <t>1735615431</t>
  </si>
  <si>
    <t>24-M2.9-2</t>
  </si>
  <si>
    <t>Pol86</t>
  </si>
  <si>
    <t>Medené potrubie ∅9,53</t>
  </si>
  <si>
    <t>255945904</t>
  </si>
  <si>
    <t>Pol87</t>
  </si>
  <si>
    <t>Medené potrubie ∅15,9</t>
  </si>
  <si>
    <t>-1482775843</t>
  </si>
  <si>
    <t>Pol88</t>
  </si>
  <si>
    <t>Montáž potrubí</t>
  </si>
  <si>
    <t>1205058613</t>
  </si>
  <si>
    <t>Pol89</t>
  </si>
  <si>
    <t>2097885107</t>
  </si>
  <si>
    <t>24-M2.9-3</t>
  </si>
  <si>
    <t>Skúšky uvedenia do prevádzky</t>
  </si>
  <si>
    <t>Pol90.1</t>
  </si>
  <si>
    <t>84431435</t>
  </si>
  <si>
    <t>24-M2.9-4</t>
  </si>
  <si>
    <t>Zariadenie 3</t>
  </si>
  <si>
    <t>3.1</t>
  </si>
  <si>
    <t xml:space="preserve">Vonkajšia kondenzačná jednotka    Qchl: 2,73 kW; 230 V / 1,4 kW, 26,4 kg</t>
  </si>
  <si>
    <t>-985448547</t>
  </si>
  <si>
    <t>3.2</t>
  </si>
  <si>
    <t xml:space="preserve">Vnútorná nástenná jednotka    Qchl: 2,73; 230V / 35W, 10,2 kg</t>
  </si>
  <si>
    <t>-1958135952</t>
  </si>
  <si>
    <t>Pol91</t>
  </si>
  <si>
    <t xml:space="preserve">Nástenný ovládač </t>
  </si>
  <si>
    <t>-693745013</t>
  </si>
  <si>
    <t>677218815</t>
  </si>
  <si>
    <t>869863583</t>
  </si>
  <si>
    <t>-1650528349</t>
  </si>
  <si>
    <t>-1676968865</t>
  </si>
  <si>
    <t>1334232470</t>
  </si>
  <si>
    <t>Pol93</t>
  </si>
  <si>
    <t>Medené potrubie predizolované ∅6,35</t>
  </si>
  <si>
    <t>1080088527</t>
  </si>
  <si>
    <t>Pol94</t>
  </si>
  <si>
    <t>Medené potrubie predizolované ∅9,52</t>
  </si>
  <si>
    <t>356628853</t>
  </si>
  <si>
    <t>436914660</t>
  </si>
  <si>
    <t>698591093</t>
  </si>
  <si>
    <t>24-M2.9-5</t>
  </si>
  <si>
    <t>Pol95</t>
  </si>
  <si>
    <t>-1055020067</t>
  </si>
  <si>
    <t>7 - Odovzdávacia stanica</t>
  </si>
  <si>
    <t>Nitra</t>
  </si>
  <si>
    <t>Fakultná nemocnica Nitra</t>
  </si>
  <si>
    <t>N00 - Odovzdávacia stanica</t>
  </si>
  <si>
    <t>N00</t>
  </si>
  <si>
    <t>OST _001</t>
  </si>
  <si>
    <t>WL H130,90W300 Z</t>
  </si>
  <si>
    <t>-449825096</t>
  </si>
  <si>
    <t>OST_002</t>
  </si>
  <si>
    <t>Riadiaci systém vrátane rozvadzača, dotykového displeja</t>
  </si>
  <si>
    <t>512445361</t>
  </si>
  <si>
    <t>8 - Mediciálne plyny</t>
  </si>
  <si>
    <t>M - Mediciálne plyny</t>
  </si>
  <si>
    <t xml:space="preserve">    23-1 - Druh plynu:  kompresorová stanica</t>
  </si>
  <si>
    <t xml:space="preserve">    23-2 - Druh plynu: zdroj kyslíka</t>
  </si>
  <si>
    <t xml:space="preserve">    23-3 - Druh plynu: kyslík</t>
  </si>
  <si>
    <t xml:space="preserve">    23-4 - Druh plynu: stlačený vzduch pre dýchanie</t>
  </si>
  <si>
    <t xml:space="preserve">    23-5 - Druh plynu: stlačený vzduch pre pohon</t>
  </si>
  <si>
    <t xml:space="preserve">    23-6 - Odťah vydychovaných zmesí a pohonu nástrojov</t>
  </si>
  <si>
    <t xml:space="preserve">    23-7 - Inštalačné komplexy</t>
  </si>
  <si>
    <t xml:space="preserve">    23-8 - Ventilové krabice</t>
  </si>
  <si>
    <t xml:space="preserve">    23-9 - Alarmový systém</t>
  </si>
  <si>
    <t xml:space="preserve">    23-91 - Konzoly a príchytný materiál</t>
  </si>
  <si>
    <t xml:space="preserve">    23-92 - Ostatné</t>
  </si>
  <si>
    <t>23-1</t>
  </si>
  <si>
    <t xml:space="preserve">Druh plynu:  kompresorová stanica</t>
  </si>
  <si>
    <t>Pol103</t>
  </si>
  <si>
    <t>Medená trubka 8x1</t>
  </si>
  <si>
    <t>-1209124240</t>
  </si>
  <si>
    <t>Poznámka k položke:_x000d_
podľa EN7396</t>
  </si>
  <si>
    <t>Pol104</t>
  </si>
  <si>
    <t>Medená trubka 18x1</t>
  </si>
  <si>
    <t>-855024440</t>
  </si>
  <si>
    <t>Pol105</t>
  </si>
  <si>
    <t>Tvarovky Cu - redukcie, ohyby, T-kusy</t>
  </si>
  <si>
    <t>1797004346</t>
  </si>
  <si>
    <t>Pol106</t>
  </si>
  <si>
    <t>Ag spájka 45 + pasta</t>
  </si>
  <si>
    <t>g</t>
  </si>
  <si>
    <t>328317786</t>
  </si>
  <si>
    <t>Pol107</t>
  </si>
  <si>
    <t xml:space="preserve">Chránička potrubia,  oceľová trubka 31,8x2,6/0,5m</t>
  </si>
  <si>
    <t>-1526573356</t>
  </si>
  <si>
    <t>Poznámka k položke:_x000d_
podľa EN7396 vrátane upchávky</t>
  </si>
  <si>
    <t>Pol108</t>
  </si>
  <si>
    <t xml:space="preserve">Guľový uzáver  G1/2", PN20</t>
  </si>
  <si>
    <t>-1473827676</t>
  </si>
  <si>
    <t>Poznámka k položke:_x000d_
vrátane skrutkovania a nástavcov</t>
  </si>
  <si>
    <t>Pol109</t>
  </si>
  <si>
    <t xml:space="preserve">Guľový uzáver  G3/4", PN20</t>
  </si>
  <si>
    <t>-55328256</t>
  </si>
  <si>
    <t>Pol110</t>
  </si>
  <si>
    <t>Ventil uzatvárací fľašový UVR</t>
  </si>
  <si>
    <t>-1320126056</t>
  </si>
  <si>
    <t>Poznámka k položke:_x000d_
vrátane redukcie na manometer</t>
  </si>
  <si>
    <t>-1971492268</t>
  </si>
  <si>
    <t>Poznámka k položke:_x000d_
vrátane redukcie na čidlo alarmu</t>
  </si>
  <si>
    <t>Pol111</t>
  </si>
  <si>
    <t>Spätný ventil SMC G 1/2"</t>
  </si>
  <si>
    <t>1615865300</t>
  </si>
  <si>
    <t>Pol112</t>
  </si>
  <si>
    <t>Kohút tlakomerný trojcestný</t>
  </si>
  <si>
    <t>480911874</t>
  </si>
  <si>
    <t>Pol113</t>
  </si>
  <si>
    <t>Kondenzačná sľučka A</t>
  </si>
  <si>
    <t>939861035</t>
  </si>
  <si>
    <t>Pol114</t>
  </si>
  <si>
    <t>Ventil poistný G1/2", otvárací pretlak 1,1 MPa</t>
  </si>
  <si>
    <t>-815044396</t>
  </si>
  <si>
    <t>Pol115</t>
  </si>
  <si>
    <t>Stojatý zásobník stl. vzduchu – objem 500 litrov,</t>
  </si>
  <si>
    <t>-1630538933</t>
  </si>
  <si>
    <t>Poznámka k položke:_x000d_
prac. pretlak 1,2 MPa, _x000d_
s úpravou proti korózii pre medicinálne účely_x000d_
podľa EN7396</t>
  </si>
  <si>
    <t>Pol116</t>
  </si>
  <si>
    <t>Automatický odvádzač kondenzátu</t>
  </si>
  <si>
    <t>-576722823</t>
  </si>
  <si>
    <t>Poznámka k položke:_x000d_
vstupný závit G1/2“ vnútorný</t>
  </si>
  <si>
    <t>Pol117</t>
  </si>
  <si>
    <t>Čidlo núdzového prevádzkového alarmu</t>
  </si>
  <si>
    <t>-2031553474</t>
  </si>
  <si>
    <t>Poznámka k položke:_x000d_
dolná hranica 320kPa, horná hranica 480kPa_x000d_
podľa EN7396</t>
  </si>
  <si>
    <t>-1063908847</t>
  </si>
  <si>
    <t>Poznámka k položke:_x000d_
dolná hranica 640kPa, horná hranica 960kPa_x000d_
podľa EN7396</t>
  </si>
  <si>
    <t>Pol118</t>
  </si>
  <si>
    <t>Manometer kontrolný pr. 100 mm, 0 až 1 MPa</t>
  </si>
  <si>
    <t>-259220285</t>
  </si>
  <si>
    <t>Pol119</t>
  </si>
  <si>
    <t>Manometer kontrolný pr. 100 mm, 0 až 1,6 MPa</t>
  </si>
  <si>
    <t>-746515968</t>
  </si>
  <si>
    <t>Pol120</t>
  </si>
  <si>
    <t>Núdzový vstup, vstup pre údržbu a pripojenie NIST</t>
  </si>
  <si>
    <t>-1930075565</t>
  </si>
  <si>
    <t>Poznámka k položke:_x000d_
(400kPa), podľa EN7396</t>
  </si>
  <si>
    <t>1899359657</t>
  </si>
  <si>
    <t>Poznámka k položke:_x000d_
(800kPa), podľa EN7396</t>
  </si>
  <si>
    <t>Pol121</t>
  </si>
  <si>
    <t>Lekársky panel - meracie miesto, podľa EN 7396</t>
  </si>
  <si>
    <t>-1266510384</t>
  </si>
  <si>
    <t>Pol122</t>
  </si>
  <si>
    <t>Automatická kompresorová jednotka</t>
  </si>
  <si>
    <t>25808930</t>
  </si>
  <si>
    <t>Poznámka k položke:_x000d_
bezolejový rotačný kompresor bez vstreku kvapaliny_x000d_
výkon 20,5 m3/h pri 1 MPa, 3,7kW,_x000d_
max. výstupný tlak 1 MPa,_x000d_
pripojenie na el. sieť 400 V / 50 Hz,_x000d_
hlučnosť max. 57 dB(A)_x000d_
podľa EN7396</t>
  </si>
  <si>
    <t>Pol123</t>
  </si>
  <si>
    <t>Tlaková hadica DN15, l = 1000 mm - pripojenie</t>
  </si>
  <si>
    <t>1464338268</t>
  </si>
  <si>
    <t>Poznámka k položke:_x000d_
kompresoru</t>
  </si>
  <si>
    <t>Pol124</t>
  </si>
  <si>
    <t>Apsorpšná sušička, výkon 20 m3/h při 12 bar</t>
  </si>
  <si>
    <t>-912347282</t>
  </si>
  <si>
    <t>Poznámka k položke:_x000d_
integrované čidlo TRB (-40°C), integrovaná_x000d_
filtrácia podľa EN ISO 7396-1, automatický odvod_x000d_
kondenzátu, PLC displey</t>
  </si>
  <si>
    <t>Pol125</t>
  </si>
  <si>
    <t>Čidlo (analyzátor) CO</t>
  </si>
  <si>
    <t>839727138</t>
  </si>
  <si>
    <t>Poznámka k položke:_x000d_
vyhodnotenie v adsorpčnej sušičke</t>
  </si>
  <si>
    <t>Pol126</t>
  </si>
  <si>
    <t>Redukcia tlaku</t>
  </si>
  <si>
    <t>1849758171</t>
  </si>
  <si>
    <t>Poznámka k položke:_x000d_
zdvojená redukčná vetva pre dýchanie_x000d_
RV 1000/400 kPa, PV 600 kPa, podľa EN7396</t>
  </si>
  <si>
    <t>257427296</t>
  </si>
  <si>
    <t>Poznámka k položke:_x000d_
zdvojená redukčná vetva pre pohon_x000d_
RV 1000/800 kPa, PV 920 kPa, podľa EN7396</t>
  </si>
  <si>
    <t>Pol127</t>
  </si>
  <si>
    <t>Potrubie/Hadica PVC DN6, DN 10</t>
  </si>
  <si>
    <t>-1770802857</t>
  </si>
  <si>
    <t>Poznámka k položke:_x000d_
systém odvodu kondenzátu</t>
  </si>
  <si>
    <t>Pol128</t>
  </si>
  <si>
    <t>Ochranný plyn pre spájkovanie Cu trubiek EN7396</t>
  </si>
  <si>
    <t>-319007425</t>
  </si>
  <si>
    <t>Pol1</t>
  </si>
  <si>
    <t>Náter /značenie/ potrubia podľa technologického</t>
  </si>
  <si>
    <t>449827088</t>
  </si>
  <si>
    <t>Poznámka k položke:_x000d_
postupu dodávateľa</t>
  </si>
  <si>
    <t>Pol130</t>
  </si>
  <si>
    <t>Prepláchnutie rozvodu dusíkom do DN25</t>
  </si>
  <si>
    <t>-162365252</t>
  </si>
  <si>
    <t>Pol131</t>
  </si>
  <si>
    <t>Elektrická instalácia</t>
  </si>
  <si>
    <t>1099430466</t>
  </si>
  <si>
    <t>Poznámka k položke:_x000d_
prepojenie stanice, ovládanie, regulácia</t>
  </si>
  <si>
    <t>Pol2</t>
  </si>
  <si>
    <t>Záverečná tlaková skúška</t>
  </si>
  <si>
    <t>560534246</t>
  </si>
  <si>
    <t>Pol133</t>
  </si>
  <si>
    <t>Elektrický rozvádzač-dodávka profesie silnoprúd</t>
  </si>
  <si>
    <t>303402222</t>
  </si>
  <si>
    <t>Poznámka k položke:_x000d_
3x istič 400V, 3,7 kW, 3x400V/50 Hz - kompresory_x000d_
230V pre sušičky vzduchu (2x),_x000d_
230V pre automatické ovládanie (3x),_x000d_
230V pre automatické odvádzače kondenzátu (2x),_x000d_
230V rezerva</t>
  </si>
  <si>
    <t>23-2</t>
  </si>
  <si>
    <t>Druh plynu: zdroj kyslíka</t>
  </si>
  <si>
    <t>Pol134</t>
  </si>
  <si>
    <t>Medená trubka 16x3</t>
  </si>
  <si>
    <t>1502255935</t>
  </si>
  <si>
    <t>-1407566436</t>
  </si>
  <si>
    <t>Pol135</t>
  </si>
  <si>
    <t>Medená trubka 22x1</t>
  </si>
  <si>
    <t>-817130597</t>
  </si>
  <si>
    <t>Pol136</t>
  </si>
  <si>
    <t>Tvarovky Cu</t>
  </si>
  <si>
    <t>837693146</t>
  </si>
  <si>
    <t>-240491076</t>
  </si>
  <si>
    <t>-1887195111</t>
  </si>
  <si>
    <t>Pol137</t>
  </si>
  <si>
    <t>Fľašová batéria Cu pre 2 tlakové fľaše - pravá</t>
  </si>
  <si>
    <t>946617821</t>
  </si>
  <si>
    <t>Poznámka k položke:_x000d_
vr. vysokotlakovej sbernice, vysokotlakových_x000d_
pripojovacích spirál, filtra a držiaku tlakových fliaš_x000d_
podľa EN7396</t>
  </si>
  <si>
    <t>Pol138</t>
  </si>
  <si>
    <t>Fľašová batéria Cu pre 5 tlakových fliaš - ľavá</t>
  </si>
  <si>
    <t>1503980944</t>
  </si>
  <si>
    <t>Pol139</t>
  </si>
  <si>
    <t>Fľašová batéria Cu pre 5 tlakových fliaš - pravá</t>
  </si>
  <si>
    <t>1989292053</t>
  </si>
  <si>
    <t>Poznámka k položke:_x000d_
vr. vysokotlakovej sbernice, vysokotlakových_x000d_
pripojovacích spirál, filtra a držiaku tlakových fliaš</t>
  </si>
  <si>
    <t>Pol140</t>
  </si>
  <si>
    <t>Guľový uzáver G3/4", PN20</t>
  </si>
  <si>
    <t>417588682</t>
  </si>
  <si>
    <t>-1230158083</t>
  </si>
  <si>
    <t>-693962883</t>
  </si>
  <si>
    <t>1352840552</t>
  </si>
  <si>
    <t>-911959702</t>
  </si>
  <si>
    <t>Pol141</t>
  </si>
  <si>
    <t>Čidlo prevádzkového alarmu 30MPa</t>
  </si>
  <si>
    <t>1983336935</t>
  </si>
  <si>
    <t>Poznámka k položke:_x000d_
dolná hranica 10MPa_x000d_
podľa EN7396</t>
  </si>
  <si>
    <t>Pol142</t>
  </si>
  <si>
    <t>Signalizačný hlásič prevádzkového alarmu</t>
  </si>
  <si>
    <t>456093226</t>
  </si>
  <si>
    <t>Poznámka k položke:_x000d_
signalizácia kapacity rezervného napájania_x000d_
(50% kapacity)</t>
  </si>
  <si>
    <t>1435312891</t>
  </si>
  <si>
    <t>Pol143</t>
  </si>
  <si>
    <t>Panel automatického prepínania zdroja</t>
  </si>
  <si>
    <t>-221307159</t>
  </si>
  <si>
    <t>Poznámka k položke:_x000d_
Riadiaci panel automatického prepínania_x000d_
vr. signalizácie stavu zdroja a el. prepojenia_x000d_
podľa EN7396</t>
  </si>
  <si>
    <t>Pol144</t>
  </si>
  <si>
    <t>2. stupeň redukcie</t>
  </si>
  <si>
    <t>1588673408</t>
  </si>
  <si>
    <t>Poznámka k položke:_x000d_
(RV 1000kPa/400kPa, PV 600kPa), podľa EN7396_x000d_
podľa EN7396</t>
  </si>
  <si>
    <t>Pol145</t>
  </si>
  <si>
    <t>Redukčný panel núdzového zdroja</t>
  </si>
  <si>
    <t>188252363</t>
  </si>
  <si>
    <t>Poznámka k položke:_x000d_
RV 20MPa/400kPa, PV 600 kPa_x000d_
podľa EN7396</t>
  </si>
  <si>
    <t>Pol3</t>
  </si>
  <si>
    <t>m tr.</t>
  </si>
  <si>
    <t>-593868937</t>
  </si>
  <si>
    <t>Pol4</t>
  </si>
  <si>
    <t>-146367786</t>
  </si>
  <si>
    <t>Pol5</t>
  </si>
  <si>
    <t>2060840578</t>
  </si>
  <si>
    <t>-367342094</t>
  </si>
  <si>
    <t>23-3</t>
  </si>
  <si>
    <t>Druh plynu: kyslík</t>
  </si>
  <si>
    <t>-1581040650</t>
  </si>
  <si>
    <t>Pol149</t>
  </si>
  <si>
    <t>Medená trubka 12x1</t>
  </si>
  <si>
    <t>-2022049074</t>
  </si>
  <si>
    <t>-826084320</t>
  </si>
  <si>
    <t>Pol150</t>
  </si>
  <si>
    <t>-389641243</t>
  </si>
  <si>
    <t>817146499</t>
  </si>
  <si>
    <t>Pol151</t>
  </si>
  <si>
    <t xml:space="preserve">Chránička potrubia,  oceľová trubka 26,9x2,6/0,5m</t>
  </si>
  <si>
    <t>-775367235</t>
  </si>
  <si>
    <t>-976815762</t>
  </si>
  <si>
    <t>Pol6</t>
  </si>
  <si>
    <t>Zaslepenie potrubia Cu do DN25</t>
  </si>
  <si>
    <t>-1971150689</t>
  </si>
  <si>
    <t>373767710</t>
  </si>
  <si>
    <t>-1712560021</t>
  </si>
  <si>
    <t>Poznámka k položke:_x000d_
vrátane zaslepovacej matice</t>
  </si>
  <si>
    <t>Pol153</t>
  </si>
  <si>
    <t>Lekársky panel pod omietku</t>
  </si>
  <si>
    <t>901990158</t>
  </si>
  <si>
    <t>-1983519095</t>
  </si>
  <si>
    <t>-1724775158</t>
  </si>
  <si>
    <t>-1470457078</t>
  </si>
  <si>
    <t>Pol7</t>
  </si>
  <si>
    <t>Úseková tlaková skúška</t>
  </si>
  <si>
    <t>359747013</t>
  </si>
  <si>
    <t>Pol8</t>
  </si>
  <si>
    <t>1493198052</t>
  </si>
  <si>
    <t>23-4</t>
  </si>
  <si>
    <t>Druh plynu: stlačený vzduch pre dýchanie</t>
  </si>
  <si>
    <t>-808300119</t>
  </si>
  <si>
    <t>1255721595</t>
  </si>
  <si>
    <t>-1059420986</t>
  </si>
  <si>
    <t>Pol156.1</t>
  </si>
  <si>
    <t>237288582</t>
  </si>
  <si>
    <t>-1932396903</t>
  </si>
  <si>
    <t>-578700910</t>
  </si>
  <si>
    <t>-1976192240</t>
  </si>
  <si>
    <t>-13489136</t>
  </si>
  <si>
    <t>-1989541053</t>
  </si>
  <si>
    <t>532116482</t>
  </si>
  <si>
    <t>-518224783</t>
  </si>
  <si>
    <t>-796582183</t>
  </si>
  <si>
    <t>-339599387</t>
  </si>
  <si>
    <t>783784428</t>
  </si>
  <si>
    <t>-945561582</t>
  </si>
  <si>
    <t>-1301220800</t>
  </si>
  <si>
    <t>23-5</t>
  </si>
  <si>
    <t>Druh plynu: stlačený vzduch pre pohon</t>
  </si>
  <si>
    <t>283456819</t>
  </si>
  <si>
    <t>-1409299404</t>
  </si>
  <si>
    <t>Pol156</t>
  </si>
  <si>
    <t>-860549199</t>
  </si>
  <si>
    <t>-467264051</t>
  </si>
  <si>
    <t>-1092522699</t>
  </si>
  <si>
    <t>-222044579</t>
  </si>
  <si>
    <t>-1157302724</t>
  </si>
  <si>
    <t>-1830046101</t>
  </si>
  <si>
    <t>1921922205</t>
  </si>
  <si>
    <t>157819376</t>
  </si>
  <si>
    <t>1896488482</t>
  </si>
  <si>
    <t>-288173913</t>
  </si>
  <si>
    <t>-2128697053</t>
  </si>
  <si>
    <t>23-6</t>
  </si>
  <si>
    <t>Odťah vydychovaných zmesí a pohonu nástrojov</t>
  </si>
  <si>
    <t>757753096</t>
  </si>
  <si>
    <t>Pol157</t>
  </si>
  <si>
    <t>2058109215</t>
  </si>
  <si>
    <t>-1312495060</t>
  </si>
  <si>
    <t>-1654069998</t>
  </si>
  <si>
    <t>600533579</t>
  </si>
  <si>
    <t>-1765941065</t>
  </si>
  <si>
    <t>-1768653355</t>
  </si>
  <si>
    <t>23-7</t>
  </si>
  <si>
    <t>Inštalačné komplexy</t>
  </si>
  <si>
    <t>Pol159</t>
  </si>
  <si>
    <t xml:space="preserve">Lôžková osvetlovacia rampa  – pre 1 lôžko</t>
  </si>
  <si>
    <t>-1717670580</t>
  </si>
  <si>
    <t>Poznámka k položke:_x000d_
lôžkový modul 1650mm_x000d_
izby 1.04, 1.05_x000d_
vybavenie:_x000d_
2xO, 2xT, zás. 230V, PA, vývody SLP, prísluš._x000d_
priame a bodové osvetlenie_x000d_
Prevedenie podľa EN7396_x000d_
Prevedenie a vybavenie viď. výkres č. 07</t>
  </si>
  <si>
    <t>Pol160</t>
  </si>
  <si>
    <t xml:space="preserve">Lôžková osvetlovacia rampa  – pre 2 lôžka</t>
  </si>
  <si>
    <t>1849821158</t>
  </si>
  <si>
    <t>Poznámka k položke:_x000d_
lôžkový modul 1500mm_x000d_
izba 2.25_x000d_
vybavenie:_x000d_
1xO, 1xT, zás. 230V, PA, vývody SLP, prísluš._x000d_
priame, nepriame a nočné_x000d_
Prevedenie podľa EN7396_x000d_
Prevedenie a vybavenie viď. výkres č. 07</t>
  </si>
  <si>
    <t>Pol161</t>
  </si>
  <si>
    <t>707286176</t>
  </si>
  <si>
    <t>Poznámka k položke:_x000d_
lôžkový modul 1650mm_x000d_
izby 2.20, 2.22_x000d_
vybavenie:_x000d_
1xO, 1xT, zás. 230V, PA, vývody SLP, prísluš._x000d_
priame, nepriame a nočné_x000d_
Prevedenie podľa EN7396_x000d_
Prevedenie a vybavenie viď. výkres č. 07</t>
  </si>
  <si>
    <t>Pol162</t>
  </si>
  <si>
    <t>Otočný komplex jednoramenný</t>
  </si>
  <si>
    <t>1921219297</t>
  </si>
  <si>
    <t>Poznámka k položke:_x000d_
rameno otočné sklopné 1000mm + zdrojová hlava_x000d_
aplikačná miestnosť 0.19_x000d_
vybavenie:_x000d_
2xO, 2xT,_x000d_
zás. 230V, PA, vývody SLP, príslušenstvo_x000d_
Prevedenie podľa EN7396_x000d_
Prevedenie a vybavenie viď. výkres č. 07</t>
  </si>
  <si>
    <t>Pol163</t>
  </si>
  <si>
    <t>Otočný komplex jednoramenný chirurgický</t>
  </si>
  <si>
    <t>-1071206598</t>
  </si>
  <si>
    <t>Poznámka k položke:_x000d_
rameno otočné sklopné 1000mm + zdrojová hlava_x000d_
operačné sály 1.41, 1.44 _x000d_
vybavenie:_x000d_
2xO, 2xT, 1xT8,_x000d_
odťahy vydychovaných zmesí a pohonu nástrojov_x000d_
zás. 230V, PA, vývody SLP, príslušenstvo_x000d_
Prevedenie podľa EN7396_x000d_
Prevedenie a vybavenie viď. výkres č. 07</t>
  </si>
  <si>
    <t>Pol158</t>
  </si>
  <si>
    <t>2021409301</t>
  </si>
  <si>
    <t>Poznámka k položke:_x000d_
lôžkový modul 1650mm_x000d_
izby 2.23, 2.25_x000d_
vybavenie:_x000d_
1xO, 1xT, zás. 230V, PA, vývody SLP, prísluš._x000d_
priame, nepriame a nočné osvetlenie_x000d_
Prevedenie podľa EN7396_x000d_
Prevedenie a vybavenie viď. výkres č. 07</t>
  </si>
  <si>
    <t>23-8</t>
  </si>
  <si>
    <t>Ventilové krabice</t>
  </si>
  <si>
    <t>Pol165</t>
  </si>
  <si>
    <t>Vent. krabica na omietku - O, T , T8</t>
  </si>
  <si>
    <t>494426224</t>
  </si>
  <si>
    <t>Poznámka k položke:_x000d_
G3/4"-3x (pripoj. 18x1), vstupné miesto NIS32x_x000d_
kontrolný manometer-3x, čidlo klinického alarmu-3x_x000d_
podľa EN7396</t>
  </si>
  <si>
    <t>Pol164</t>
  </si>
  <si>
    <t>Vent. krabica na omietku - O, T</t>
  </si>
  <si>
    <t>-1991519996</t>
  </si>
  <si>
    <t>Poznámka k položke:_x000d_
G3/4"-2x (pripoj. 18x1), vstupné miesto NIST-2x_x000d_
kontrolný manometer-2x, čidlo klinického alarmu-2x_x000d_
podľa EN7396</t>
  </si>
  <si>
    <t>23-9</t>
  </si>
  <si>
    <t>Alarmový systém</t>
  </si>
  <si>
    <t>Pol166</t>
  </si>
  <si>
    <t>Signalizačný hlásič klinického alarmu - 2 miesta</t>
  </si>
  <si>
    <t>-1517903003</t>
  </si>
  <si>
    <t xml:space="preserve">Poznámka k položke:_x000d_
vrátane zdroja,  podľa EN7396</t>
  </si>
  <si>
    <t>Pol167</t>
  </si>
  <si>
    <t>Signalizačný hlásič klinického alarmu - 3 miesta</t>
  </si>
  <si>
    <t>-1956025628</t>
  </si>
  <si>
    <t>Pol168</t>
  </si>
  <si>
    <t>Signalizačný hlásič núdzového prevádzkového alarmu</t>
  </si>
  <si>
    <t>-1286698754</t>
  </si>
  <si>
    <t xml:space="preserve">Poznámka k položke:_x000d_
3 miesta, vrátane zdroja,  podľa EN7396</t>
  </si>
  <si>
    <t>23-91</t>
  </si>
  <si>
    <t>Konzoly a príchytný materiál</t>
  </si>
  <si>
    <t>Pol169</t>
  </si>
  <si>
    <t>Dodanie a zhotovenie konzol pre Cu potrubie</t>
  </si>
  <si>
    <t>1851667806</t>
  </si>
  <si>
    <t>Poznámka k položke:_x000d_
pomocný príchytný materiál, trubkové objímky, _x000d_
dodanie a osadenie hmoždiniek</t>
  </si>
  <si>
    <t>23-92</t>
  </si>
  <si>
    <t>Pol170</t>
  </si>
  <si>
    <t>Požiarna upchávka</t>
  </si>
  <si>
    <t>-846180490</t>
  </si>
  <si>
    <t>Pol171</t>
  </si>
  <si>
    <t>Skúšky a revízie EN7396</t>
  </si>
  <si>
    <t>-144582237</t>
  </si>
  <si>
    <t>9 - MaR( pre VZT, OSZ, ZCH)</t>
  </si>
  <si>
    <t xml:space="preserve">    20-M1 - Dispečérske pracovisko</t>
  </si>
  <si>
    <t xml:space="preserve">    20-M2 - Vzduchotechnika- dodávka a montáž zariadení</t>
  </si>
  <si>
    <t xml:space="preserve">    20-M3 - Vzduchotechnika- montážny material a práce</t>
  </si>
  <si>
    <t xml:space="preserve">    20-M4 - Odovzdácia stanica tepla- dodávka a montáž zariadení</t>
  </si>
  <si>
    <t xml:space="preserve">    20-M5 - Odovzdávacia stanica tepla- montážny materiál a práce</t>
  </si>
  <si>
    <t xml:space="preserve">    20-M6 - Zdroj chladu- dodávka a montáž zariadení</t>
  </si>
  <si>
    <t xml:space="preserve">    20-M7. - Zdroj chladu- montážny materiál a práce</t>
  </si>
  <si>
    <t xml:space="preserve">    20-M8 - Služby spojené s uvedením systému do plnej prevádzky</t>
  </si>
  <si>
    <t>20-M1</t>
  </si>
  <si>
    <t>Dispečérske pracovisko</t>
  </si>
  <si>
    <t>PC-DISP</t>
  </si>
  <si>
    <t>Pracovná stanica pre dispečerské pracovisko + displej + zál.zdroj</t>
  </si>
  <si>
    <t>-1078322077</t>
  </si>
  <si>
    <t>PC-DISP – montáž</t>
  </si>
  <si>
    <t>Pracovná stanica pre dispečerské pracovisko + displej + zál.zdroj – montáž</t>
  </si>
  <si>
    <t>715730126</t>
  </si>
  <si>
    <t>Licencia</t>
  </si>
  <si>
    <t>Licencia pre vizualizačný systém</t>
  </si>
  <si>
    <t>1508179141</t>
  </si>
  <si>
    <t>SCADA-IO</t>
  </si>
  <si>
    <t>Konfigurácia a inštalácia vizualizácie na disp. pracovisku</t>
  </si>
  <si>
    <t>1390572268</t>
  </si>
  <si>
    <t>20-M2</t>
  </si>
  <si>
    <t>Vzduchotechnika- dodávka a montáž zariadení</t>
  </si>
  <si>
    <t>ROZVADZAČ MaR RVZT1</t>
  </si>
  <si>
    <t>Oceľovo plechová skrina 800x800x210 - komplet bez riadiaceho systému</t>
  </si>
  <si>
    <t>-1849518455</t>
  </si>
  <si>
    <t>Oceľovo plechová skrina 800x800x210 - komplet bez riadiaceho systému – montáž</t>
  </si>
  <si>
    <t>-662770245</t>
  </si>
  <si>
    <t>ROZVADZAČ MaR RVZT2</t>
  </si>
  <si>
    <t>1969669981</t>
  </si>
  <si>
    <t>1152574561</t>
  </si>
  <si>
    <t>ROZVADZAČ MaR RVZT4</t>
  </si>
  <si>
    <t>-845318760</t>
  </si>
  <si>
    <t>-1729907556</t>
  </si>
  <si>
    <t>ROZVADZAČ MaR RVZT5</t>
  </si>
  <si>
    <t>1041267296</t>
  </si>
  <si>
    <t>572842404</t>
  </si>
  <si>
    <t>ROZVADZAČ MaR RVZT7</t>
  </si>
  <si>
    <t>907064895</t>
  </si>
  <si>
    <t>1223116455</t>
  </si>
  <si>
    <t>Riadiaci systém</t>
  </si>
  <si>
    <t>Riadiaca jednotka 16 analógových vstupov, 8 analógových výstupov, 32 digitálnych vstupov/výstupov,</t>
  </si>
  <si>
    <t>1444161116</t>
  </si>
  <si>
    <t>Riadiaci systém – mo</t>
  </si>
  <si>
    <t xml:space="preserve">Riadiaca jednotka 16 analógových vstupov, 8 analógových výstupov, 32 digitálnych vstupov/výstupov,  – montáž</t>
  </si>
  <si>
    <t>-1521622952</t>
  </si>
  <si>
    <t>UPS</t>
  </si>
  <si>
    <t>Záložný zdroj 230V, 750VA, line interactive</t>
  </si>
  <si>
    <t>1663919697</t>
  </si>
  <si>
    <t>UPS – montáž</t>
  </si>
  <si>
    <t>Záložný zdroj 230V, 750VA, line interactive – montáž</t>
  </si>
  <si>
    <t>-1824629672</t>
  </si>
  <si>
    <t>Snímač teploty a vlh</t>
  </si>
  <si>
    <t>Snímač teploty a vlhkosti do potrubia, displej, 2x0-10V, 24VAC/DC, IP65</t>
  </si>
  <si>
    <t>461736233</t>
  </si>
  <si>
    <t>Snímač teploty a vlhkosti do potrubia, displej, 2x0-10V, 24VAC/DC, IP65 – montáž</t>
  </si>
  <si>
    <t>4652481</t>
  </si>
  <si>
    <t>Snímač teploty</t>
  </si>
  <si>
    <t>Príložný snímač teploty 0-10V, IP65, -50°C...+100°C</t>
  </si>
  <si>
    <t>470489494</t>
  </si>
  <si>
    <t>Snímač teploty – mon</t>
  </si>
  <si>
    <t>Príložný snímač teploty 0-10V, IP65, -50°C...+100°C – montáž</t>
  </si>
  <si>
    <t>1260660765</t>
  </si>
  <si>
    <t>Spínač tlakovej dife</t>
  </si>
  <si>
    <t>Spínač tlakovej diferencie</t>
  </si>
  <si>
    <t>-659878463</t>
  </si>
  <si>
    <t>Spínač tlakovej diferencie – montáž</t>
  </si>
  <si>
    <t>-133142896</t>
  </si>
  <si>
    <t>Snímač tlakovej dife</t>
  </si>
  <si>
    <t>Snímač tlakovej diferencie vzduchu, 0-10V, 24VAC/DC</t>
  </si>
  <si>
    <t>669779617</t>
  </si>
  <si>
    <t>Snímač tlakovej diferencie vzduchu, 0-10V, 24VAC/DC – montáž</t>
  </si>
  <si>
    <t>846128834</t>
  </si>
  <si>
    <t>Snímač tlakovej di.1</t>
  </si>
  <si>
    <t>Snímač tlakovej diferencie vzduchu, displej, 0-10V, 24VAC/DC</t>
  </si>
  <si>
    <t>-193457351</t>
  </si>
  <si>
    <t>Snímač tlakovej diferencie vzduchu, displej, 0-10V, 24VAC/DC – montáž</t>
  </si>
  <si>
    <t>1508899814</t>
  </si>
  <si>
    <t>Snímač prietoku vzdu</t>
  </si>
  <si>
    <t>Snímač prietoku vzduchu, displej, 0-10V, 24VAC/DC</t>
  </si>
  <si>
    <t>-620136832</t>
  </si>
  <si>
    <t>Snímač prietoku vzduchu, displej, 0-10V, 24VAC/DC – montáž</t>
  </si>
  <si>
    <t>1459120170</t>
  </si>
  <si>
    <t>Hygrostat</t>
  </si>
  <si>
    <t>Strážca max. vlhkosti do potrubia, nastavitelný 35-100%, kontakt, 24VAC/DC</t>
  </si>
  <si>
    <t>451628021</t>
  </si>
  <si>
    <t>Hygrostat – montáž</t>
  </si>
  <si>
    <t>Strážca max. vlhkosti do potrubia, nastavitelný 35-100%, kontakt, 24VAC/DC – montáž</t>
  </si>
  <si>
    <t>-47251097</t>
  </si>
  <si>
    <t>Termostat</t>
  </si>
  <si>
    <t>Protimrazový termostat s kapilárou 6m, kontakt</t>
  </si>
  <si>
    <t>-1894254318</t>
  </si>
  <si>
    <t>Termostat – montáž</t>
  </si>
  <si>
    <t>Protimrazový termostat s kapilárou 6m, kontakt – montáž</t>
  </si>
  <si>
    <t>1908090687</t>
  </si>
  <si>
    <t>Servopohon klapky</t>
  </si>
  <si>
    <t>Servopohon vzduch.klapky, 10Nm,0-10V., 24VACDC</t>
  </si>
  <si>
    <t>365300564</t>
  </si>
  <si>
    <t>Servopohon klapky –</t>
  </si>
  <si>
    <t>Servopohon vzduch.klapky, 10Nm,0-10V., 24VACDC – montáž</t>
  </si>
  <si>
    <t>-444675177</t>
  </si>
  <si>
    <t>Servopohon klapky.1</t>
  </si>
  <si>
    <t>Servopohon vzduch.klapky, 10Nm, otv./zatv., 24VACDC</t>
  </si>
  <si>
    <t>1663693268</t>
  </si>
  <si>
    <t>Servopohon klapky .1</t>
  </si>
  <si>
    <t>Servopohon vzduch.klapky, 10Nm, otv./zatv., 24VACDC – montáž</t>
  </si>
  <si>
    <t>802404857</t>
  </si>
  <si>
    <t>Servopohon ventilu</t>
  </si>
  <si>
    <t>Servopohon trojcestného ventilu, 10Nm,0-10V., 24VACDC</t>
  </si>
  <si>
    <t>-1907366067</t>
  </si>
  <si>
    <t>Servopohon ventilu –</t>
  </si>
  <si>
    <t>Servopohon trojcestného ventilu, 10Nm,0-10V., 24VACDC – montáž</t>
  </si>
  <si>
    <t>1484893174</t>
  </si>
  <si>
    <t>PAT-FTP-2m</t>
  </si>
  <si>
    <t>Patch kábel FTP, 2m</t>
  </si>
  <si>
    <t>1865270357</t>
  </si>
  <si>
    <t>PAT-FTP-2m – montáž</t>
  </si>
  <si>
    <t>Patch kábel FTP, 2m – montáž</t>
  </si>
  <si>
    <t>-916272888</t>
  </si>
  <si>
    <t>20-M3</t>
  </si>
  <si>
    <t>Vzduchotechnika- montážny material a práce</t>
  </si>
  <si>
    <t>ROZVADZAČ MaR – mont</t>
  </si>
  <si>
    <t>Výroba rozvádzača MaR – montáž</t>
  </si>
  <si>
    <t>1912021807</t>
  </si>
  <si>
    <t>PODST</t>
  </si>
  <si>
    <t>Kovový podstavec / konzoly pre rozvádzač</t>
  </si>
  <si>
    <t>287351937</t>
  </si>
  <si>
    <t>PODST – montáž</t>
  </si>
  <si>
    <t>Kovový podstavec / konzoly pre rozvádzač – montáž</t>
  </si>
  <si>
    <t>188805155</t>
  </si>
  <si>
    <t>HFIRM 20</t>
  </si>
  <si>
    <t>Rúrka ohybná 20mm, 320N</t>
  </si>
  <si>
    <t>-2043471690</t>
  </si>
  <si>
    <t>HFIRM 20 – montáž</t>
  </si>
  <si>
    <t>Rúrka ohybná 20mm, 320N – montáž</t>
  </si>
  <si>
    <t>-1368231122</t>
  </si>
  <si>
    <t>HFCL 20</t>
  </si>
  <si>
    <t>Príchytka 20mm</t>
  </si>
  <si>
    <t>-1006546919</t>
  </si>
  <si>
    <t>HFCL 20 – montáž</t>
  </si>
  <si>
    <t>Príchytka 20mm – montáž</t>
  </si>
  <si>
    <t>848101929</t>
  </si>
  <si>
    <t>KABEL FTP CAT6.A</t>
  </si>
  <si>
    <t>Systémový dátový kábel FTP CAT6A</t>
  </si>
  <si>
    <t>1388295167</t>
  </si>
  <si>
    <t>KABEL FTP CAT6.A – m</t>
  </si>
  <si>
    <t>Systémový dátový kábel FTP CAT6A – montáž</t>
  </si>
  <si>
    <t>-1789156476</t>
  </si>
  <si>
    <t>Pol96</t>
  </si>
  <si>
    <t>Kovový káblový žlab 125/50 + podpera</t>
  </si>
  <si>
    <t>-1300854515</t>
  </si>
  <si>
    <t>Pol97</t>
  </si>
  <si>
    <t>Kovový káblový žlab 125/50 + podpera – montáž</t>
  </si>
  <si>
    <t>24573641</t>
  </si>
  <si>
    <t>Kabel</t>
  </si>
  <si>
    <t>J-Y(st)Y 2x2x0,8</t>
  </si>
  <si>
    <t>-1470190686</t>
  </si>
  <si>
    <t>Kabel – montáž</t>
  </si>
  <si>
    <t>J-Y(st)Y 2x2x0,8 – montáž</t>
  </si>
  <si>
    <t>-307930562</t>
  </si>
  <si>
    <t>Kabel.1</t>
  </si>
  <si>
    <t>J-Y(st)Y 4x2x0,8</t>
  </si>
  <si>
    <t>620109028</t>
  </si>
  <si>
    <t>Kabel – montáž.1</t>
  </si>
  <si>
    <t>J-Y(st)Y 4x2x0,8 – montáž</t>
  </si>
  <si>
    <t>772686823</t>
  </si>
  <si>
    <t>Kabel.2</t>
  </si>
  <si>
    <t>CYKY-J 3x1,5</t>
  </si>
  <si>
    <t>-1373334330</t>
  </si>
  <si>
    <t>Kabel – montáž.2</t>
  </si>
  <si>
    <t>CYKY-J 3x1,5 – montáž</t>
  </si>
  <si>
    <t>1469323710</t>
  </si>
  <si>
    <t>Kabel.3</t>
  </si>
  <si>
    <t>CYKY-J 5x1,5</t>
  </si>
  <si>
    <t>845154144</t>
  </si>
  <si>
    <t>Kabel – montáž.3</t>
  </si>
  <si>
    <t>CYKY-J 5x1,5 – montáž</t>
  </si>
  <si>
    <t>1097530747</t>
  </si>
  <si>
    <t>Kabel.4</t>
  </si>
  <si>
    <t>J-H(ST)H 1x2x0,8</t>
  </si>
  <si>
    <t>302953683</t>
  </si>
  <si>
    <t>Kabel – montáž.4</t>
  </si>
  <si>
    <t>J-H(ST)H 1x2x0,8 – montáž</t>
  </si>
  <si>
    <t>-1223710239</t>
  </si>
  <si>
    <t>Pol98</t>
  </si>
  <si>
    <t>Označenie káblov - štítky</t>
  </si>
  <si>
    <t>-2067794294</t>
  </si>
  <si>
    <t>Pol99</t>
  </si>
  <si>
    <t>Označenie káblov - štítky – montáž</t>
  </si>
  <si>
    <t>-1385013281</t>
  </si>
  <si>
    <t>Pol100</t>
  </si>
  <si>
    <t>úprava konca vodiča do 2,5mm – montáž</t>
  </si>
  <si>
    <t>-1304626392</t>
  </si>
  <si>
    <t>Pol101</t>
  </si>
  <si>
    <t>pomocný montážny materiál 5% z ceny inštal. Materiálu</t>
  </si>
  <si>
    <t>1595031625</t>
  </si>
  <si>
    <t>20-M4</t>
  </si>
  <si>
    <t>Odovzdácia stanica tepla- dodávka a montáž zariadení</t>
  </si>
  <si>
    <t>ROZVADZAČ MaR RMDT1</t>
  </si>
  <si>
    <t>Oceľovo plechová skrina 2000x800x300 - komplet bez riadiaceho systému</t>
  </si>
  <si>
    <t>-1559552714</t>
  </si>
  <si>
    <t>Oceľovo plechová skrina 2000x800x300 - komplet bez riadiaceho systému – montáž</t>
  </si>
  <si>
    <t>1323579299</t>
  </si>
  <si>
    <t>1360254748</t>
  </si>
  <si>
    <t>1660841809</t>
  </si>
  <si>
    <t>Riadiaci systém.1</t>
  </si>
  <si>
    <t>Riadiaca jednotka 16 analógových vstupov, 4 analógových výstupov, 16 digitálnych vstupov/výstupov, RS485 Modbus RTU, Ethernet</t>
  </si>
  <si>
    <t>-1755671652</t>
  </si>
  <si>
    <t>Riadiaci systém – .1</t>
  </si>
  <si>
    <t>Riadiaca jednotka 16 analógových vstupov, 4 analógových výstupov, 16 digitálnych vstupov/výstupov, RS485 Modbus RTU, Ethernet – montáž</t>
  </si>
  <si>
    <t>-463452408</t>
  </si>
  <si>
    <t>-527303904</t>
  </si>
  <si>
    <t>-1114985553</t>
  </si>
  <si>
    <t>Snímač teploty.1</t>
  </si>
  <si>
    <t>Príložný snímač teploty NTC20k, IP65, -30°C...+110°C</t>
  </si>
  <si>
    <t>-1960426295</t>
  </si>
  <si>
    <t>Snímač teploty – m.1</t>
  </si>
  <si>
    <t>Príložný snímač teploty NTC20k, IP65, -30°C...+110°C – montáž</t>
  </si>
  <si>
    <t>1607073165</t>
  </si>
  <si>
    <t>Snímač teploty ponor</t>
  </si>
  <si>
    <t>Snímač teploty ponorný s jímkou 100mm, -30°C….110°C</t>
  </si>
  <si>
    <t>160077473</t>
  </si>
  <si>
    <t>Snímač teploty ponorný s jímkou 100mm, -30°C….110°C – montáž</t>
  </si>
  <si>
    <t>615853166</t>
  </si>
  <si>
    <t>Termostat príložný</t>
  </si>
  <si>
    <t>-1131299068</t>
  </si>
  <si>
    <t>Termostat príložný –</t>
  </si>
  <si>
    <t>Termostat príložný – montáž</t>
  </si>
  <si>
    <t>-2100919180</t>
  </si>
  <si>
    <t>Snímač tlaku</t>
  </si>
  <si>
    <t>DLF6/V 0-6 BAR G ½"</t>
  </si>
  <si>
    <t>926389149</t>
  </si>
  <si>
    <t>Snímač tlaku – montá</t>
  </si>
  <si>
    <t>Snímač tlaku – montáž</t>
  </si>
  <si>
    <t>622181067</t>
  </si>
  <si>
    <t>20-M5</t>
  </si>
  <si>
    <t>Odovzdávacia stanica tepla- montážny materiál a práce</t>
  </si>
  <si>
    <t>ROZVADZAČ MaR – .1</t>
  </si>
  <si>
    <t>23811594</t>
  </si>
  <si>
    <t>PATCH-CAT6-5M</t>
  </si>
  <si>
    <t>Patch kabel CAT6a S-FTP, RJ45-RJ45, AWG 26/ 7 5m, žltá</t>
  </si>
  <si>
    <t>2067037293</t>
  </si>
  <si>
    <t>PATCH-CAT6-5M – mont</t>
  </si>
  <si>
    <t>Patch kabel CAT6a S-FTP, RJ45-RJ45, AWG 26/ 7 5m, žltá – montáž</t>
  </si>
  <si>
    <t>-245059506</t>
  </si>
  <si>
    <t>1373292537</t>
  </si>
  <si>
    <t>-610324806</t>
  </si>
  <si>
    <t>-2118822992</t>
  </si>
  <si>
    <t>-424018438</t>
  </si>
  <si>
    <t>-1143359704</t>
  </si>
  <si>
    <t>2051730163</t>
  </si>
  <si>
    <t>Kabel.5</t>
  </si>
  <si>
    <t>-1794807653</t>
  </si>
  <si>
    <t>131455318</t>
  </si>
  <si>
    <t>67484191</t>
  </si>
  <si>
    <t>-1600880422</t>
  </si>
  <si>
    <t>62669215</t>
  </si>
  <si>
    <t>1812137569</t>
  </si>
  <si>
    <t>-2018542938</t>
  </si>
  <si>
    <t>Pol102</t>
  </si>
  <si>
    <t>1612308421</t>
  </si>
  <si>
    <t>Pol172</t>
  </si>
  <si>
    <t>-480834870</t>
  </si>
  <si>
    <t>Pol173</t>
  </si>
  <si>
    <t>2093301749</t>
  </si>
  <si>
    <t>20-M6</t>
  </si>
  <si>
    <t>Zdroj chladu- dodávka a montáž zariadení</t>
  </si>
  <si>
    <t>ROZVADZAČ MaR RMDT2</t>
  </si>
  <si>
    <t>Oceľovo plechová skrina 800x1000x210 - komplet bez riadiaceho systému</t>
  </si>
  <si>
    <t>176676634</t>
  </si>
  <si>
    <t>-2020090487</t>
  </si>
  <si>
    <t>Riadiaci systém.2</t>
  </si>
  <si>
    <t>Riadiaca jednotka 8 analógových vstupov, 4 analógových výstupov, 16 digitálnych vstupov/výstupov, RS485 Modbus RTU, Ethernet</t>
  </si>
  <si>
    <t>1388410984</t>
  </si>
  <si>
    <t>Riadiaci systém – .2</t>
  </si>
  <si>
    <t>Riadiaca jednotka 8 analógových vstupov, 4 analógových výstupov, 16 digitálnych vstupov/výstupov, RS485 Modbus RTU, Ethernet – montáž</t>
  </si>
  <si>
    <t>-1893458941</t>
  </si>
  <si>
    <t>-786260531</t>
  </si>
  <si>
    <t>-1270245334</t>
  </si>
  <si>
    <t>-1773814123</t>
  </si>
  <si>
    <t>-1104794650</t>
  </si>
  <si>
    <t>1230108982</t>
  </si>
  <si>
    <t>1147720314</t>
  </si>
  <si>
    <t>20-M7.</t>
  </si>
  <si>
    <t>Zdroj chladu- montážny materiál a práce</t>
  </si>
  <si>
    <t>ROZVADZAČ MaR – .2</t>
  </si>
  <si>
    <t>-111767821</t>
  </si>
  <si>
    <t>-1486158677</t>
  </si>
  <si>
    <t>998600771</t>
  </si>
  <si>
    <t>-356372320</t>
  </si>
  <si>
    <t>301622101</t>
  </si>
  <si>
    <t>KABEL FTP CAT6.A.1</t>
  </si>
  <si>
    <t>Systémový dátový kábe FTP CAT6A</t>
  </si>
  <si>
    <t>-1128489375</t>
  </si>
  <si>
    <t>KABEL FTP CAT6.A –.1</t>
  </si>
  <si>
    <t>Systémový dátový kábe FTP CAT6A – montáž</t>
  </si>
  <si>
    <t>-1069142754</t>
  </si>
  <si>
    <t>552627185</t>
  </si>
  <si>
    <t>Pol174</t>
  </si>
  <si>
    <t>364413311</t>
  </si>
  <si>
    <t>Kabel.6</t>
  </si>
  <si>
    <t>-1563087809</t>
  </si>
  <si>
    <t>-2100367781</t>
  </si>
  <si>
    <t>-1762885907</t>
  </si>
  <si>
    <t>-412578017</t>
  </si>
  <si>
    <t>Kabel.3.1</t>
  </si>
  <si>
    <t>-1365931659</t>
  </si>
  <si>
    <t>Kabel – montáž.3.1</t>
  </si>
  <si>
    <t>1524567397</t>
  </si>
  <si>
    <t>85476527</t>
  </si>
  <si>
    <t>Pol175</t>
  </si>
  <si>
    <t>-1582256738</t>
  </si>
  <si>
    <t>Pol176</t>
  </si>
  <si>
    <t>-425618709</t>
  </si>
  <si>
    <t>Pol177</t>
  </si>
  <si>
    <t>-947251334</t>
  </si>
  <si>
    <t>20-M8</t>
  </si>
  <si>
    <t>Služby spojené s uvedením systému do plnej prevádzky</t>
  </si>
  <si>
    <t>Pol178</t>
  </si>
  <si>
    <t>Vypracovanie programu skúšok Prevádzkových súborov</t>
  </si>
  <si>
    <t>1485700953</t>
  </si>
  <si>
    <t>Pol179</t>
  </si>
  <si>
    <t>Individuálne skúšky</t>
  </si>
  <si>
    <t>-1874627379</t>
  </si>
  <si>
    <t>Pol180</t>
  </si>
  <si>
    <t>Príprava ku komplexným skúškam</t>
  </si>
  <si>
    <t>-201292749</t>
  </si>
  <si>
    <t>Pol181</t>
  </si>
  <si>
    <t>Komplexné skúšky</t>
  </si>
  <si>
    <t>1410336095</t>
  </si>
  <si>
    <t>Pol182</t>
  </si>
  <si>
    <t>Vypracovanie prevádzkového poriadku v spolupráci s technológom</t>
  </si>
  <si>
    <t>767845539</t>
  </si>
  <si>
    <t>PRJDOC</t>
  </si>
  <si>
    <t>bod</t>
  </si>
  <si>
    <t>-1561092311</t>
  </si>
  <si>
    <t>REV</t>
  </si>
  <si>
    <t>Odborná prehliadka a revízia rozvádzača</t>
  </si>
  <si>
    <t>-1109836237</t>
  </si>
  <si>
    <t>SKOL</t>
  </si>
  <si>
    <t>Zaškolenie obsluhy</t>
  </si>
  <si>
    <t>-645498555</t>
  </si>
  <si>
    <t>SW</t>
  </si>
  <si>
    <t>Výroba programového vybavenia pre riadiace jednotky</t>
  </si>
  <si>
    <t>-1818178498</t>
  </si>
  <si>
    <t>VIZ</t>
  </si>
  <si>
    <t>Konfigurácia a vizualizácia IO dátových bodov</t>
  </si>
  <si>
    <t>1264212985</t>
  </si>
  <si>
    <t>ZAP</t>
  </si>
  <si>
    <t>Zapojenie a oživenie dátových bodov</t>
  </si>
  <si>
    <t>-1452436386</t>
  </si>
  <si>
    <t>9.1 - Elektropožiarna signalizácia a hlasová signalizácia požiaru</t>
  </si>
  <si>
    <t>D2 - HSP - Hlasová signalizácia požiaru</t>
  </si>
  <si>
    <t>D3 - EPS - Elektrická požiarná signalizácia</t>
  </si>
  <si>
    <t>D4 - HSZ, Ostatné</t>
  </si>
  <si>
    <t>HSP - Hlasová signalizácia požiaru</t>
  </si>
  <si>
    <t>Rozvádzač stojanový 19" 15U/600x600mm</t>
  </si>
  <si>
    <t>-901342487</t>
  </si>
  <si>
    <t>Rozvodný panel 8x230VAC</t>
  </si>
  <si>
    <t>331521887</t>
  </si>
  <si>
    <t>Polica</t>
  </si>
  <si>
    <t>1903396180</t>
  </si>
  <si>
    <t>Ventilační jednotka s termostatom strešná , stropná</t>
  </si>
  <si>
    <t>1902428836</t>
  </si>
  <si>
    <t>583703</t>
  </si>
  <si>
    <t>Montážna sada 1</t>
  </si>
  <si>
    <t>-983046005</t>
  </si>
  <si>
    <t>Sada prepojovacích káblov HSP, svorkovníc..</t>
  </si>
  <si>
    <t>-2017719780</t>
  </si>
  <si>
    <t>DIN lišta s držiakom do 19" rozvádzača, 1U čierna</t>
  </si>
  <si>
    <t>-834018428</t>
  </si>
  <si>
    <t>583708</t>
  </si>
  <si>
    <t>Ventilační panel 1HE</t>
  </si>
  <si>
    <t>-1410235321</t>
  </si>
  <si>
    <t>583705</t>
  </si>
  <si>
    <t>Zaslepovací panel 2HE</t>
  </si>
  <si>
    <t>2018026967</t>
  </si>
  <si>
    <t>583362.22</t>
  </si>
  <si>
    <t>Digitálný vystupný modul DOM4-24, , EN 54-16</t>
  </si>
  <si>
    <t>1487722863</t>
  </si>
  <si>
    <t>580249.11</t>
  </si>
  <si>
    <t>Vykonový zosilňovač, 4XD500W, 100V, EN54</t>
  </si>
  <si>
    <t>-83009934</t>
  </si>
  <si>
    <t>583341.21</t>
  </si>
  <si>
    <t>Contact Interface Module CIM</t>
  </si>
  <si>
    <t>-1265086187</t>
  </si>
  <si>
    <t>Núdzový napájací zdroj PSU24</t>
  </si>
  <si>
    <t>-1802808801</t>
  </si>
  <si>
    <t>583444</t>
  </si>
  <si>
    <t>Záložný kabel pre prepojenie 4 záložných kanálov na 4 pracovné kanály</t>
  </si>
  <si>
    <t>643751708</t>
  </si>
  <si>
    <t>583477.21</t>
  </si>
  <si>
    <t>Výstupný kábel 2 zosilňovača - DOM</t>
  </si>
  <si>
    <t>1240126341</t>
  </si>
  <si>
    <t>583491A</t>
  </si>
  <si>
    <t>Vstupný kábel DOM - zosilňovača, 0.5 m zelený</t>
  </si>
  <si>
    <t>-1532174321</t>
  </si>
  <si>
    <t>581730</t>
  </si>
  <si>
    <t>Akumulátor 12 V/105 Ah - rozmer Š: 502 mm V: 111 mm H: 236 mm, hmotnosť 32,5 kg / ks + Recyklačný poplatok za 1 kg hmotnosti akumulátora</t>
  </si>
  <si>
    <t>-909888969</t>
  </si>
  <si>
    <t>583308</t>
  </si>
  <si>
    <t>Ručný mikrofón pro VARIODYN D1 Comprio</t>
  </si>
  <si>
    <t>-2128441271</t>
  </si>
  <si>
    <t>583520</t>
  </si>
  <si>
    <t>Digitálna stanica hlasateľa DCS Plus EN54, 12 tlac.</t>
  </si>
  <si>
    <t>-310362542</t>
  </si>
  <si>
    <t>583496</t>
  </si>
  <si>
    <t>Konc. člen repr. linky EOL pro</t>
  </si>
  <si>
    <t>1639204007</t>
  </si>
  <si>
    <t>582400</t>
  </si>
  <si>
    <t>Stropný reproduktor DL 06-130/T-EN54</t>
  </si>
  <si>
    <t>244708388</t>
  </si>
  <si>
    <t>582423</t>
  </si>
  <si>
    <t>Nástenný reproduktor DL-A 10-165/T-EN54</t>
  </si>
  <si>
    <t>1690939180</t>
  </si>
  <si>
    <t>582420.10</t>
  </si>
  <si>
    <t>Nástenný reproduktor WA 06-165/T-EN54</t>
  </si>
  <si>
    <t>816323268</t>
  </si>
  <si>
    <t>označenie reproduktora-nalepovací štítok</t>
  </si>
  <si>
    <t>663041297</t>
  </si>
  <si>
    <t>584100</t>
  </si>
  <si>
    <t>Prepäťový ochranný modul pre sieťové pripojenie</t>
  </si>
  <si>
    <t>-873618152</t>
  </si>
  <si>
    <t>584101</t>
  </si>
  <si>
    <t>Prepäťový ochranný modul pre 100V reproduktorové linky a kontakty</t>
  </si>
  <si>
    <t>-748410808</t>
  </si>
  <si>
    <t>584102</t>
  </si>
  <si>
    <t>Prepäťový ochranný modul pre ethernet alebo zbernicu DAL</t>
  </si>
  <si>
    <t>-271940697</t>
  </si>
  <si>
    <t>Kábel pre pripojenie požiarno technických zariadení, CHKE-V-2x 1,5 RE P30-R B2ca,s1,d1,a1, bezhalogénový, s funkčnosťou pri požiari 30 min, farba plášťa oranžová, balenie 100 m, cena uvedená za 1 m</t>
  </si>
  <si>
    <t>1375481415</t>
  </si>
  <si>
    <t>Kábel pre pripojenie požiarno technických zariadení, JE H(st)H-V 4x2x0,8 B2ca,s1,d1,a1, bezhalogénový, s funkčnosťou pri požiari 30 min, Cu drôt, izolácia z bezhalogénovej, oheň nešíriacej zmesi</t>
  </si>
  <si>
    <t>139061399</t>
  </si>
  <si>
    <t xml:space="preserve">požiarne odolné príchytky  pre 1-2 káble + pož.hmoždinky E90 /STRADER/</t>
  </si>
  <si>
    <t>-2004403565</t>
  </si>
  <si>
    <t>Protipožiarny tmel, utesnenie prestupov</t>
  </si>
  <si>
    <t>kpl.</t>
  </si>
  <si>
    <t>461431408</t>
  </si>
  <si>
    <t>Inštalačná škatuľa E30 s keram. Svorkovnicou</t>
  </si>
  <si>
    <t>868101628</t>
  </si>
  <si>
    <t>Oživenie, preskúšanie a uvedenie systému do trvalej prevádzky</t>
  </si>
  <si>
    <t>-486440487</t>
  </si>
  <si>
    <t>Školenie obsluhy</t>
  </si>
  <si>
    <t>-92579777</t>
  </si>
  <si>
    <t>EPS - Elektrická požiarná signalizácia</t>
  </si>
  <si>
    <t>808004</t>
  </si>
  <si>
    <t>Ústredňa EPS IQ8Control M HONEYWELL</t>
  </si>
  <si>
    <t>-833141722</t>
  </si>
  <si>
    <t>786016</t>
  </si>
  <si>
    <t xml:space="preserve">Čelní ovl. panel  IQ8Control C/M, SK</t>
  </si>
  <si>
    <t>185255499</t>
  </si>
  <si>
    <t>772477</t>
  </si>
  <si>
    <t>Periferní modul PZ, OPPO a 1 MM pozice</t>
  </si>
  <si>
    <t>-1821042554</t>
  </si>
  <si>
    <t>804382.D0</t>
  </si>
  <si>
    <t>Mikromodul zbernice esserbus®-Plus</t>
  </si>
  <si>
    <t>524019208</t>
  </si>
  <si>
    <t>FX808464</t>
  </si>
  <si>
    <t>Zobrazovací panel GMT 4000 pre montáž na omietku</t>
  </si>
  <si>
    <t>-657465990</t>
  </si>
  <si>
    <t>018011</t>
  </si>
  <si>
    <t xml:space="preserve">Akumulátor 12 V DC / 12 Ah  + Recyklačný poplatok za 1 kg hmotnosti akumulátora</t>
  </si>
  <si>
    <t>1314583731</t>
  </si>
  <si>
    <t>GSM modul FVK 842 vox Plus - Vyvolávač s hlasovými správami, 10 vstupov s 4 výstupy, komunikáciou na PCO, spínaný zdroj 1,5A/12V DC, akumulátor 18Ah, kovový kryt</t>
  </si>
  <si>
    <t>1630445575</t>
  </si>
  <si>
    <t>802371</t>
  </si>
  <si>
    <t>Opticko-dymový hlásič IQ8Quad</t>
  </si>
  <si>
    <t>149631814</t>
  </si>
  <si>
    <t>802373</t>
  </si>
  <si>
    <t>OT multisenzorový hlásič IQ8Quad</t>
  </si>
  <si>
    <t>-441982502</t>
  </si>
  <si>
    <t>805590</t>
  </si>
  <si>
    <t>Pätica pre hlásiče IQ8Quad</t>
  </si>
  <si>
    <t>957295658</t>
  </si>
  <si>
    <t>804905</t>
  </si>
  <si>
    <t>Elektronika tlačítka IQ8 s oddelovačom</t>
  </si>
  <si>
    <t>-1378191304</t>
  </si>
  <si>
    <t>704900</t>
  </si>
  <si>
    <t>Skrinka tlačítkového hlásiča červená</t>
  </si>
  <si>
    <t>814262965</t>
  </si>
  <si>
    <t>704901</t>
  </si>
  <si>
    <t>Skrinka tlačítkového hlásiča modrá</t>
  </si>
  <si>
    <t>-1129461810</t>
  </si>
  <si>
    <t>807214RR</t>
  </si>
  <si>
    <t>Maják IQ8Alarm+/F kat. W, červený</t>
  </si>
  <si>
    <t>-1454909140</t>
  </si>
  <si>
    <t xml:space="preserve">808623  788600</t>
  </si>
  <si>
    <t>Esserbus® koppler Alarmový (4/2) a skrinka pre koppler na stenu, šedá</t>
  </si>
  <si>
    <t>-535381089</t>
  </si>
  <si>
    <t xml:space="preserve">808610.10  788600</t>
  </si>
  <si>
    <t>Esserbus® koppler 12 relé a skrinka pre koppler na stenu, šedá</t>
  </si>
  <si>
    <t>2028980149</t>
  </si>
  <si>
    <t xml:space="preserve">960003.10.GB  01800</t>
  </si>
  <si>
    <t xml:space="preserve">Externý sieťový zdroj 5A/24VDC 17Ah EN 54-4 () s 2x akumulátorom 12 V DC / 17 Ah +  + Recyklačný poplatok za 1 kg hmotnosti akumulátora</t>
  </si>
  <si>
    <t>1762733952</t>
  </si>
  <si>
    <t>808626</t>
  </si>
  <si>
    <t>EOL-I zakončovací člen vstupu</t>
  </si>
  <si>
    <t>1400544898</t>
  </si>
  <si>
    <t>805576</t>
  </si>
  <si>
    <t>Držiak popisných štítkov bal.10 ks</t>
  </si>
  <si>
    <t>290683906</t>
  </si>
  <si>
    <t xml:space="preserve">prepäťová ochrana  na hlásiace a ovládacie linky</t>
  </si>
  <si>
    <t>86847245</t>
  </si>
  <si>
    <t>Kábel pre pripojenie požiarno technických zariadení, JE H(st)H-V 1x2x0,8 B2ca,s1,d1,a1, bezhalogénový, s funkčnosťou pri požiari 30 min, Cu drôt, izolácia z bezhalogénovej, oheň nešíriacej zmesi</t>
  </si>
  <si>
    <t>1187403655</t>
  </si>
  <si>
    <t>Bezhalogénový nehorľavý kábel NHXH-O 2x1,5 E30 B2ca,s1,d1,a1</t>
  </si>
  <si>
    <t>194123910</t>
  </si>
  <si>
    <t>Požiarna príchytka na káble vr. Kotvy E30</t>
  </si>
  <si>
    <t>1960490021</t>
  </si>
  <si>
    <t>1211221112</t>
  </si>
  <si>
    <t>-126696158</t>
  </si>
  <si>
    <t>Oživenie, preskúšanie, naprogramovanie a uvedenie systému do trvalej prevádzky</t>
  </si>
  <si>
    <t>-628114438</t>
  </si>
  <si>
    <t>1385081740</t>
  </si>
  <si>
    <t>HSZ, Ostatné</t>
  </si>
  <si>
    <t>64289178</t>
  </si>
  <si>
    <t>Rezanie drážky do 29 do steny</t>
  </si>
  <si>
    <t>-1211505355</t>
  </si>
  <si>
    <t>Murárska výpomoc</t>
  </si>
  <si>
    <t>479784108</t>
  </si>
  <si>
    <t>Zabezpečenie pracoviska</t>
  </si>
  <si>
    <t>1179832145</t>
  </si>
  <si>
    <t>Pol78</t>
  </si>
  <si>
    <t>Koordinácia postupu prác s ostatnými profesiami</t>
  </si>
  <si>
    <t>-1764654481</t>
  </si>
  <si>
    <t>Spolupráca s dodávateľmi pri zapojovaní a skúškach</t>
  </si>
  <si>
    <t>177267097</t>
  </si>
  <si>
    <t>Revízia a vypracovanie revíznej správy</t>
  </si>
  <si>
    <t>-1616874509</t>
  </si>
  <si>
    <t>Pol81</t>
  </si>
  <si>
    <t>56997331</t>
  </si>
  <si>
    <t>Podiel pridružných výkonov</t>
  </si>
  <si>
    <t>-57249825</t>
  </si>
  <si>
    <t>Spracovanie projektovej dokumentácie skutkového vyhotovenia</t>
  </si>
  <si>
    <t>1252848768</t>
  </si>
  <si>
    <t>Foto-Videodokumentácia elektroinštalačných rozvodov pred omietaním</t>
  </si>
  <si>
    <t>-1825215892</t>
  </si>
  <si>
    <t>996002108</t>
  </si>
  <si>
    <t>Inžinierská činnosť</t>
  </si>
  <si>
    <t>92538029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</si>
</sst>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41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800080"/>
      <name val="Arial CE"/>
    </font>
    <font>
      <sz val="8"/>
      <color rgb="FF0000A8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sz val="10"/>
      <color rgb="FFFFFFFF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i/>
      <sz val="7"/>
      <color rgb="FF969696"/>
      <name val="Arial CE"/>
    </font>
    <font>
      <u/>
      <sz val="11"/>
      <color theme="10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40" fillId="0" borderId="0" applyNumberFormat="0" applyFill="0" applyBorder="0" applyAlignment="0" applyProtection="0"/>
  </cellStyleXfs>
  <cellXfs count="251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14" fillId="2" borderId="0" xfId="0" applyFont="1" applyFill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5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1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0" xfId="0" applyFont="1" applyAlignment="1">
      <alignment vertical="center"/>
    </xf>
    <xf numFmtId="0" fontId="0" fillId="0" borderId="3" xfId="0" applyFont="1" applyBorder="1" applyAlignment="1">
      <alignment vertical="center"/>
    </xf>
    <xf numFmtId="0" fontId="18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4" fontId="18" fillId="0" borderId="5" xfId="0" applyNumberFormat="1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164" fontId="1" fillId="0" borderId="0" xfId="0" applyNumberFormat="1" applyFont="1" applyAlignment="1">
      <alignment horizontal="left" vertical="center"/>
    </xf>
    <xf numFmtId="4" fontId="20" fillId="0" borderId="0" xfId="0" applyNumberFormat="1" applyFont="1" applyAlignment="1">
      <alignment vertical="center"/>
    </xf>
    <xf numFmtId="0" fontId="20" fillId="0" borderId="0" xfId="0" applyFont="1" applyAlignment="1">
      <alignment horizontal="lef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left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0" fillId="0" borderId="3" xfId="0" applyBorder="1" applyAlignment="1">
      <alignment vertical="center"/>
    </xf>
    <xf numFmtId="0" fontId="21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18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2" fillId="0" borderId="11" xfId="0" applyFont="1" applyBorder="1" applyAlignment="1">
      <alignment horizontal="center" vertical="center"/>
    </xf>
    <xf numFmtId="0" fontId="22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3" fillId="0" borderId="14" xfId="0" applyFont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24" fillId="5" borderId="6" xfId="0" applyFont="1" applyFill="1" applyBorder="1" applyAlignment="1">
      <alignment horizontal="center" vertical="center"/>
    </xf>
    <xf numFmtId="0" fontId="24" fillId="5" borderId="7" xfId="0" applyFont="1" applyFill="1" applyBorder="1" applyAlignment="1">
      <alignment horizontal="left" vertical="center"/>
    </xf>
    <xf numFmtId="0" fontId="0" fillId="5" borderId="7" xfId="0" applyFont="1" applyFill="1" applyBorder="1" applyAlignment="1">
      <alignment vertical="center"/>
    </xf>
    <xf numFmtId="0" fontId="24" fillId="5" borderId="7" xfId="0" applyFont="1" applyFill="1" applyBorder="1" applyAlignment="1">
      <alignment horizontal="center" vertical="center"/>
    </xf>
    <xf numFmtId="0" fontId="24" fillId="5" borderId="7" xfId="0" applyFont="1" applyFill="1" applyBorder="1" applyAlignment="1">
      <alignment horizontal="right" vertical="center"/>
    </xf>
    <xf numFmtId="0" fontId="24" fillId="5" borderId="8" xfId="0" applyFont="1" applyFill="1" applyBorder="1" applyAlignment="1">
      <alignment horizontal="left" vertical="center"/>
    </xf>
    <xf numFmtId="0" fontId="24" fillId="5" borderId="0" xfId="0" applyFont="1" applyFill="1" applyAlignment="1">
      <alignment horizontal="center" vertical="center"/>
    </xf>
    <xf numFmtId="0" fontId="25" fillId="0" borderId="16" xfId="0" applyFont="1" applyBorder="1" applyAlignment="1">
      <alignment horizontal="center" vertical="center" wrapText="1"/>
    </xf>
    <xf numFmtId="0" fontId="25" fillId="0" borderId="17" xfId="0" applyFont="1" applyBorder="1" applyAlignment="1">
      <alignment horizontal="center" vertical="center" wrapText="1"/>
    </xf>
    <xf numFmtId="0" fontId="25" fillId="0" borderId="18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vertical="center"/>
    </xf>
    <xf numFmtId="4" fontId="26" fillId="0" borderId="0" xfId="0" applyNumberFormat="1" applyFont="1" applyAlignment="1">
      <alignment horizontal="right" vertical="center"/>
    </xf>
    <xf numFmtId="4" fontId="26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22" fillId="0" borderId="14" xfId="0" applyNumberFormat="1" applyFont="1" applyBorder="1" applyAlignment="1">
      <alignment vertical="center"/>
    </xf>
    <xf numFmtId="4" fontId="22" fillId="0" borderId="0" xfId="0" applyNumberFormat="1" applyFont="1" applyBorder="1" applyAlignment="1">
      <alignment vertical="center"/>
    </xf>
    <xf numFmtId="166" fontId="22" fillId="0" borderId="0" xfId="0" applyNumberFormat="1" applyFont="1" applyBorder="1" applyAlignment="1">
      <alignment vertical="center"/>
    </xf>
    <xf numFmtId="4" fontId="22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28" fillId="0" borderId="0" xfId="1" applyFont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29" fillId="0" borderId="0" xfId="0" applyFont="1" applyAlignment="1">
      <alignment vertical="center"/>
    </xf>
    <xf numFmtId="0" fontId="29" fillId="0" borderId="0" xfId="0" applyFont="1" applyAlignment="1">
      <alignment horizontal="left" vertical="center" wrapText="1"/>
    </xf>
    <xf numFmtId="0" fontId="30" fillId="0" borderId="0" xfId="0" applyFont="1" applyAlignment="1">
      <alignment vertical="center"/>
    </xf>
    <xf numFmtId="4" fontId="30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4" fontId="31" fillId="0" borderId="14" xfId="0" applyNumberFormat="1" applyFont="1" applyBorder="1" applyAlignment="1">
      <alignment vertical="center"/>
    </xf>
    <xf numFmtId="4" fontId="31" fillId="0" borderId="0" xfId="0" applyNumberFormat="1" applyFont="1" applyBorder="1" applyAlignment="1">
      <alignment vertical="center"/>
    </xf>
    <xf numFmtId="166" fontId="31" fillId="0" borderId="0" xfId="0" applyNumberFormat="1" applyFont="1" applyBorder="1" applyAlignment="1">
      <alignment vertical="center"/>
    </xf>
    <xf numFmtId="4" fontId="31" fillId="0" borderId="15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4" fontId="31" fillId="0" borderId="19" xfId="0" applyNumberFormat="1" applyFont="1" applyBorder="1" applyAlignment="1">
      <alignment vertical="center"/>
    </xf>
    <xf numFmtId="4" fontId="31" fillId="0" borderId="20" xfId="0" applyNumberFormat="1" applyFont="1" applyBorder="1" applyAlignment="1">
      <alignment vertical="center"/>
    </xf>
    <xf numFmtId="166" fontId="31" fillId="0" borderId="20" xfId="0" applyNumberFormat="1" applyFont="1" applyBorder="1" applyAlignment="1">
      <alignment vertical="center"/>
    </xf>
    <xf numFmtId="4" fontId="31" fillId="0" borderId="21" xfId="0" applyNumberFormat="1" applyFont="1" applyBorder="1" applyAlignment="1">
      <alignment vertical="center"/>
    </xf>
    <xf numFmtId="0" fontId="3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13" fillId="0" borderId="3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18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4" fontId="19" fillId="0" borderId="0" xfId="0" applyNumberFormat="1" applyFont="1" applyAlignment="1">
      <alignment vertical="center"/>
    </xf>
    <xf numFmtId="164" fontId="19" fillId="0" borderId="0" xfId="0" applyNumberFormat="1" applyFont="1" applyAlignment="1">
      <alignment horizontal="righ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5" borderId="0" xfId="0" applyFont="1" applyFill="1" applyAlignment="1">
      <alignment vertical="center"/>
    </xf>
    <xf numFmtId="0" fontId="4" fillId="5" borderId="6" xfId="0" applyFont="1" applyFill="1" applyBorder="1" applyAlignment="1">
      <alignment horizontal="left" vertical="center"/>
    </xf>
    <xf numFmtId="0" fontId="4" fillId="5" borderId="7" xfId="0" applyFont="1" applyFill="1" applyBorder="1" applyAlignment="1">
      <alignment horizontal="right" vertical="center"/>
    </xf>
    <xf numFmtId="0" fontId="4" fillId="5" borderId="7" xfId="0" applyFont="1" applyFill="1" applyBorder="1" applyAlignment="1">
      <alignment horizontal="center" vertical="center"/>
    </xf>
    <xf numFmtId="4" fontId="4" fillId="5" borderId="7" xfId="0" applyNumberFormat="1" applyFont="1" applyFill="1" applyBorder="1" applyAlignment="1">
      <alignment vertical="center"/>
    </xf>
    <xf numFmtId="0" fontId="0" fillId="5" borderId="8" xfId="0" applyFont="1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24" fillId="5" borderId="0" xfId="0" applyFont="1" applyFill="1" applyAlignment="1">
      <alignment horizontal="left" vertical="center"/>
    </xf>
    <xf numFmtId="0" fontId="24" fillId="5" borderId="0" xfId="0" applyFont="1" applyFill="1" applyAlignment="1">
      <alignment horizontal="right" vertical="center"/>
    </xf>
    <xf numFmtId="0" fontId="33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24" fillId="5" borderId="16" xfId="0" applyFont="1" applyFill="1" applyBorder="1" applyAlignment="1">
      <alignment horizontal="center" vertical="center" wrapText="1"/>
    </xf>
    <xf numFmtId="0" fontId="24" fillId="5" borderId="17" xfId="0" applyFont="1" applyFill="1" applyBorder="1" applyAlignment="1">
      <alignment horizontal="center" vertical="center" wrapText="1"/>
    </xf>
    <xf numFmtId="0" fontId="24" fillId="5" borderId="18" xfId="0" applyFont="1" applyFill="1" applyBorder="1" applyAlignment="1">
      <alignment horizontal="center" vertical="center" wrapText="1"/>
    </xf>
    <xf numFmtId="0" fontId="24" fillId="5" borderId="0" xfId="0" applyFont="1" applyFill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6" fillId="0" borderId="0" xfId="0" applyNumberFormat="1" applyFont="1" applyAlignment="1"/>
    <xf numFmtId="166" fontId="34" fillId="0" borderId="12" xfId="0" applyNumberFormat="1" applyFont="1" applyBorder="1" applyAlignment="1"/>
    <xf numFmtId="166" fontId="34" fillId="0" borderId="13" xfId="0" applyNumberFormat="1" applyFont="1" applyBorder="1" applyAlignment="1"/>
    <xf numFmtId="4" fontId="35" fillId="0" borderId="0" xfId="0" applyNumberFormat="1" applyFont="1" applyAlignment="1">
      <alignment vertical="center"/>
    </xf>
    <xf numFmtId="0" fontId="8" fillId="0" borderId="3" xfId="0" applyFont="1" applyBorder="1" applyAlignment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/>
    <xf numFmtId="0" fontId="8" fillId="0" borderId="14" xfId="0" applyFont="1" applyBorder="1" applyAlignment="1"/>
    <xf numFmtId="0" fontId="8" fillId="0" borderId="0" xfId="0" applyFont="1" applyBorder="1" applyAlignment="1"/>
    <xf numFmtId="166" fontId="8" fillId="0" borderId="0" xfId="0" applyNumberFormat="1" applyFont="1" applyBorder="1" applyAlignment="1"/>
    <xf numFmtId="166" fontId="8" fillId="0" borderId="15" xfId="0" applyNumberFormat="1" applyFont="1" applyBorder="1" applyAlignment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 applyAlignment="1"/>
    <xf numFmtId="0" fontId="0" fillId="0" borderId="3" xfId="0" applyFont="1" applyBorder="1" applyAlignment="1" applyProtection="1">
      <alignment vertical="center"/>
      <protection locked="0"/>
    </xf>
    <xf numFmtId="0" fontId="24" fillId="0" borderId="22" xfId="0" applyFont="1" applyBorder="1" applyAlignment="1" applyProtection="1">
      <alignment horizontal="center" vertical="center"/>
      <protection locked="0"/>
    </xf>
    <xf numFmtId="49" fontId="24" fillId="0" borderId="22" xfId="0" applyNumberFormat="1" applyFont="1" applyBorder="1" applyAlignment="1" applyProtection="1">
      <alignment horizontal="left" vertical="center" wrapText="1"/>
      <protection locked="0"/>
    </xf>
    <xf numFmtId="0" fontId="24" fillId="0" borderId="22" xfId="0" applyFont="1" applyBorder="1" applyAlignment="1" applyProtection="1">
      <alignment horizontal="left" vertical="center" wrapText="1"/>
      <protection locked="0"/>
    </xf>
    <xf numFmtId="0" fontId="24" fillId="0" borderId="22" xfId="0" applyFont="1" applyBorder="1" applyAlignment="1" applyProtection="1">
      <alignment horizontal="center" vertical="center" wrapText="1"/>
      <protection locked="0"/>
    </xf>
    <xf numFmtId="167" fontId="24" fillId="0" borderId="22" xfId="0" applyNumberFormat="1" applyFont="1" applyBorder="1" applyAlignment="1" applyProtection="1">
      <alignment vertical="center"/>
      <protection locked="0"/>
    </xf>
    <xf numFmtId="4" fontId="24" fillId="3" borderId="22" xfId="0" applyNumberFormat="1" applyFont="1" applyFill="1" applyBorder="1" applyAlignment="1" applyProtection="1">
      <alignment vertical="center"/>
      <protection locked="0"/>
    </xf>
    <xf numFmtId="4" fontId="24" fillId="0" borderId="22" xfId="0" applyNumberFormat="1" applyFont="1" applyBorder="1" applyAlignment="1" applyProtection="1">
      <alignment vertical="center"/>
      <protection locked="0"/>
    </xf>
    <xf numFmtId="0" fontId="0" fillId="0" borderId="22" xfId="0" applyFont="1" applyBorder="1" applyAlignment="1" applyProtection="1">
      <alignment vertical="center"/>
      <protection locked="0"/>
    </xf>
    <xf numFmtId="0" fontId="25" fillId="3" borderId="14" xfId="0" applyFont="1" applyFill="1" applyBorder="1" applyAlignment="1" applyProtection="1">
      <alignment horizontal="left" vertical="center"/>
      <protection locked="0"/>
    </xf>
    <xf numFmtId="0" fontId="25" fillId="0" borderId="0" xfId="0" applyFont="1" applyBorder="1" applyAlignment="1">
      <alignment horizontal="center" vertical="center"/>
    </xf>
    <xf numFmtId="166" fontId="25" fillId="0" borderId="0" xfId="0" applyNumberFormat="1" applyFont="1" applyBorder="1" applyAlignment="1">
      <alignment vertical="center"/>
    </xf>
    <xf numFmtId="166" fontId="25" fillId="0" borderId="15" xfId="0" applyNumberFormat="1" applyFont="1" applyBorder="1" applyAlignment="1">
      <alignment vertical="center"/>
    </xf>
    <xf numFmtId="0" fontId="24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9" fillId="0" borderId="3" xfId="0" applyFont="1" applyBorder="1" applyAlignment="1">
      <alignment vertical="center"/>
    </xf>
    <xf numFmtId="0" fontId="36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167" fontId="9" fillId="0" borderId="0" xfId="0" applyNumberFormat="1" applyFont="1" applyAlignment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14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37" fillId="0" borderId="22" xfId="0" applyFont="1" applyBorder="1" applyAlignment="1" applyProtection="1">
      <alignment horizontal="center" vertical="center"/>
      <protection locked="0"/>
    </xf>
    <xf numFmtId="49" fontId="37" fillId="0" borderId="22" xfId="0" applyNumberFormat="1" applyFont="1" applyBorder="1" applyAlignment="1" applyProtection="1">
      <alignment horizontal="left" vertical="center" wrapText="1"/>
      <protection locked="0"/>
    </xf>
    <xf numFmtId="0" fontId="37" fillId="0" borderId="22" xfId="0" applyFont="1" applyBorder="1" applyAlignment="1" applyProtection="1">
      <alignment horizontal="left" vertical="center" wrapText="1"/>
      <protection locked="0"/>
    </xf>
    <xf numFmtId="0" fontId="37" fillId="0" borderId="22" xfId="0" applyFont="1" applyBorder="1" applyAlignment="1" applyProtection="1">
      <alignment horizontal="center" vertical="center" wrapText="1"/>
      <protection locked="0"/>
    </xf>
    <xf numFmtId="167" fontId="37" fillId="0" borderId="22" xfId="0" applyNumberFormat="1" applyFont="1" applyBorder="1" applyAlignment="1" applyProtection="1">
      <alignment vertical="center"/>
      <protection locked="0"/>
    </xf>
    <xf numFmtId="4" fontId="37" fillId="3" borderId="22" xfId="0" applyNumberFormat="1" applyFont="1" applyFill="1" applyBorder="1" applyAlignment="1" applyProtection="1">
      <alignment vertical="center"/>
      <protection locked="0"/>
    </xf>
    <xf numFmtId="4" fontId="37" fillId="0" borderId="22" xfId="0" applyNumberFormat="1" applyFont="1" applyBorder="1" applyAlignment="1" applyProtection="1">
      <alignment vertical="center"/>
      <protection locked="0"/>
    </xf>
    <xf numFmtId="0" fontId="38" fillId="0" borderId="22" xfId="0" applyFont="1" applyBorder="1" applyAlignment="1" applyProtection="1">
      <alignment vertical="center"/>
      <protection locked="0"/>
    </xf>
    <xf numFmtId="0" fontId="38" fillId="0" borderId="3" xfId="0" applyFont="1" applyBorder="1" applyAlignment="1">
      <alignment vertical="center"/>
    </xf>
    <xf numFmtId="0" fontId="37" fillId="3" borderId="14" xfId="0" applyFont="1" applyFill="1" applyBorder="1" applyAlignment="1" applyProtection="1">
      <alignment horizontal="left" vertical="center"/>
      <protection locked="0"/>
    </xf>
    <xf numFmtId="0" fontId="37" fillId="0" borderId="0" xfId="0" applyFont="1" applyBorder="1" applyAlignment="1">
      <alignment horizontal="center" vertical="center"/>
    </xf>
    <xf numFmtId="0" fontId="10" fillId="0" borderId="3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167" fontId="10" fillId="0" borderId="0" xfId="0" applyNumberFormat="1" applyFont="1" applyAlignment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14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 applyProtection="1">
      <alignment vertical="center"/>
      <protection locked="0"/>
    </xf>
    <xf numFmtId="0" fontId="11" fillId="0" borderId="14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15" xfId="0" applyFont="1" applyBorder="1" applyAlignment="1">
      <alignment vertical="center"/>
    </xf>
    <xf numFmtId="0" fontId="12" fillId="0" borderId="3" xfId="0" applyFont="1" applyBorder="1" applyAlignment="1">
      <alignment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167" fontId="12" fillId="0" borderId="0" xfId="0" applyNumberFormat="1" applyFont="1" applyAlignment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14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12" fillId="0" borderId="15" xfId="0" applyFont="1" applyBorder="1" applyAlignment="1">
      <alignment vertical="center"/>
    </xf>
    <xf numFmtId="167" fontId="24" fillId="3" borderId="22" xfId="0" applyNumberFormat="1" applyFont="1" applyFill="1" applyBorder="1" applyAlignment="1" applyProtection="1">
      <alignment vertical="center"/>
      <protection locked="0"/>
    </xf>
    <xf numFmtId="0" fontId="39" fillId="0" borderId="0" xfId="0" applyFont="1" applyAlignment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4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25" fillId="3" borderId="19" xfId="0" applyFont="1" applyFill="1" applyBorder="1" applyAlignment="1" applyProtection="1">
      <alignment horizontal="left" vertical="center"/>
      <protection locked="0"/>
    </xf>
    <xf numFmtId="0" fontId="25" fillId="0" borderId="20" xfId="0" applyFont="1" applyBorder="1" applyAlignment="1">
      <alignment horizontal="center" vertical="center"/>
    </xf>
    <xf numFmtId="0" fontId="0" fillId="0" borderId="20" xfId="0" applyFont="1" applyBorder="1" applyAlignment="1">
      <alignment vertical="center"/>
    </xf>
    <xf numFmtId="166" fontId="25" fillId="0" borderId="20" xfId="0" applyNumberFormat="1" applyFont="1" applyBorder="1" applyAlignment="1">
      <alignment vertical="center"/>
    </xf>
    <xf numFmtId="166" fontId="25" fillId="0" borderId="21" xfId="0" applyNumberFormat="1" applyFont="1" applyBorder="1" applyAlignment="1">
      <alignment vertical="center"/>
    </xf>
    <xf numFmtId="0" fontId="0" fillId="0" borderId="19" xfId="0" applyFont="1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21" xfId="0" applyFont="1" applyBorder="1" applyAlignment="1">
      <alignment vertical="center"/>
    </xf>
    <xf numFmtId="0" fontId="37" fillId="3" borderId="19" xfId="0" applyFont="1" applyFill="1" applyBorder="1" applyAlignment="1" applyProtection="1">
      <alignment horizontal="left" vertical="center"/>
      <protection locked="0"/>
    </xf>
    <xf numFmtId="0" fontId="37" fillId="0" borderId="20" xfId="0" applyFont="1" applyBorder="1" applyAlignment="1">
      <alignment horizontal="center" vertical="center"/>
    </xf>
    <xf numFmtId="167" fontId="37" fillId="3" borderId="22" xfId="0" applyNumberFormat="1" applyFont="1" applyFill="1" applyBorder="1" applyAlignment="1" applyProtection="1">
      <alignment vertical="center"/>
      <protection locked="0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styles" Target="styles.xml" /><Relationship Id="rId13" Type="http://schemas.openxmlformats.org/officeDocument/2006/relationships/theme" Target="theme/theme1.xml" /><Relationship Id="rId14" Type="http://schemas.openxmlformats.org/officeDocument/2006/relationships/calcChain" Target="calcChain.xml" /><Relationship Id="rId15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hidden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7" t="s">
        <v>0</v>
      </c>
      <c r="AZ1" s="17" t="s">
        <v>1</v>
      </c>
      <c r="BA1" s="17" t="s">
        <v>2</v>
      </c>
      <c r="BB1" s="17" t="s">
        <v>1</v>
      </c>
      <c r="BT1" s="17" t="s">
        <v>3</v>
      </c>
      <c r="BU1" s="17" t="s">
        <v>3</v>
      </c>
      <c r="BV1" s="17" t="s">
        <v>4</v>
      </c>
    </row>
    <row r="2" s="1" customFormat="1" ht="36.96" customHeight="1">
      <c r="AR2" s="18" t="s">
        <v>5</v>
      </c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9" t="s">
        <v>6</v>
      </c>
      <c r="BT2" s="19" t="s">
        <v>7</v>
      </c>
    </row>
    <row r="3" s="1" customFormat="1" ht="6.96" customHeight="1">
      <c r="B3" s="20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2"/>
      <c r="BS3" s="19" t="s">
        <v>6</v>
      </c>
      <c r="BT3" s="19" t="s">
        <v>7</v>
      </c>
    </row>
    <row r="4" s="1" customFormat="1" ht="24.96" customHeight="1">
      <c r="B4" s="22"/>
      <c r="D4" s="23" t="s">
        <v>8</v>
      </c>
      <c r="AR4" s="22"/>
      <c r="AS4" s="24" t="s">
        <v>9</v>
      </c>
      <c r="BE4" s="25" t="s">
        <v>10</v>
      </c>
      <c r="BS4" s="19" t="s">
        <v>11</v>
      </c>
    </row>
    <row r="5" s="1" customFormat="1" ht="12" customHeight="1">
      <c r="B5" s="22"/>
      <c r="D5" s="26" t="s">
        <v>12</v>
      </c>
      <c r="K5" s="27" t="s">
        <v>13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R5" s="22"/>
      <c r="BE5" s="28" t="s">
        <v>14</v>
      </c>
      <c r="BS5" s="19" t="s">
        <v>6</v>
      </c>
    </row>
    <row r="6" s="1" customFormat="1" ht="36.96" customHeight="1">
      <c r="B6" s="22"/>
      <c r="D6" s="29" t="s">
        <v>15</v>
      </c>
      <c r="K6" s="30" t="s">
        <v>16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R6" s="22"/>
      <c r="BE6" s="31"/>
      <c r="BS6" s="19" t="s">
        <v>6</v>
      </c>
    </row>
    <row r="7" s="1" customFormat="1" ht="12" customHeight="1">
      <c r="B7" s="22"/>
      <c r="D7" s="32" t="s">
        <v>17</v>
      </c>
      <c r="K7" s="27" t="s">
        <v>1</v>
      </c>
      <c r="AK7" s="32" t="s">
        <v>18</v>
      </c>
      <c r="AN7" s="27" t="s">
        <v>1</v>
      </c>
      <c r="AR7" s="22"/>
      <c r="BE7" s="31"/>
      <c r="BS7" s="19" t="s">
        <v>6</v>
      </c>
    </row>
    <row r="8" s="1" customFormat="1" ht="12" customHeight="1">
      <c r="B8" s="22"/>
      <c r="D8" s="32" t="s">
        <v>19</v>
      </c>
      <c r="K8" s="27" t="s">
        <v>20</v>
      </c>
      <c r="AK8" s="32" t="s">
        <v>21</v>
      </c>
      <c r="AN8" s="33" t="s">
        <v>22</v>
      </c>
      <c r="AR8" s="22"/>
      <c r="BE8" s="31"/>
      <c r="BS8" s="19" t="s">
        <v>6</v>
      </c>
    </row>
    <row r="9" s="1" customFormat="1" ht="14.4" customHeight="1">
      <c r="B9" s="22"/>
      <c r="AR9" s="22"/>
      <c r="BE9" s="31"/>
      <c r="BS9" s="19" t="s">
        <v>6</v>
      </c>
    </row>
    <row r="10" s="1" customFormat="1" ht="12" customHeight="1">
      <c r="B10" s="22"/>
      <c r="D10" s="32" t="s">
        <v>23</v>
      </c>
      <c r="AK10" s="32" t="s">
        <v>24</v>
      </c>
      <c r="AN10" s="27" t="s">
        <v>1</v>
      </c>
      <c r="AR10" s="22"/>
      <c r="BE10" s="31"/>
      <c r="BS10" s="19" t="s">
        <v>6</v>
      </c>
    </row>
    <row r="11" s="1" customFormat="1" ht="18.48" customHeight="1">
      <c r="B11" s="22"/>
      <c r="E11" s="27" t="s">
        <v>25</v>
      </c>
      <c r="AK11" s="32" t="s">
        <v>26</v>
      </c>
      <c r="AN11" s="27" t="s">
        <v>1</v>
      </c>
      <c r="AR11" s="22"/>
      <c r="BE11" s="31"/>
      <c r="BS11" s="19" t="s">
        <v>6</v>
      </c>
    </row>
    <row r="12" s="1" customFormat="1" ht="6.96" customHeight="1">
      <c r="B12" s="22"/>
      <c r="AR12" s="22"/>
      <c r="BE12" s="31"/>
      <c r="BS12" s="19" t="s">
        <v>6</v>
      </c>
    </row>
    <row r="13" s="1" customFormat="1" ht="12" customHeight="1">
      <c r="B13" s="22"/>
      <c r="D13" s="32" t="s">
        <v>27</v>
      </c>
      <c r="AK13" s="32" t="s">
        <v>24</v>
      </c>
      <c r="AN13" s="34" t="s">
        <v>28</v>
      </c>
      <c r="AR13" s="22"/>
      <c r="BE13" s="31"/>
      <c r="BS13" s="19" t="s">
        <v>6</v>
      </c>
    </row>
    <row r="14">
      <c r="B14" s="22"/>
      <c r="E14" s="34" t="s">
        <v>28</v>
      </c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  <c r="AH14" s="35"/>
      <c r="AI14" s="35"/>
      <c r="AJ14" s="35"/>
      <c r="AK14" s="32" t="s">
        <v>26</v>
      </c>
      <c r="AN14" s="34" t="s">
        <v>28</v>
      </c>
      <c r="AR14" s="22"/>
      <c r="BE14" s="31"/>
      <c r="BS14" s="19" t="s">
        <v>6</v>
      </c>
    </row>
    <row r="15" s="1" customFormat="1" ht="6.96" customHeight="1">
      <c r="B15" s="22"/>
      <c r="AR15" s="22"/>
      <c r="BE15" s="31"/>
      <c r="BS15" s="19" t="s">
        <v>3</v>
      </c>
    </row>
    <row r="16" s="1" customFormat="1" ht="12" customHeight="1">
      <c r="B16" s="22"/>
      <c r="D16" s="32" t="s">
        <v>29</v>
      </c>
      <c r="AK16" s="32" t="s">
        <v>24</v>
      </c>
      <c r="AN16" s="27" t="s">
        <v>30</v>
      </c>
      <c r="AR16" s="22"/>
      <c r="BE16" s="31"/>
      <c r="BS16" s="19" t="s">
        <v>3</v>
      </c>
    </row>
    <row r="17" s="1" customFormat="1" ht="18.48" customHeight="1">
      <c r="B17" s="22"/>
      <c r="E17" s="27" t="s">
        <v>31</v>
      </c>
      <c r="AK17" s="32" t="s">
        <v>26</v>
      </c>
      <c r="AN17" s="27" t="s">
        <v>1</v>
      </c>
      <c r="AR17" s="22"/>
      <c r="BE17" s="31"/>
      <c r="BS17" s="19" t="s">
        <v>32</v>
      </c>
    </row>
    <row r="18" s="1" customFormat="1" ht="6.96" customHeight="1">
      <c r="B18" s="22"/>
      <c r="AR18" s="22"/>
      <c r="BE18" s="31"/>
      <c r="BS18" s="19" t="s">
        <v>6</v>
      </c>
    </row>
    <row r="19" s="1" customFormat="1" ht="12" customHeight="1">
      <c r="B19" s="22"/>
      <c r="D19" s="32" t="s">
        <v>33</v>
      </c>
      <c r="AK19" s="32" t="s">
        <v>24</v>
      </c>
      <c r="AN19" s="27" t="s">
        <v>1</v>
      </c>
      <c r="AR19" s="22"/>
      <c r="BE19" s="31"/>
      <c r="BS19" s="19" t="s">
        <v>6</v>
      </c>
    </row>
    <row r="20" s="1" customFormat="1" ht="18.48" customHeight="1">
      <c r="B20" s="22"/>
      <c r="E20" s="27" t="s">
        <v>34</v>
      </c>
      <c r="AK20" s="32" t="s">
        <v>26</v>
      </c>
      <c r="AN20" s="27" t="s">
        <v>1</v>
      </c>
      <c r="AR20" s="22"/>
      <c r="BE20" s="31"/>
      <c r="BS20" s="19" t="s">
        <v>32</v>
      </c>
    </row>
    <row r="21" s="1" customFormat="1" ht="6.96" customHeight="1">
      <c r="B21" s="22"/>
      <c r="AR21" s="22"/>
      <c r="BE21" s="31"/>
    </row>
    <row r="22" s="1" customFormat="1" ht="12" customHeight="1">
      <c r="B22" s="22"/>
      <c r="D22" s="32" t="s">
        <v>35</v>
      </c>
      <c r="AR22" s="22"/>
      <c r="BE22" s="31"/>
    </row>
    <row r="23" s="1" customFormat="1" ht="16.5" customHeight="1">
      <c r="B23" s="22"/>
      <c r="E23" s="36" t="s">
        <v>1</v>
      </c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R23" s="22"/>
      <c r="BE23" s="31"/>
    </row>
    <row r="24" s="1" customFormat="1" ht="6.96" customHeight="1">
      <c r="B24" s="22"/>
      <c r="AR24" s="22"/>
      <c r="BE24" s="31"/>
    </row>
    <row r="25" s="1" customFormat="1" ht="6.96" customHeight="1">
      <c r="B25" s="22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R25" s="22"/>
      <c r="BE25" s="31"/>
    </row>
    <row r="26" s="2" customFormat="1" ht="25.92" customHeight="1">
      <c r="A26" s="38"/>
      <c r="B26" s="39"/>
      <c r="C26" s="38"/>
      <c r="D26" s="40" t="s">
        <v>36</v>
      </c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2">
        <f>ROUND(AG94,2)</f>
        <v>0</v>
      </c>
      <c r="AL26" s="41"/>
      <c r="AM26" s="41"/>
      <c r="AN26" s="41"/>
      <c r="AO26" s="41"/>
      <c r="AP26" s="38"/>
      <c r="AQ26" s="38"/>
      <c r="AR26" s="39"/>
      <c r="BE26" s="31"/>
    </row>
    <row r="27" s="2" customFormat="1" ht="6.96" customHeight="1">
      <c r="A27" s="38"/>
      <c r="B27" s="39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/>
      <c r="AQ27" s="38"/>
      <c r="AR27" s="39"/>
      <c r="BE27" s="31"/>
    </row>
    <row r="28" s="2" customFormat="1">
      <c r="A28" s="38"/>
      <c r="B28" s="39"/>
      <c r="C28" s="38"/>
      <c r="D28" s="38"/>
      <c r="E28" s="38"/>
      <c r="F28" s="38"/>
      <c r="G28" s="38"/>
      <c r="H28" s="38"/>
      <c r="I28" s="38"/>
      <c r="J28" s="38"/>
      <c r="K28" s="38"/>
      <c r="L28" s="43" t="s">
        <v>37</v>
      </c>
      <c r="M28" s="43"/>
      <c r="N28" s="43"/>
      <c r="O28" s="43"/>
      <c r="P28" s="43"/>
      <c r="Q28" s="38"/>
      <c r="R28" s="38"/>
      <c r="S28" s="38"/>
      <c r="T28" s="38"/>
      <c r="U28" s="38"/>
      <c r="V28" s="38"/>
      <c r="W28" s="43" t="s">
        <v>38</v>
      </c>
      <c r="X28" s="43"/>
      <c r="Y28" s="43"/>
      <c r="Z28" s="43"/>
      <c r="AA28" s="43"/>
      <c r="AB28" s="43"/>
      <c r="AC28" s="43"/>
      <c r="AD28" s="43"/>
      <c r="AE28" s="43"/>
      <c r="AF28" s="38"/>
      <c r="AG28" s="38"/>
      <c r="AH28" s="38"/>
      <c r="AI28" s="38"/>
      <c r="AJ28" s="38"/>
      <c r="AK28" s="43" t="s">
        <v>39</v>
      </c>
      <c r="AL28" s="43"/>
      <c r="AM28" s="43"/>
      <c r="AN28" s="43"/>
      <c r="AO28" s="43"/>
      <c r="AP28" s="38"/>
      <c r="AQ28" s="38"/>
      <c r="AR28" s="39"/>
      <c r="BE28" s="31"/>
    </row>
    <row r="29" s="3" customFormat="1" ht="14.4" customHeight="1">
      <c r="A29" s="3"/>
      <c r="B29" s="44"/>
      <c r="C29" s="3"/>
      <c r="D29" s="32" t="s">
        <v>40</v>
      </c>
      <c r="E29" s="3"/>
      <c r="F29" s="45" t="s">
        <v>41</v>
      </c>
      <c r="G29" s="3"/>
      <c r="H29" s="3"/>
      <c r="I29" s="3"/>
      <c r="J29" s="3"/>
      <c r="K29" s="3"/>
      <c r="L29" s="46">
        <v>0.20000000000000001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47">
        <f>ROUND(AZ94, 2)</f>
        <v>0</v>
      </c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47">
        <f>ROUND(AV94, 2)</f>
        <v>0</v>
      </c>
      <c r="AL29" s="3"/>
      <c r="AM29" s="3"/>
      <c r="AN29" s="3"/>
      <c r="AO29" s="3"/>
      <c r="AP29" s="3"/>
      <c r="AQ29" s="3"/>
      <c r="AR29" s="44"/>
      <c r="BE29" s="48"/>
    </row>
    <row r="30" s="3" customFormat="1" ht="14.4" customHeight="1">
      <c r="A30" s="3"/>
      <c r="B30" s="44"/>
      <c r="C30" s="3"/>
      <c r="D30" s="3"/>
      <c r="E30" s="3"/>
      <c r="F30" s="45" t="s">
        <v>42</v>
      </c>
      <c r="G30" s="3"/>
      <c r="H30" s="3"/>
      <c r="I30" s="3"/>
      <c r="J30" s="3"/>
      <c r="K30" s="3"/>
      <c r="L30" s="46">
        <v>0.20000000000000001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47">
        <f>ROUND(BA94, 2)</f>
        <v>0</v>
      </c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47">
        <f>ROUND(AW94, 2)</f>
        <v>0</v>
      </c>
      <c r="AL30" s="3"/>
      <c r="AM30" s="3"/>
      <c r="AN30" s="3"/>
      <c r="AO30" s="3"/>
      <c r="AP30" s="3"/>
      <c r="AQ30" s="3"/>
      <c r="AR30" s="44"/>
      <c r="BE30" s="48"/>
    </row>
    <row r="31" hidden="1" s="3" customFormat="1" ht="14.4" customHeight="1">
      <c r="A31" s="3"/>
      <c r="B31" s="44"/>
      <c r="C31" s="3"/>
      <c r="D31" s="3"/>
      <c r="E31" s="3"/>
      <c r="F31" s="32" t="s">
        <v>43</v>
      </c>
      <c r="G31" s="3"/>
      <c r="H31" s="3"/>
      <c r="I31" s="3"/>
      <c r="J31" s="3"/>
      <c r="K31" s="3"/>
      <c r="L31" s="46">
        <v>0.20000000000000001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47">
        <f>ROUND(BB94, 2)</f>
        <v>0</v>
      </c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47">
        <v>0</v>
      </c>
      <c r="AL31" s="3"/>
      <c r="AM31" s="3"/>
      <c r="AN31" s="3"/>
      <c r="AO31" s="3"/>
      <c r="AP31" s="3"/>
      <c r="AQ31" s="3"/>
      <c r="AR31" s="44"/>
      <c r="BE31" s="48"/>
    </row>
    <row r="32" hidden="1" s="3" customFormat="1" ht="14.4" customHeight="1">
      <c r="A32" s="3"/>
      <c r="B32" s="44"/>
      <c r="C32" s="3"/>
      <c r="D32" s="3"/>
      <c r="E32" s="3"/>
      <c r="F32" s="32" t="s">
        <v>44</v>
      </c>
      <c r="G32" s="3"/>
      <c r="H32" s="3"/>
      <c r="I32" s="3"/>
      <c r="J32" s="3"/>
      <c r="K32" s="3"/>
      <c r="L32" s="46">
        <v>0.20000000000000001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47">
        <f>ROUND(BC94, 2)</f>
        <v>0</v>
      </c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47">
        <v>0</v>
      </c>
      <c r="AL32" s="3"/>
      <c r="AM32" s="3"/>
      <c r="AN32" s="3"/>
      <c r="AO32" s="3"/>
      <c r="AP32" s="3"/>
      <c r="AQ32" s="3"/>
      <c r="AR32" s="44"/>
      <c r="BE32" s="48"/>
    </row>
    <row r="33" hidden="1" s="3" customFormat="1" ht="14.4" customHeight="1">
      <c r="A33" s="3"/>
      <c r="B33" s="44"/>
      <c r="C33" s="3"/>
      <c r="D33" s="3"/>
      <c r="E33" s="3"/>
      <c r="F33" s="45" t="s">
        <v>45</v>
      </c>
      <c r="G33" s="3"/>
      <c r="H33" s="3"/>
      <c r="I33" s="3"/>
      <c r="J33" s="3"/>
      <c r="K33" s="3"/>
      <c r="L33" s="46">
        <v>0</v>
      </c>
      <c r="M33" s="3"/>
      <c r="N33" s="3"/>
      <c r="O33" s="3"/>
      <c r="P33" s="3"/>
      <c r="Q33" s="3"/>
      <c r="R33" s="3"/>
      <c r="S33" s="3"/>
      <c r="T33" s="3"/>
      <c r="U33" s="3"/>
      <c r="V33" s="3"/>
      <c r="W33" s="47">
        <f>ROUND(BD94, 2)</f>
        <v>0</v>
      </c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47">
        <v>0</v>
      </c>
      <c r="AL33" s="3"/>
      <c r="AM33" s="3"/>
      <c r="AN33" s="3"/>
      <c r="AO33" s="3"/>
      <c r="AP33" s="3"/>
      <c r="AQ33" s="3"/>
      <c r="AR33" s="44"/>
      <c r="BE33" s="48"/>
    </row>
    <row r="34" s="2" customFormat="1" ht="6.96" customHeight="1">
      <c r="A34" s="38"/>
      <c r="B34" s="39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9"/>
      <c r="BE34" s="31"/>
    </row>
    <row r="35" s="2" customFormat="1" ht="25.92" customHeight="1">
      <c r="A35" s="38"/>
      <c r="B35" s="39"/>
      <c r="C35" s="49"/>
      <c r="D35" s="50" t="s">
        <v>46</v>
      </c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2" t="s">
        <v>47</v>
      </c>
      <c r="U35" s="51"/>
      <c r="V35" s="51"/>
      <c r="W35" s="51"/>
      <c r="X35" s="53" t="s">
        <v>48</v>
      </c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4">
        <f>SUM(AK26:AK33)</f>
        <v>0</v>
      </c>
      <c r="AL35" s="51"/>
      <c r="AM35" s="51"/>
      <c r="AN35" s="51"/>
      <c r="AO35" s="55"/>
      <c r="AP35" s="49"/>
      <c r="AQ35" s="49"/>
      <c r="AR35" s="39"/>
      <c r="BE35" s="38"/>
    </row>
    <row r="36" s="2" customFormat="1" ht="6.96" customHeight="1">
      <c r="A36" s="38"/>
      <c r="B36" s="39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9"/>
      <c r="BE36" s="38"/>
    </row>
    <row r="37" s="2" customFormat="1" ht="14.4" customHeight="1">
      <c r="A37" s="38"/>
      <c r="B37" s="39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  <c r="AK37" s="38"/>
      <c r="AL37" s="38"/>
      <c r="AM37" s="38"/>
      <c r="AN37" s="38"/>
      <c r="AO37" s="38"/>
      <c r="AP37" s="38"/>
      <c r="AQ37" s="38"/>
      <c r="AR37" s="39"/>
      <c r="BE37" s="38"/>
    </row>
    <row r="38" s="1" customFormat="1" ht="14.4" customHeight="1">
      <c r="B38" s="22"/>
      <c r="AR38" s="22"/>
    </row>
    <row r="39" s="1" customFormat="1" ht="14.4" customHeight="1">
      <c r="B39" s="22"/>
      <c r="AR39" s="22"/>
    </row>
    <row r="40" s="1" customFormat="1" ht="14.4" customHeight="1">
      <c r="B40" s="22"/>
      <c r="AR40" s="22"/>
    </row>
    <row r="41" s="1" customFormat="1" ht="14.4" customHeight="1">
      <c r="B41" s="22"/>
      <c r="AR41" s="22"/>
    </row>
    <row r="42" s="1" customFormat="1" ht="14.4" customHeight="1">
      <c r="B42" s="22"/>
      <c r="AR42" s="22"/>
    </row>
    <row r="43" s="1" customFormat="1" ht="14.4" customHeight="1">
      <c r="B43" s="22"/>
      <c r="AR43" s="22"/>
    </row>
    <row r="44" s="1" customFormat="1" ht="14.4" customHeight="1">
      <c r="B44" s="22"/>
      <c r="AR44" s="22"/>
    </row>
    <row r="45" s="1" customFormat="1" ht="14.4" customHeight="1">
      <c r="B45" s="22"/>
      <c r="AR45" s="22"/>
    </row>
    <row r="46" s="1" customFormat="1" ht="14.4" customHeight="1">
      <c r="B46" s="22"/>
      <c r="AR46" s="22"/>
    </row>
    <row r="47" s="1" customFormat="1" ht="14.4" customHeight="1">
      <c r="B47" s="22"/>
      <c r="AR47" s="22"/>
    </row>
    <row r="48" s="1" customFormat="1" ht="14.4" customHeight="1">
      <c r="B48" s="22"/>
      <c r="AR48" s="22"/>
    </row>
    <row r="49" s="2" customFormat="1" ht="14.4" customHeight="1">
      <c r="B49" s="56"/>
      <c r="D49" s="57" t="s">
        <v>49</v>
      </c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7" t="s">
        <v>50</v>
      </c>
      <c r="AI49" s="58"/>
      <c r="AJ49" s="58"/>
      <c r="AK49" s="58"/>
      <c r="AL49" s="58"/>
      <c r="AM49" s="58"/>
      <c r="AN49" s="58"/>
      <c r="AO49" s="58"/>
      <c r="AR49" s="56"/>
    </row>
    <row r="50">
      <c r="B50" s="22"/>
      <c r="AR50" s="22"/>
    </row>
    <row r="51">
      <c r="B51" s="22"/>
      <c r="AR51" s="22"/>
    </row>
    <row r="52">
      <c r="B52" s="22"/>
      <c r="AR52" s="22"/>
    </row>
    <row r="53">
      <c r="B53" s="22"/>
      <c r="AR53" s="22"/>
    </row>
    <row r="54">
      <c r="B54" s="22"/>
      <c r="AR54" s="22"/>
    </row>
    <row r="55">
      <c r="B55" s="22"/>
      <c r="AR55" s="22"/>
    </row>
    <row r="56">
      <c r="B56" s="22"/>
      <c r="AR56" s="22"/>
    </row>
    <row r="57">
      <c r="B57" s="22"/>
      <c r="AR57" s="22"/>
    </row>
    <row r="58">
      <c r="B58" s="22"/>
      <c r="AR58" s="22"/>
    </row>
    <row r="59">
      <c r="B59" s="22"/>
      <c r="AR59" s="22"/>
    </row>
    <row r="60" s="2" customFormat="1">
      <c r="A60" s="38"/>
      <c r="B60" s="39"/>
      <c r="C60" s="38"/>
      <c r="D60" s="59" t="s">
        <v>51</v>
      </c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59" t="s">
        <v>52</v>
      </c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59" t="s">
        <v>51</v>
      </c>
      <c r="AI60" s="41"/>
      <c r="AJ60" s="41"/>
      <c r="AK60" s="41"/>
      <c r="AL60" s="41"/>
      <c r="AM60" s="59" t="s">
        <v>52</v>
      </c>
      <c r="AN60" s="41"/>
      <c r="AO60" s="41"/>
      <c r="AP60" s="38"/>
      <c r="AQ60" s="38"/>
      <c r="AR60" s="39"/>
      <c r="BE60" s="38"/>
    </row>
    <row r="61">
      <c r="B61" s="22"/>
      <c r="AR61" s="22"/>
    </row>
    <row r="62">
      <c r="B62" s="22"/>
      <c r="AR62" s="22"/>
    </row>
    <row r="63">
      <c r="B63" s="22"/>
      <c r="AR63" s="22"/>
    </row>
    <row r="64" s="2" customFormat="1">
      <c r="A64" s="38"/>
      <c r="B64" s="39"/>
      <c r="C64" s="38"/>
      <c r="D64" s="57" t="s">
        <v>53</v>
      </c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D64" s="60"/>
      <c r="AE64" s="60"/>
      <c r="AF64" s="60"/>
      <c r="AG64" s="60"/>
      <c r="AH64" s="57" t="s">
        <v>54</v>
      </c>
      <c r="AI64" s="60"/>
      <c r="AJ64" s="60"/>
      <c r="AK64" s="60"/>
      <c r="AL64" s="60"/>
      <c r="AM64" s="60"/>
      <c r="AN64" s="60"/>
      <c r="AO64" s="60"/>
      <c r="AP64" s="38"/>
      <c r="AQ64" s="38"/>
      <c r="AR64" s="39"/>
      <c r="BE64" s="38"/>
    </row>
    <row r="65">
      <c r="B65" s="22"/>
      <c r="AR65" s="22"/>
    </row>
    <row r="66">
      <c r="B66" s="22"/>
      <c r="AR66" s="22"/>
    </row>
    <row r="67">
      <c r="B67" s="22"/>
      <c r="AR67" s="22"/>
    </row>
    <row r="68">
      <c r="B68" s="22"/>
      <c r="AR68" s="22"/>
    </row>
    <row r="69">
      <c r="B69" s="22"/>
      <c r="AR69" s="22"/>
    </row>
    <row r="70">
      <c r="B70" s="22"/>
      <c r="AR70" s="22"/>
    </row>
    <row r="71">
      <c r="B71" s="22"/>
      <c r="AR71" s="22"/>
    </row>
    <row r="72">
      <c r="B72" s="22"/>
      <c r="AR72" s="22"/>
    </row>
    <row r="73">
      <c r="B73" s="22"/>
      <c r="AR73" s="22"/>
    </row>
    <row r="74">
      <c r="B74" s="22"/>
      <c r="AR74" s="22"/>
    </row>
    <row r="75" s="2" customFormat="1">
      <c r="A75" s="38"/>
      <c r="B75" s="39"/>
      <c r="C75" s="38"/>
      <c r="D75" s="59" t="s">
        <v>51</v>
      </c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59" t="s">
        <v>52</v>
      </c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59" t="s">
        <v>51</v>
      </c>
      <c r="AI75" s="41"/>
      <c r="AJ75" s="41"/>
      <c r="AK75" s="41"/>
      <c r="AL75" s="41"/>
      <c r="AM75" s="59" t="s">
        <v>52</v>
      </c>
      <c r="AN75" s="41"/>
      <c r="AO75" s="41"/>
      <c r="AP75" s="38"/>
      <c r="AQ75" s="38"/>
      <c r="AR75" s="39"/>
      <c r="BE75" s="38"/>
    </row>
    <row r="76" s="2" customFormat="1">
      <c r="A76" s="38"/>
      <c r="B76" s="39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  <c r="AO76" s="38"/>
      <c r="AP76" s="38"/>
      <c r="AQ76" s="38"/>
      <c r="AR76" s="39"/>
      <c r="BE76" s="38"/>
    </row>
    <row r="77" s="2" customFormat="1" ht="6.96" customHeight="1">
      <c r="A77" s="38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  <c r="AA77" s="62"/>
      <c r="AB77" s="62"/>
      <c r="AC77" s="62"/>
      <c r="AD77" s="62"/>
      <c r="AE77" s="62"/>
      <c r="AF77" s="62"/>
      <c r="AG77" s="62"/>
      <c r="AH77" s="62"/>
      <c r="AI77" s="62"/>
      <c r="AJ77" s="62"/>
      <c r="AK77" s="62"/>
      <c r="AL77" s="62"/>
      <c r="AM77" s="62"/>
      <c r="AN77" s="62"/>
      <c r="AO77" s="62"/>
      <c r="AP77" s="62"/>
      <c r="AQ77" s="62"/>
      <c r="AR77" s="39"/>
      <c r="BE77" s="38"/>
    </row>
    <row r="81" s="2" customFormat="1" ht="6.96" customHeight="1">
      <c r="A81" s="38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64"/>
      <c r="AR81" s="39"/>
      <c r="BE81" s="38"/>
    </row>
    <row r="82" s="2" customFormat="1" ht="24.96" customHeight="1">
      <c r="A82" s="38"/>
      <c r="B82" s="39"/>
      <c r="C82" s="23" t="s">
        <v>55</v>
      </c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  <c r="AM82" s="38"/>
      <c r="AN82" s="38"/>
      <c r="AO82" s="38"/>
      <c r="AP82" s="38"/>
      <c r="AQ82" s="38"/>
      <c r="AR82" s="39"/>
      <c r="BE82" s="38"/>
    </row>
    <row r="83" s="2" customFormat="1" ht="6.96" customHeight="1">
      <c r="A83" s="38"/>
      <c r="B83" s="39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  <c r="AO83" s="38"/>
      <c r="AP83" s="38"/>
      <c r="AQ83" s="38"/>
      <c r="AR83" s="39"/>
      <c r="BE83" s="38"/>
    </row>
    <row r="84" s="4" customFormat="1" ht="12" customHeight="1">
      <c r="A84" s="4"/>
      <c r="B84" s="65"/>
      <c r="C84" s="32" t="s">
        <v>12</v>
      </c>
      <c r="D84" s="4"/>
      <c r="E84" s="4"/>
      <c r="F84" s="4"/>
      <c r="G84" s="4"/>
      <c r="H84" s="4"/>
      <c r="I84" s="4"/>
      <c r="J84" s="4"/>
      <c r="K84" s="4"/>
      <c r="L84" s="4" t="str">
        <f>K5</f>
        <v>281223JAN-pl</v>
      </c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65"/>
      <c r="BE84" s="4"/>
    </row>
    <row r="85" s="5" customFormat="1" ht="36.96" customHeight="1">
      <c r="A85" s="5"/>
      <c r="B85" s="66"/>
      <c r="C85" s="67" t="s">
        <v>15</v>
      </c>
      <c r="D85" s="5"/>
      <c r="E85" s="5"/>
      <c r="F85" s="5"/>
      <c r="G85" s="5"/>
      <c r="H85" s="5"/>
      <c r="I85" s="5"/>
      <c r="J85" s="5"/>
      <c r="K85" s="5"/>
      <c r="L85" s="68" t="str">
        <f>K6</f>
        <v xml:space="preserve">Prestavba objektu interného oddelenia na očné  oddelenie</v>
      </c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66"/>
      <c r="BE85" s="5"/>
    </row>
    <row r="86" s="2" customFormat="1" ht="6.96" customHeight="1">
      <c r="A86" s="38"/>
      <c r="B86" s="39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  <c r="AO86" s="38"/>
      <c r="AP86" s="38"/>
      <c r="AQ86" s="38"/>
      <c r="AR86" s="39"/>
      <c r="BE86" s="38"/>
    </row>
    <row r="87" s="2" customFormat="1" ht="12" customHeight="1">
      <c r="A87" s="38"/>
      <c r="B87" s="39"/>
      <c r="C87" s="32" t="s">
        <v>19</v>
      </c>
      <c r="D87" s="38"/>
      <c r="E87" s="38"/>
      <c r="F87" s="38"/>
      <c r="G87" s="38"/>
      <c r="H87" s="38"/>
      <c r="I87" s="38"/>
      <c r="J87" s="38"/>
      <c r="K87" s="38"/>
      <c r="L87" s="69" t="str">
        <f>IF(K8="","",K8)</f>
        <v>Nitra, p.č. 4558</v>
      </c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2" t="s">
        <v>21</v>
      </c>
      <c r="AJ87" s="38"/>
      <c r="AK87" s="38"/>
      <c r="AL87" s="38"/>
      <c r="AM87" s="70" t="str">
        <f>IF(AN8= "","",AN8)</f>
        <v>28. 12. 2023</v>
      </c>
      <c r="AN87" s="70"/>
      <c r="AO87" s="38"/>
      <c r="AP87" s="38"/>
      <c r="AQ87" s="38"/>
      <c r="AR87" s="39"/>
      <c r="BE87" s="38"/>
    </row>
    <row r="88" s="2" customFormat="1" ht="6.96" customHeight="1">
      <c r="A88" s="38"/>
      <c r="B88" s="39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  <c r="AO88" s="38"/>
      <c r="AP88" s="38"/>
      <c r="AQ88" s="38"/>
      <c r="AR88" s="39"/>
      <c r="BE88" s="38"/>
    </row>
    <row r="89" s="2" customFormat="1" ht="15.15" customHeight="1">
      <c r="A89" s="38"/>
      <c r="B89" s="39"/>
      <c r="C89" s="32" t="s">
        <v>23</v>
      </c>
      <c r="D89" s="38"/>
      <c r="E89" s="38"/>
      <c r="F89" s="38"/>
      <c r="G89" s="38"/>
      <c r="H89" s="38"/>
      <c r="I89" s="38"/>
      <c r="J89" s="38"/>
      <c r="K89" s="38"/>
      <c r="L89" s="4" t="str">
        <f>IF(E11= "","",E11)</f>
        <v xml:space="preserve"> Fakultná nemocnica Nitra</v>
      </c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2" t="s">
        <v>29</v>
      </c>
      <c r="AJ89" s="38"/>
      <c r="AK89" s="38"/>
      <c r="AL89" s="38"/>
      <c r="AM89" s="71" t="str">
        <f>IF(E17="","",E17)</f>
        <v xml:space="preserve">Projekt design s.r.o. </v>
      </c>
      <c r="AN89" s="4"/>
      <c r="AO89" s="4"/>
      <c r="AP89" s="4"/>
      <c r="AQ89" s="38"/>
      <c r="AR89" s="39"/>
      <c r="AS89" s="72" t="s">
        <v>56</v>
      </c>
      <c r="AT89" s="73"/>
      <c r="AU89" s="74"/>
      <c r="AV89" s="74"/>
      <c r="AW89" s="74"/>
      <c r="AX89" s="74"/>
      <c r="AY89" s="74"/>
      <c r="AZ89" s="74"/>
      <c r="BA89" s="74"/>
      <c r="BB89" s="74"/>
      <c r="BC89" s="74"/>
      <c r="BD89" s="75"/>
      <c r="BE89" s="38"/>
    </row>
    <row r="90" s="2" customFormat="1" ht="15.15" customHeight="1">
      <c r="A90" s="38"/>
      <c r="B90" s="39"/>
      <c r="C90" s="32" t="s">
        <v>27</v>
      </c>
      <c r="D90" s="38"/>
      <c r="E90" s="38"/>
      <c r="F90" s="38"/>
      <c r="G90" s="38"/>
      <c r="H90" s="38"/>
      <c r="I90" s="38"/>
      <c r="J90" s="38"/>
      <c r="K90" s="38"/>
      <c r="L90" s="4" t="str">
        <f>IF(E14= "Vyplň údaj","",E14)</f>
        <v/>
      </c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2" t="s">
        <v>33</v>
      </c>
      <c r="AJ90" s="38"/>
      <c r="AK90" s="38"/>
      <c r="AL90" s="38"/>
      <c r="AM90" s="71" t="str">
        <f>IF(E20="","",E20)</f>
        <v xml:space="preserve"> </v>
      </c>
      <c r="AN90" s="4"/>
      <c r="AO90" s="4"/>
      <c r="AP90" s="4"/>
      <c r="AQ90" s="38"/>
      <c r="AR90" s="39"/>
      <c r="AS90" s="76"/>
      <c r="AT90" s="77"/>
      <c r="AU90" s="78"/>
      <c r="AV90" s="78"/>
      <c r="AW90" s="78"/>
      <c r="AX90" s="78"/>
      <c r="AY90" s="78"/>
      <c r="AZ90" s="78"/>
      <c r="BA90" s="78"/>
      <c r="BB90" s="78"/>
      <c r="BC90" s="78"/>
      <c r="BD90" s="79"/>
      <c r="BE90" s="38"/>
    </row>
    <row r="91" s="2" customFormat="1" ht="10.8" customHeight="1">
      <c r="A91" s="38"/>
      <c r="B91" s="39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  <c r="AN91" s="38"/>
      <c r="AO91" s="38"/>
      <c r="AP91" s="38"/>
      <c r="AQ91" s="38"/>
      <c r="AR91" s="39"/>
      <c r="AS91" s="76"/>
      <c r="AT91" s="77"/>
      <c r="AU91" s="78"/>
      <c r="AV91" s="78"/>
      <c r="AW91" s="78"/>
      <c r="AX91" s="78"/>
      <c r="AY91" s="78"/>
      <c r="AZ91" s="78"/>
      <c r="BA91" s="78"/>
      <c r="BB91" s="78"/>
      <c r="BC91" s="78"/>
      <c r="BD91" s="79"/>
      <c r="BE91" s="38"/>
    </row>
    <row r="92" s="2" customFormat="1" ht="29.28" customHeight="1">
      <c r="A92" s="38"/>
      <c r="B92" s="39"/>
      <c r="C92" s="80" t="s">
        <v>57</v>
      </c>
      <c r="D92" s="81"/>
      <c r="E92" s="81"/>
      <c r="F92" s="81"/>
      <c r="G92" s="81"/>
      <c r="H92" s="82"/>
      <c r="I92" s="83" t="s">
        <v>58</v>
      </c>
      <c r="J92" s="81"/>
      <c r="K92" s="81"/>
      <c r="L92" s="81"/>
      <c r="M92" s="81"/>
      <c r="N92" s="81"/>
      <c r="O92" s="81"/>
      <c r="P92" s="81"/>
      <c r="Q92" s="81"/>
      <c r="R92" s="81"/>
      <c r="S92" s="81"/>
      <c r="T92" s="81"/>
      <c r="U92" s="81"/>
      <c r="V92" s="81"/>
      <c r="W92" s="81"/>
      <c r="X92" s="81"/>
      <c r="Y92" s="81"/>
      <c r="Z92" s="81"/>
      <c r="AA92" s="81"/>
      <c r="AB92" s="81"/>
      <c r="AC92" s="81"/>
      <c r="AD92" s="81"/>
      <c r="AE92" s="81"/>
      <c r="AF92" s="81"/>
      <c r="AG92" s="84" t="s">
        <v>59</v>
      </c>
      <c r="AH92" s="81"/>
      <c r="AI92" s="81"/>
      <c r="AJ92" s="81"/>
      <c r="AK92" s="81"/>
      <c r="AL92" s="81"/>
      <c r="AM92" s="81"/>
      <c r="AN92" s="83" t="s">
        <v>60</v>
      </c>
      <c r="AO92" s="81"/>
      <c r="AP92" s="85"/>
      <c r="AQ92" s="86" t="s">
        <v>61</v>
      </c>
      <c r="AR92" s="39"/>
      <c r="AS92" s="87" t="s">
        <v>62</v>
      </c>
      <c r="AT92" s="88" t="s">
        <v>63</v>
      </c>
      <c r="AU92" s="88" t="s">
        <v>64</v>
      </c>
      <c r="AV92" s="88" t="s">
        <v>65</v>
      </c>
      <c r="AW92" s="88" t="s">
        <v>66</v>
      </c>
      <c r="AX92" s="88" t="s">
        <v>67</v>
      </c>
      <c r="AY92" s="88" t="s">
        <v>68</v>
      </c>
      <c r="AZ92" s="88" t="s">
        <v>69</v>
      </c>
      <c r="BA92" s="88" t="s">
        <v>70</v>
      </c>
      <c r="BB92" s="88" t="s">
        <v>71</v>
      </c>
      <c r="BC92" s="88" t="s">
        <v>72</v>
      </c>
      <c r="BD92" s="89" t="s">
        <v>73</v>
      </c>
      <c r="BE92" s="38"/>
    </row>
    <row r="93" s="2" customFormat="1" ht="10.8" customHeight="1">
      <c r="A93" s="38"/>
      <c r="B93" s="39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  <c r="AN93" s="38"/>
      <c r="AO93" s="38"/>
      <c r="AP93" s="38"/>
      <c r="AQ93" s="38"/>
      <c r="AR93" s="39"/>
      <c r="AS93" s="90"/>
      <c r="AT93" s="91"/>
      <c r="AU93" s="91"/>
      <c r="AV93" s="91"/>
      <c r="AW93" s="91"/>
      <c r="AX93" s="91"/>
      <c r="AY93" s="91"/>
      <c r="AZ93" s="91"/>
      <c r="BA93" s="91"/>
      <c r="BB93" s="91"/>
      <c r="BC93" s="91"/>
      <c r="BD93" s="92"/>
      <c r="BE93" s="38"/>
    </row>
    <row r="94" s="6" customFormat="1" ht="32.4" customHeight="1">
      <c r="A94" s="6"/>
      <c r="B94" s="93"/>
      <c r="C94" s="94" t="s">
        <v>74</v>
      </c>
      <c r="D94" s="95"/>
      <c r="E94" s="95"/>
      <c r="F94" s="95"/>
      <c r="G94" s="95"/>
      <c r="H94" s="95"/>
      <c r="I94" s="95"/>
      <c r="J94" s="95"/>
      <c r="K94" s="95"/>
      <c r="L94" s="95"/>
      <c r="M94" s="95"/>
      <c r="N94" s="95"/>
      <c r="O94" s="95"/>
      <c r="P94" s="95"/>
      <c r="Q94" s="95"/>
      <c r="R94" s="95"/>
      <c r="S94" s="95"/>
      <c r="T94" s="95"/>
      <c r="U94" s="95"/>
      <c r="V94" s="95"/>
      <c r="W94" s="95"/>
      <c r="X94" s="95"/>
      <c r="Y94" s="95"/>
      <c r="Z94" s="95"/>
      <c r="AA94" s="95"/>
      <c r="AB94" s="95"/>
      <c r="AC94" s="95"/>
      <c r="AD94" s="95"/>
      <c r="AE94" s="95"/>
      <c r="AF94" s="95"/>
      <c r="AG94" s="96">
        <f>ROUND(SUM(AG95:AG104),2)</f>
        <v>0</v>
      </c>
      <c r="AH94" s="96"/>
      <c r="AI94" s="96"/>
      <c r="AJ94" s="96"/>
      <c r="AK94" s="96"/>
      <c r="AL94" s="96"/>
      <c r="AM94" s="96"/>
      <c r="AN94" s="97">
        <f>SUM(AG94,AT94)</f>
        <v>0</v>
      </c>
      <c r="AO94" s="97"/>
      <c r="AP94" s="97"/>
      <c r="AQ94" s="98" t="s">
        <v>1</v>
      </c>
      <c r="AR94" s="93"/>
      <c r="AS94" s="99">
        <f>ROUND(SUM(AS95:AS104),2)</f>
        <v>0</v>
      </c>
      <c r="AT94" s="100">
        <f>ROUND(SUM(AV94:AW94),2)</f>
        <v>0</v>
      </c>
      <c r="AU94" s="101">
        <f>ROUND(SUM(AU95:AU104),5)</f>
        <v>0</v>
      </c>
      <c r="AV94" s="100">
        <f>ROUND(AZ94*L29,2)</f>
        <v>0</v>
      </c>
      <c r="AW94" s="100">
        <f>ROUND(BA94*L30,2)</f>
        <v>0</v>
      </c>
      <c r="AX94" s="100">
        <f>ROUND(BB94*L29,2)</f>
        <v>0</v>
      </c>
      <c r="AY94" s="100">
        <f>ROUND(BC94*L30,2)</f>
        <v>0</v>
      </c>
      <c r="AZ94" s="100">
        <f>ROUND(SUM(AZ95:AZ104),2)</f>
        <v>0</v>
      </c>
      <c r="BA94" s="100">
        <f>ROUND(SUM(BA95:BA104),2)</f>
        <v>0</v>
      </c>
      <c r="BB94" s="100">
        <f>ROUND(SUM(BB95:BB104),2)</f>
        <v>0</v>
      </c>
      <c r="BC94" s="100">
        <f>ROUND(SUM(BC95:BC104),2)</f>
        <v>0</v>
      </c>
      <c r="BD94" s="102">
        <f>ROUND(SUM(BD95:BD104),2)</f>
        <v>0</v>
      </c>
      <c r="BE94" s="6"/>
      <c r="BS94" s="103" t="s">
        <v>75</v>
      </c>
      <c r="BT94" s="103" t="s">
        <v>76</v>
      </c>
      <c r="BU94" s="104" t="s">
        <v>77</v>
      </c>
      <c r="BV94" s="103" t="s">
        <v>78</v>
      </c>
      <c r="BW94" s="103" t="s">
        <v>4</v>
      </c>
      <c r="BX94" s="103" t="s">
        <v>79</v>
      </c>
      <c r="CL94" s="103" t="s">
        <v>1</v>
      </c>
    </row>
    <row r="95" s="7" customFormat="1" ht="16.5" customHeight="1">
      <c r="A95" s="105" t="s">
        <v>80</v>
      </c>
      <c r="B95" s="106"/>
      <c r="C95" s="107"/>
      <c r="D95" s="108" t="s">
        <v>81</v>
      </c>
      <c r="E95" s="108"/>
      <c r="F95" s="108"/>
      <c r="G95" s="108"/>
      <c r="H95" s="108"/>
      <c r="I95" s="109"/>
      <c r="J95" s="108" t="s">
        <v>82</v>
      </c>
      <c r="K95" s="108"/>
      <c r="L95" s="108"/>
      <c r="M95" s="108"/>
      <c r="N95" s="108"/>
      <c r="O95" s="108"/>
      <c r="P95" s="108"/>
      <c r="Q95" s="108"/>
      <c r="R95" s="108"/>
      <c r="S95" s="108"/>
      <c r="T95" s="108"/>
      <c r="U95" s="108"/>
      <c r="V95" s="108"/>
      <c r="W95" s="108"/>
      <c r="X95" s="108"/>
      <c r="Y95" s="108"/>
      <c r="Z95" s="108"/>
      <c r="AA95" s="108"/>
      <c r="AB95" s="108"/>
      <c r="AC95" s="108"/>
      <c r="AD95" s="108"/>
      <c r="AE95" s="108"/>
      <c r="AF95" s="108"/>
      <c r="AG95" s="110">
        <f>'1 - Stavebná časť'!J30</f>
        <v>0</v>
      </c>
      <c r="AH95" s="109"/>
      <c r="AI95" s="109"/>
      <c r="AJ95" s="109"/>
      <c r="AK95" s="109"/>
      <c r="AL95" s="109"/>
      <c r="AM95" s="109"/>
      <c r="AN95" s="110">
        <f>SUM(AG95,AT95)</f>
        <v>0</v>
      </c>
      <c r="AO95" s="109"/>
      <c r="AP95" s="109"/>
      <c r="AQ95" s="111" t="s">
        <v>83</v>
      </c>
      <c r="AR95" s="106"/>
      <c r="AS95" s="112">
        <v>0</v>
      </c>
      <c r="AT95" s="113">
        <f>ROUND(SUM(AV95:AW95),2)</f>
        <v>0</v>
      </c>
      <c r="AU95" s="114">
        <f>'1 - Stavebná časť'!P147</f>
        <v>0</v>
      </c>
      <c r="AV95" s="113">
        <f>'1 - Stavebná časť'!J33</f>
        <v>0</v>
      </c>
      <c r="AW95" s="113">
        <f>'1 - Stavebná časť'!J34</f>
        <v>0</v>
      </c>
      <c r="AX95" s="113">
        <f>'1 - Stavebná časť'!J35</f>
        <v>0</v>
      </c>
      <c r="AY95" s="113">
        <f>'1 - Stavebná časť'!J36</f>
        <v>0</v>
      </c>
      <c r="AZ95" s="113">
        <f>'1 - Stavebná časť'!F33</f>
        <v>0</v>
      </c>
      <c r="BA95" s="113">
        <f>'1 - Stavebná časť'!F34</f>
        <v>0</v>
      </c>
      <c r="BB95" s="113">
        <f>'1 - Stavebná časť'!F35</f>
        <v>0</v>
      </c>
      <c r="BC95" s="113">
        <f>'1 - Stavebná časť'!F36</f>
        <v>0</v>
      </c>
      <c r="BD95" s="115">
        <f>'1 - Stavebná časť'!F37</f>
        <v>0</v>
      </c>
      <c r="BE95" s="7"/>
      <c r="BT95" s="116" t="s">
        <v>81</v>
      </c>
      <c r="BV95" s="116" t="s">
        <v>78</v>
      </c>
      <c r="BW95" s="116" t="s">
        <v>84</v>
      </c>
      <c r="BX95" s="116" t="s">
        <v>4</v>
      </c>
      <c r="CL95" s="116" t="s">
        <v>1</v>
      </c>
      <c r="CM95" s="116" t="s">
        <v>76</v>
      </c>
    </row>
    <row r="96" s="7" customFormat="1" ht="16.5" customHeight="1">
      <c r="A96" s="105" t="s">
        <v>80</v>
      </c>
      <c r="B96" s="106"/>
      <c r="C96" s="107"/>
      <c r="D96" s="108" t="s">
        <v>85</v>
      </c>
      <c r="E96" s="108"/>
      <c r="F96" s="108"/>
      <c r="G96" s="108"/>
      <c r="H96" s="108"/>
      <c r="I96" s="109"/>
      <c r="J96" s="108" t="s">
        <v>86</v>
      </c>
      <c r="K96" s="108"/>
      <c r="L96" s="108"/>
      <c r="M96" s="108"/>
      <c r="N96" s="108"/>
      <c r="O96" s="108"/>
      <c r="P96" s="108"/>
      <c r="Q96" s="108"/>
      <c r="R96" s="108"/>
      <c r="S96" s="108"/>
      <c r="T96" s="108"/>
      <c r="U96" s="108"/>
      <c r="V96" s="108"/>
      <c r="W96" s="108"/>
      <c r="X96" s="108"/>
      <c r="Y96" s="108"/>
      <c r="Z96" s="108"/>
      <c r="AA96" s="108"/>
      <c r="AB96" s="108"/>
      <c r="AC96" s="108"/>
      <c r="AD96" s="108"/>
      <c r="AE96" s="108"/>
      <c r="AF96" s="108"/>
      <c r="AG96" s="110">
        <f>'2. - Zdravotechnika'!J30</f>
        <v>0</v>
      </c>
      <c r="AH96" s="109"/>
      <c r="AI96" s="109"/>
      <c r="AJ96" s="109"/>
      <c r="AK96" s="109"/>
      <c r="AL96" s="109"/>
      <c r="AM96" s="109"/>
      <c r="AN96" s="110">
        <f>SUM(AG96,AT96)</f>
        <v>0</v>
      </c>
      <c r="AO96" s="109"/>
      <c r="AP96" s="109"/>
      <c r="AQ96" s="111" t="s">
        <v>83</v>
      </c>
      <c r="AR96" s="106"/>
      <c r="AS96" s="112">
        <v>0</v>
      </c>
      <c r="AT96" s="113">
        <f>ROUND(SUM(AV96:AW96),2)</f>
        <v>0</v>
      </c>
      <c r="AU96" s="114">
        <f>'2. - Zdravotechnika'!P124</f>
        <v>0</v>
      </c>
      <c r="AV96" s="113">
        <f>'2. - Zdravotechnika'!J33</f>
        <v>0</v>
      </c>
      <c r="AW96" s="113">
        <f>'2. - Zdravotechnika'!J34</f>
        <v>0</v>
      </c>
      <c r="AX96" s="113">
        <f>'2. - Zdravotechnika'!J35</f>
        <v>0</v>
      </c>
      <c r="AY96" s="113">
        <f>'2. - Zdravotechnika'!J36</f>
        <v>0</v>
      </c>
      <c r="AZ96" s="113">
        <f>'2. - Zdravotechnika'!F33</f>
        <v>0</v>
      </c>
      <c r="BA96" s="113">
        <f>'2. - Zdravotechnika'!F34</f>
        <v>0</v>
      </c>
      <c r="BB96" s="113">
        <f>'2. - Zdravotechnika'!F35</f>
        <v>0</v>
      </c>
      <c r="BC96" s="113">
        <f>'2. - Zdravotechnika'!F36</f>
        <v>0</v>
      </c>
      <c r="BD96" s="115">
        <f>'2. - Zdravotechnika'!F37</f>
        <v>0</v>
      </c>
      <c r="BE96" s="7"/>
      <c r="BT96" s="116" t="s">
        <v>81</v>
      </c>
      <c r="BV96" s="116" t="s">
        <v>78</v>
      </c>
      <c r="BW96" s="116" t="s">
        <v>87</v>
      </c>
      <c r="BX96" s="116" t="s">
        <v>4</v>
      </c>
      <c r="CL96" s="116" t="s">
        <v>1</v>
      </c>
      <c r="CM96" s="116" t="s">
        <v>76</v>
      </c>
    </row>
    <row r="97" s="7" customFormat="1" ht="16.5" customHeight="1">
      <c r="A97" s="105" t="s">
        <v>80</v>
      </c>
      <c r="B97" s="106"/>
      <c r="C97" s="107"/>
      <c r="D97" s="108" t="s">
        <v>88</v>
      </c>
      <c r="E97" s="108"/>
      <c r="F97" s="108"/>
      <c r="G97" s="108"/>
      <c r="H97" s="108"/>
      <c r="I97" s="109"/>
      <c r="J97" s="108" t="s">
        <v>89</v>
      </c>
      <c r="K97" s="108"/>
      <c r="L97" s="108"/>
      <c r="M97" s="108"/>
      <c r="N97" s="108"/>
      <c r="O97" s="108"/>
      <c r="P97" s="108"/>
      <c r="Q97" s="108"/>
      <c r="R97" s="108"/>
      <c r="S97" s="108"/>
      <c r="T97" s="108"/>
      <c r="U97" s="108"/>
      <c r="V97" s="108"/>
      <c r="W97" s="108"/>
      <c r="X97" s="108"/>
      <c r="Y97" s="108"/>
      <c r="Z97" s="108"/>
      <c r="AA97" s="108"/>
      <c r="AB97" s="108"/>
      <c r="AC97" s="108"/>
      <c r="AD97" s="108"/>
      <c r="AE97" s="108"/>
      <c r="AF97" s="108"/>
      <c r="AG97" s="110">
        <f>'3 - Ústredné kúrenie'!J30</f>
        <v>0</v>
      </c>
      <c r="AH97" s="109"/>
      <c r="AI97" s="109"/>
      <c r="AJ97" s="109"/>
      <c r="AK97" s="109"/>
      <c r="AL97" s="109"/>
      <c r="AM97" s="109"/>
      <c r="AN97" s="110">
        <f>SUM(AG97,AT97)</f>
        <v>0</v>
      </c>
      <c r="AO97" s="109"/>
      <c r="AP97" s="109"/>
      <c r="AQ97" s="111" t="s">
        <v>83</v>
      </c>
      <c r="AR97" s="106"/>
      <c r="AS97" s="112">
        <v>0</v>
      </c>
      <c r="AT97" s="113">
        <f>ROUND(SUM(AV97:AW97),2)</f>
        <v>0</v>
      </c>
      <c r="AU97" s="114">
        <f>'3 - Ústredné kúrenie'!P124</f>
        <v>0</v>
      </c>
      <c r="AV97" s="113">
        <f>'3 - Ústredné kúrenie'!J33</f>
        <v>0</v>
      </c>
      <c r="AW97" s="113">
        <f>'3 - Ústredné kúrenie'!J34</f>
        <v>0</v>
      </c>
      <c r="AX97" s="113">
        <f>'3 - Ústredné kúrenie'!J35</f>
        <v>0</v>
      </c>
      <c r="AY97" s="113">
        <f>'3 - Ústredné kúrenie'!J36</f>
        <v>0</v>
      </c>
      <c r="AZ97" s="113">
        <f>'3 - Ústredné kúrenie'!F33</f>
        <v>0</v>
      </c>
      <c r="BA97" s="113">
        <f>'3 - Ústredné kúrenie'!F34</f>
        <v>0</v>
      </c>
      <c r="BB97" s="113">
        <f>'3 - Ústredné kúrenie'!F35</f>
        <v>0</v>
      </c>
      <c r="BC97" s="113">
        <f>'3 - Ústredné kúrenie'!F36</f>
        <v>0</v>
      </c>
      <c r="BD97" s="115">
        <f>'3 - Ústredné kúrenie'!F37</f>
        <v>0</v>
      </c>
      <c r="BE97" s="7"/>
      <c r="BT97" s="116" t="s">
        <v>81</v>
      </c>
      <c r="BV97" s="116" t="s">
        <v>78</v>
      </c>
      <c r="BW97" s="116" t="s">
        <v>90</v>
      </c>
      <c r="BX97" s="116" t="s">
        <v>4</v>
      </c>
      <c r="CL97" s="116" t="s">
        <v>1</v>
      </c>
      <c r="CM97" s="116" t="s">
        <v>76</v>
      </c>
    </row>
    <row r="98" s="7" customFormat="1" ht="16.5" customHeight="1">
      <c r="A98" s="105" t="s">
        <v>80</v>
      </c>
      <c r="B98" s="106"/>
      <c r="C98" s="107"/>
      <c r="D98" s="108" t="s">
        <v>91</v>
      </c>
      <c r="E98" s="108"/>
      <c r="F98" s="108"/>
      <c r="G98" s="108"/>
      <c r="H98" s="108"/>
      <c r="I98" s="109"/>
      <c r="J98" s="108" t="s">
        <v>92</v>
      </c>
      <c r="K98" s="108"/>
      <c r="L98" s="108"/>
      <c r="M98" s="108"/>
      <c r="N98" s="108"/>
      <c r="O98" s="108"/>
      <c r="P98" s="108"/>
      <c r="Q98" s="108"/>
      <c r="R98" s="108"/>
      <c r="S98" s="108"/>
      <c r="T98" s="108"/>
      <c r="U98" s="108"/>
      <c r="V98" s="108"/>
      <c r="W98" s="108"/>
      <c r="X98" s="108"/>
      <c r="Y98" s="108"/>
      <c r="Z98" s="108"/>
      <c r="AA98" s="108"/>
      <c r="AB98" s="108"/>
      <c r="AC98" s="108"/>
      <c r="AD98" s="108"/>
      <c r="AE98" s="108"/>
      <c r="AF98" s="108"/>
      <c r="AG98" s="110">
        <f>'4 - Elektroinštalácia'!J30</f>
        <v>0</v>
      </c>
      <c r="AH98" s="109"/>
      <c r="AI98" s="109"/>
      <c r="AJ98" s="109"/>
      <c r="AK98" s="109"/>
      <c r="AL98" s="109"/>
      <c r="AM98" s="109"/>
      <c r="AN98" s="110">
        <f>SUM(AG98,AT98)</f>
        <v>0</v>
      </c>
      <c r="AO98" s="109"/>
      <c r="AP98" s="109"/>
      <c r="AQ98" s="111" t="s">
        <v>83</v>
      </c>
      <c r="AR98" s="106"/>
      <c r="AS98" s="112">
        <v>0</v>
      </c>
      <c r="AT98" s="113">
        <f>ROUND(SUM(AV98:AW98),2)</f>
        <v>0</v>
      </c>
      <c r="AU98" s="114">
        <f>'4 - Elektroinštalácia'!P133</f>
        <v>0</v>
      </c>
      <c r="AV98" s="113">
        <f>'4 - Elektroinštalácia'!J33</f>
        <v>0</v>
      </c>
      <c r="AW98" s="113">
        <f>'4 - Elektroinštalácia'!J34</f>
        <v>0</v>
      </c>
      <c r="AX98" s="113">
        <f>'4 - Elektroinštalácia'!J35</f>
        <v>0</v>
      </c>
      <c r="AY98" s="113">
        <f>'4 - Elektroinštalácia'!J36</f>
        <v>0</v>
      </c>
      <c r="AZ98" s="113">
        <f>'4 - Elektroinštalácia'!F33</f>
        <v>0</v>
      </c>
      <c r="BA98" s="113">
        <f>'4 - Elektroinštalácia'!F34</f>
        <v>0</v>
      </c>
      <c r="BB98" s="113">
        <f>'4 - Elektroinštalácia'!F35</f>
        <v>0</v>
      </c>
      <c r="BC98" s="113">
        <f>'4 - Elektroinštalácia'!F36</f>
        <v>0</v>
      </c>
      <c r="BD98" s="115">
        <f>'4 - Elektroinštalácia'!F37</f>
        <v>0</v>
      </c>
      <c r="BE98" s="7"/>
      <c r="BT98" s="116" t="s">
        <v>81</v>
      </c>
      <c r="BV98" s="116" t="s">
        <v>78</v>
      </c>
      <c r="BW98" s="116" t="s">
        <v>93</v>
      </c>
      <c r="BX98" s="116" t="s">
        <v>4</v>
      </c>
      <c r="CL98" s="116" t="s">
        <v>1</v>
      </c>
      <c r="CM98" s="116" t="s">
        <v>76</v>
      </c>
    </row>
    <row r="99" s="7" customFormat="1" ht="16.5" customHeight="1">
      <c r="A99" s="105" t="s">
        <v>80</v>
      </c>
      <c r="B99" s="106"/>
      <c r="C99" s="107"/>
      <c r="D99" s="108" t="s">
        <v>94</v>
      </c>
      <c r="E99" s="108"/>
      <c r="F99" s="108"/>
      <c r="G99" s="108"/>
      <c r="H99" s="108"/>
      <c r="I99" s="109"/>
      <c r="J99" s="108" t="s">
        <v>95</v>
      </c>
      <c r="K99" s="108"/>
      <c r="L99" s="108"/>
      <c r="M99" s="108"/>
      <c r="N99" s="108"/>
      <c r="O99" s="108"/>
      <c r="P99" s="108"/>
      <c r="Q99" s="108"/>
      <c r="R99" s="108"/>
      <c r="S99" s="108"/>
      <c r="T99" s="108"/>
      <c r="U99" s="108"/>
      <c r="V99" s="108"/>
      <c r="W99" s="108"/>
      <c r="X99" s="108"/>
      <c r="Y99" s="108"/>
      <c r="Z99" s="108"/>
      <c r="AA99" s="108"/>
      <c r="AB99" s="108"/>
      <c r="AC99" s="108"/>
      <c r="AD99" s="108"/>
      <c r="AE99" s="108"/>
      <c r="AF99" s="108"/>
      <c r="AG99" s="110">
        <f>'5 - Vzduchotechnika'!J30</f>
        <v>0</v>
      </c>
      <c r="AH99" s="109"/>
      <c r="AI99" s="109"/>
      <c r="AJ99" s="109"/>
      <c r="AK99" s="109"/>
      <c r="AL99" s="109"/>
      <c r="AM99" s="109"/>
      <c r="AN99" s="110">
        <f>SUM(AG99,AT99)</f>
        <v>0</v>
      </c>
      <c r="AO99" s="109"/>
      <c r="AP99" s="109"/>
      <c r="AQ99" s="111" t="s">
        <v>83</v>
      </c>
      <c r="AR99" s="106"/>
      <c r="AS99" s="112">
        <v>0</v>
      </c>
      <c r="AT99" s="113">
        <f>ROUND(SUM(AV99:AW99),2)</f>
        <v>0</v>
      </c>
      <c r="AU99" s="114">
        <f>'5 - Vzduchotechnika'!P136</f>
        <v>0</v>
      </c>
      <c r="AV99" s="113">
        <f>'5 - Vzduchotechnika'!J33</f>
        <v>0</v>
      </c>
      <c r="AW99" s="113">
        <f>'5 - Vzduchotechnika'!J34</f>
        <v>0</v>
      </c>
      <c r="AX99" s="113">
        <f>'5 - Vzduchotechnika'!J35</f>
        <v>0</v>
      </c>
      <c r="AY99" s="113">
        <f>'5 - Vzduchotechnika'!J36</f>
        <v>0</v>
      </c>
      <c r="AZ99" s="113">
        <f>'5 - Vzduchotechnika'!F33</f>
        <v>0</v>
      </c>
      <c r="BA99" s="113">
        <f>'5 - Vzduchotechnika'!F34</f>
        <v>0</v>
      </c>
      <c r="BB99" s="113">
        <f>'5 - Vzduchotechnika'!F35</f>
        <v>0</v>
      </c>
      <c r="BC99" s="113">
        <f>'5 - Vzduchotechnika'!F36</f>
        <v>0</v>
      </c>
      <c r="BD99" s="115">
        <f>'5 - Vzduchotechnika'!F37</f>
        <v>0</v>
      </c>
      <c r="BE99" s="7"/>
      <c r="BT99" s="116" t="s">
        <v>81</v>
      </c>
      <c r="BV99" s="116" t="s">
        <v>78</v>
      </c>
      <c r="BW99" s="116" t="s">
        <v>96</v>
      </c>
      <c r="BX99" s="116" t="s">
        <v>4</v>
      </c>
      <c r="CL99" s="116" t="s">
        <v>1</v>
      </c>
      <c r="CM99" s="116" t="s">
        <v>76</v>
      </c>
    </row>
    <row r="100" s="7" customFormat="1" ht="16.5" customHeight="1">
      <c r="A100" s="105" t="s">
        <v>80</v>
      </c>
      <c r="B100" s="106"/>
      <c r="C100" s="107"/>
      <c r="D100" s="108" t="s">
        <v>97</v>
      </c>
      <c r="E100" s="108"/>
      <c r="F100" s="108"/>
      <c r="G100" s="108"/>
      <c r="H100" s="108"/>
      <c r="I100" s="109"/>
      <c r="J100" s="108" t="s">
        <v>98</v>
      </c>
      <c r="K100" s="108"/>
      <c r="L100" s="108"/>
      <c r="M100" s="108"/>
      <c r="N100" s="108"/>
      <c r="O100" s="108"/>
      <c r="P100" s="108"/>
      <c r="Q100" s="108"/>
      <c r="R100" s="108"/>
      <c r="S100" s="108"/>
      <c r="T100" s="108"/>
      <c r="U100" s="108"/>
      <c r="V100" s="108"/>
      <c r="W100" s="108"/>
      <c r="X100" s="108"/>
      <c r="Y100" s="108"/>
      <c r="Z100" s="108"/>
      <c r="AA100" s="108"/>
      <c r="AB100" s="108"/>
      <c r="AC100" s="108"/>
      <c r="AD100" s="108"/>
      <c r="AE100" s="108"/>
      <c r="AF100" s="108"/>
      <c r="AG100" s="110">
        <f>'6 - Chladenie'!J30</f>
        <v>0</v>
      </c>
      <c r="AH100" s="109"/>
      <c r="AI100" s="109"/>
      <c r="AJ100" s="109"/>
      <c r="AK100" s="109"/>
      <c r="AL100" s="109"/>
      <c r="AM100" s="109"/>
      <c r="AN100" s="110">
        <f>SUM(AG100,AT100)</f>
        <v>0</v>
      </c>
      <c r="AO100" s="109"/>
      <c r="AP100" s="109"/>
      <c r="AQ100" s="111" t="s">
        <v>83</v>
      </c>
      <c r="AR100" s="106"/>
      <c r="AS100" s="112">
        <v>0</v>
      </c>
      <c r="AT100" s="113">
        <f>ROUND(SUM(AV100:AW100),2)</f>
        <v>0</v>
      </c>
      <c r="AU100" s="114">
        <f>'6 - Chladenie'!P131</f>
        <v>0</v>
      </c>
      <c r="AV100" s="113">
        <f>'6 - Chladenie'!J33</f>
        <v>0</v>
      </c>
      <c r="AW100" s="113">
        <f>'6 - Chladenie'!J34</f>
        <v>0</v>
      </c>
      <c r="AX100" s="113">
        <f>'6 - Chladenie'!J35</f>
        <v>0</v>
      </c>
      <c r="AY100" s="113">
        <f>'6 - Chladenie'!J36</f>
        <v>0</v>
      </c>
      <c r="AZ100" s="113">
        <f>'6 - Chladenie'!F33</f>
        <v>0</v>
      </c>
      <c r="BA100" s="113">
        <f>'6 - Chladenie'!F34</f>
        <v>0</v>
      </c>
      <c r="BB100" s="113">
        <f>'6 - Chladenie'!F35</f>
        <v>0</v>
      </c>
      <c r="BC100" s="113">
        <f>'6 - Chladenie'!F36</f>
        <v>0</v>
      </c>
      <c r="BD100" s="115">
        <f>'6 - Chladenie'!F37</f>
        <v>0</v>
      </c>
      <c r="BE100" s="7"/>
      <c r="BT100" s="116" t="s">
        <v>81</v>
      </c>
      <c r="BV100" s="116" t="s">
        <v>78</v>
      </c>
      <c r="BW100" s="116" t="s">
        <v>99</v>
      </c>
      <c r="BX100" s="116" t="s">
        <v>4</v>
      </c>
      <c r="CL100" s="116" t="s">
        <v>1</v>
      </c>
      <c r="CM100" s="116" t="s">
        <v>76</v>
      </c>
    </row>
    <row r="101" s="7" customFormat="1" ht="16.5" customHeight="1">
      <c r="A101" s="105" t="s">
        <v>80</v>
      </c>
      <c r="B101" s="106"/>
      <c r="C101" s="107"/>
      <c r="D101" s="108" t="s">
        <v>100</v>
      </c>
      <c r="E101" s="108"/>
      <c r="F101" s="108"/>
      <c r="G101" s="108"/>
      <c r="H101" s="108"/>
      <c r="I101" s="109"/>
      <c r="J101" s="108" t="s">
        <v>101</v>
      </c>
      <c r="K101" s="108"/>
      <c r="L101" s="108"/>
      <c r="M101" s="108"/>
      <c r="N101" s="108"/>
      <c r="O101" s="108"/>
      <c r="P101" s="108"/>
      <c r="Q101" s="108"/>
      <c r="R101" s="108"/>
      <c r="S101" s="108"/>
      <c r="T101" s="108"/>
      <c r="U101" s="108"/>
      <c r="V101" s="108"/>
      <c r="W101" s="108"/>
      <c r="X101" s="108"/>
      <c r="Y101" s="108"/>
      <c r="Z101" s="108"/>
      <c r="AA101" s="108"/>
      <c r="AB101" s="108"/>
      <c r="AC101" s="108"/>
      <c r="AD101" s="108"/>
      <c r="AE101" s="108"/>
      <c r="AF101" s="108"/>
      <c r="AG101" s="110">
        <f>'7 - Odovzdávacia stanica'!J30</f>
        <v>0</v>
      </c>
      <c r="AH101" s="109"/>
      <c r="AI101" s="109"/>
      <c r="AJ101" s="109"/>
      <c r="AK101" s="109"/>
      <c r="AL101" s="109"/>
      <c r="AM101" s="109"/>
      <c r="AN101" s="110">
        <f>SUM(AG101,AT101)</f>
        <v>0</v>
      </c>
      <c r="AO101" s="109"/>
      <c r="AP101" s="109"/>
      <c r="AQ101" s="111" t="s">
        <v>83</v>
      </c>
      <c r="AR101" s="106"/>
      <c r="AS101" s="112">
        <v>0</v>
      </c>
      <c r="AT101" s="113">
        <f>ROUND(SUM(AV101:AW101),2)</f>
        <v>0</v>
      </c>
      <c r="AU101" s="114">
        <f>'7 - Odovzdávacia stanica'!P117</f>
        <v>0</v>
      </c>
      <c r="AV101" s="113">
        <f>'7 - Odovzdávacia stanica'!J33</f>
        <v>0</v>
      </c>
      <c r="AW101" s="113">
        <f>'7 - Odovzdávacia stanica'!J34</f>
        <v>0</v>
      </c>
      <c r="AX101" s="113">
        <f>'7 - Odovzdávacia stanica'!J35</f>
        <v>0</v>
      </c>
      <c r="AY101" s="113">
        <f>'7 - Odovzdávacia stanica'!J36</f>
        <v>0</v>
      </c>
      <c r="AZ101" s="113">
        <f>'7 - Odovzdávacia stanica'!F33</f>
        <v>0</v>
      </c>
      <c r="BA101" s="113">
        <f>'7 - Odovzdávacia stanica'!F34</f>
        <v>0</v>
      </c>
      <c r="BB101" s="113">
        <f>'7 - Odovzdávacia stanica'!F35</f>
        <v>0</v>
      </c>
      <c r="BC101" s="113">
        <f>'7 - Odovzdávacia stanica'!F36</f>
        <v>0</v>
      </c>
      <c r="BD101" s="115">
        <f>'7 - Odovzdávacia stanica'!F37</f>
        <v>0</v>
      </c>
      <c r="BE101" s="7"/>
      <c r="BT101" s="116" t="s">
        <v>81</v>
      </c>
      <c r="BV101" s="116" t="s">
        <v>78</v>
      </c>
      <c r="BW101" s="116" t="s">
        <v>102</v>
      </c>
      <c r="BX101" s="116" t="s">
        <v>4</v>
      </c>
      <c r="CL101" s="116" t="s">
        <v>1</v>
      </c>
      <c r="CM101" s="116" t="s">
        <v>76</v>
      </c>
    </row>
    <row r="102" s="7" customFormat="1" ht="16.5" customHeight="1">
      <c r="A102" s="105" t="s">
        <v>80</v>
      </c>
      <c r="B102" s="106"/>
      <c r="C102" s="107"/>
      <c r="D102" s="108" t="s">
        <v>103</v>
      </c>
      <c r="E102" s="108"/>
      <c r="F102" s="108"/>
      <c r="G102" s="108"/>
      <c r="H102" s="108"/>
      <c r="I102" s="109"/>
      <c r="J102" s="108" t="s">
        <v>104</v>
      </c>
      <c r="K102" s="108"/>
      <c r="L102" s="108"/>
      <c r="M102" s="108"/>
      <c r="N102" s="108"/>
      <c r="O102" s="108"/>
      <c r="P102" s="108"/>
      <c r="Q102" s="108"/>
      <c r="R102" s="108"/>
      <c r="S102" s="108"/>
      <c r="T102" s="108"/>
      <c r="U102" s="108"/>
      <c r="V102" s="108"/>
      <c r="W102" s="108"/>
      <c r="X102" s="108"/>
      <c r="Y102" s="108"/>
      <c r="Z102" s="108"/>
      <c r="AA102" s="108"/>
      <c r="AB102" s="108"/>
      <c r="AC102" s="108"/>
      <c r="AD102" s="108"/>
      <c r="AE102" s="108"/>
      <c r="AF102" s="108"/>
      <c r="AG102" s="110">
        <f>'8 - Mediciálne plyny'!J30</f>
        <v>0</v>
      </c>
      <c r="AH102" s="109"/>
      <c r="AI102" s="109"/>
      <c r="AJ102" s="109"/>
      <c r="AK102" s="109"/>
      <c r="AL102" s="109"/>
      <c r="AM102" s="109"/>
      <c r="AN102" s="110">
        <f>SUM(AG102,AT102)</f>
        <v>0</v>
      </c>
      <c r="AO102" s="109"/>
      <c r="AP102" s="109"/>
      <c r="AQ102" s="111" t="s">
        <v>83</v>
      </c>
      <c r="AR102" s="106"/>
      <c r="AS102" s="112">
        <v>0</v>
      </c>
      <c r="AT102" s="113">
        <f>ROUND(SUM(AV102:AW102),2)</f>
        <v>0</v>
      </c>
      <c r="AU102" s="114">
        <f>'8 - Mediciálne plyny'!P128</f>
        <v>0</v>
      </c>
      <c r="AV102" s="113">
        <f>'8 - Mediciálne plyny'!J33</f>
        <v>0</v>
      </c>
      <c r="AW102" s="113">
        <f>'8 - Mediciálne plyny'!J34</f>
        <v>0</v>
      </c>
      <c r="AX102" s="113">
        <f>'8 - Mediciálne plyny'!J35</f>
        <v>0</v>
      </c>
      <c r="AY102" s="113">
        <f>'8 - Mediciálne plyny'!J36</f>
        <v>0</v>
      </c>
      <c r="AZ102" s="113">
        <f>'8 - Mediciálne plyny'!F33</f>
        <v>0</v>
      </c>
      <c r="BA102" s="113">
        <f>'8 - Mediciálne plyny'!F34</f>
        <v>0</v>
      </c>
      <c r="BB102" s="113">
        <f>'8 - Mediciálne plyny'!F35</f>
        <v>0</v>
      </c>
      <c r="BC102" s="113">
        <f>'8 - Mediciálne plyny'!F36</f>
        <v>0</v>
      </c>
      <c r="BD102" s="115">
        <f>'8 - Mediciálne plyny'!F37</f>
        <v>0</v>
      </c>
      <c r="BE102" s="7"/>
      <c r="BT102" s="116" t="s">
        <v>81</v>
      </c>
      <c r="BV102" s="116" t="s">
        <v>78</v>
      </c>
      <c r="BW102" s="116" t="s">
        <v>105</v>
      </c>
      <c r="BX102" s="116" t="s">
        <v>4</v>
      </c>
      <c r="CL102" s="116" t="s">
        <v>1</v>
      </c>
      <c r="CM102" s="116" t="s">
        <v>76</v>
      </c>
    </row>
    <row r="103" s="7" customFormat="1" ht="16.5" customHeight="1">
      <c r="A103" s="105" t="s">
        <v>80</v>
      </c>
      <c r="B103" s="106"/>
      <c r="C103" s="107"/>
      <c r="D103" s="108" t="s">
        <v>106</v>
      </c>
      <c r="E103" s="108"/>
      <c r="F103" s="108"/>
      <c r="G103" s="108"/>
      <c r="H103" s="108"/>
      <c r="I103" s="109"/>
      <c r="J103" s="108" t="s">
        <v>107</v>
      </c>
      <c r="K103" s="108"/>
      <c r="L103" s="108"/>
      <c r="M103" s="108"/>
      <c r="N103" s="108"/>
      <c r="O103" s="108"/>
      <c r="P103" s="108"/>
      <c r="Q103" s="108"/>
      <c r="R103" s="108"/>
      <c r="S103" s="108"/>
      <c r="T103" s="108"/>
      <c r="U103" s="108"/>
      <c r="V103" s="108"/>
      <c r="W103" s="108"/>
      <c r="X103" s="108"/>
      <c r="Y103" s="108"/>
      <c r="Z103" s="108"/>
      <c r="AA103" s="108"/>
      <c r="AB103" s="108"/>
      <c r="AC103" s="108"/>
      <c r="AD103" s="108"/>
      <c r="AE103" s="108"/>
      <c r="AF103" s="108"/>
      <c r="AG103" s="110">
        <f>'9 - MaR( pre VZT, OSZ, ZCH)'!J30</f>
        <v>0</v>
      </c>
      <c r="AH103" s="109"/>
      <c r="AI103" s="109"/>
      <c r="AJ103" s="109"/>
      <c r="AK103" s="109"/>
      <c r="AL103" s="109"/>
      <c r="AM103" s="109"/>
      <c r="AN103" s="110">
        <f>SUM(AG103,AT103)</f>
        <v>0</v>
      </c>
      <c r="AO103" s="109"/>
      <c r="AP103" s="109"/>
      <c r="AQ103" s="111" t="s">
        <v>83</v>
      </c>
      <c r="AR103" s="106"/>
      <c r="AS103" s="112">
        <v>0</v>
      </c>
      <c r="AT103" s="113">
        <f>ROUND(SUM(AV103:AW103),2)</f>
        <v>0</v>
      </c>
      <c r="AU103" s="114">
        <f>'9 - MaR( pre VZT, OSZ, ZCH)'!P125</f>
        <v>0</v>
      </c>
      <c r="AV103" s="113">
        <f>'9 - MaR( pre VZT, OSZ, ZCH)'!J33</f>
        <v>0</v>
      </c>
      <c r="AW103" s="113">
        <f>'9 - MaR( pre VZT, OSZ, ZCH)'!J34</f>
        <v>0</v>
      </c>
      <c r="AX103" s="113">
        <f>'9 - MaR( pre VZT, OSZ, ZCH)'!J35</f>
        <v>0</v>
      </c>
      <c r="AY103" s="113">
        <f>'9 - MaR( pre VZT, OSZ, ZCH)'!J36</f>
        <v>0</v>
      </c>
      <c r="AZ103" s="113">
        <f>'9 - MaR( pre VZT, OSZ, ZCH)'!F33</f>
        <v>0</v>
      </c>
      <c r="BA103" s="113">
        <f>'9 - MaR( pre VZT, OSZ, ZCH)'!F34</f>
        <v>0</v>
      </c>
      <c r="BB103" s="113">
        <f>'9 - MaR( pre VZT, OSZ, ZCH)'!F35</f>
        <v>0</v>
      </c>
      <c r="BC103" s="113">
        <f>'9 - MaR( pre VZT, OSZ, ZCH)'!F36</f>
        <v>0</v>
      </c>
      <c r="BD103" s="115">
        <f>'9 - MaR( pre VZT, OSZ, ZCH)'!F37</f>
        <v>0</v>
      </c>
      <c r="BE103" s="7"/>
      <c r="BT103" s="116" t="s">
        <v>81</v>
      </c>
      <c r="BV103" s="116" t="s">
        <v>78</v>
      </c>
      <c r="BW103" s="116" t="s">
        <v>108</v>
      </c>
      <c r="BX103" s="116" t="s">
        <v>4</v>
      </c>
      <c r="CL103" s="116" t="s">
        <v>1</v>
      </c>
      <c r="CM103" s="116" t="s">
        <v>76</v>
      </c>
    </row>
    <row r="104" s="7" customFormat="1" ht="24.75" customHeight="1">
      <c r="A104" s="105" t="s">
        <v>80</v>
      </c>
      <c r="B104" s="106"/>
      <c r="C104" s="107"/>
      <c r="D104" s="108" t="s">
        <v>109</v>
      </c>
      <c r="E104" s="108"/>
      <c r="F104" s="108"/>
      <c r="G104" s="108"/>
      <c r="H104" s="108"/>
      <c r="I104" s="109"/>
      <c r="J104" s="108" t="s">
        <v>110</v>
      </c>
      <c r="K104" s="108"/>
      <c r="L104" s="108"/>
      <c r="M104" s="108"/>
      <c r="N104" s="108"/>
      <c r="O104" s="108"/>
      <c r="P104" s="108"/>
      <c r="Q104" s="108"/>
      <c r="R104" s="108"/>
      <c r="S104" s="108"/>
      <c r="T104" s="108"/>
      <c r="U104" s="108"/>
      <c r="V104" s="108"/>
      <c r="W104" s="108"/>
      <c r="X104" s="108"/>
      <c r="Y104" s="108"/>
      <c r="Z104" s="108"/>
      <c r="AA104" s="108"/>
      <c r="AB104" s="108"/>
      <c r="AC104" s="108"/>
      <c r="AD104" s="108"/>
      <c r="AE104" s="108"/>
      <c r="AF104" s="108"/>
      <c r="AG104" s="110">
        <f>'9.1 - Elektropožiarna sig...'!J30</f>
        <v>0</v>
      </c>
      <c r="AH104" s="109"/>
      <c r="AI104" s="109"/>
      <c r="AJ104" s="109"/>
      <c r="AK104" s="109"/>
      <c r="AL104" s="109"/>
      <c r="AM104" s="109"/>
      <c r="AN104" s="110">
        <f>SUM(AG104,AT104)</f>
        <v>0</v>
      </c>
      <c r="AO104" s="109"/>
      <c r="AP104" s="109"/>
      <c r="AQ104" s="111" t="s">
        <v>83</v>
      </c>
      <c r="AR104" s="106"/>
      <c r="AS104" s="117">
        <v>0</v>
      </c>
      <c r="AT104" s="118">
        <f>ROUND(SUM(AV104:AW104),2)</f>
        <v>0</v>
      </c>
      <c r="AU104" s="119">
        <f>'9.1 - Elektropožiarna sig...'!P119</f>
        <v>0</v>
      </c>
      <c r="AV104" s="118">
        <f>'9.1 - Elektropožiarna sig...'!J33</f>
        <v>0</v>
      </c>
      <c r="AW104" s="118">
        <f>'9.1 - Elektropožiarna sig...'!J34</f>
        <v>0</v>
      </c>
      <c r="AX104" s="118">
        <f>'9.1 - Elektropožiarna sig...'!J35</f>
        <v>0</v>
      </c>
      <c r="AY104" s="118">
        <f>'9.1 - Elektropožiarna sig...'!J36</f>
        <v>0</v>
      </c>
      <c r="AZ104" s="118">
        <f>'9.1 - Elektropožiarna sig...'!F33</f>
        <v>0</v>
      </c>
      <c r="BA104" s="118">
        <f>'9.1 - Elektropožiarna sig...'!F34</f>
        <v>0</v>
      </c>
      <c r="BB104" s="118">
        <f>'9.1 - Elektropožiarna sig...'!F35</f>
        <v>0</v>
      </c>
      <c r="BC104" s="118">
        <f>'9.1 - Elektropožiarna sig...'!F36</f>
        <v>0</v>
      </c>
      <c r="BD104" s="120">
        <f>'9.1 - Elektropožiarna sig...'!F37</f>
        <v>0</v>
      </c>
      <c r="BE104" s="7"/>
      <c r="BT104" s="116" t="s">
        <v>81</v>
      </c>
      <c r="BV104" s="116" t="s">
        <v>78</v>
      </c>
      <c r="BW104" s="116" t="s">
        <v>111</v>
      </c>
      <c r="BX104" s="116" t="s">
        <v>4</v>
      </c>
      <c r="CL104" s="116" t="s">
        <v>1</v>
      </c>
      <c r="CM104" s="116" t="s">
        <v>76</v>
      </c>
    </row>
    <row r="105" s="2" customFormat="1" ht="30" customHeight="1">
      <c r="A105" s="38"/>
      <c r="B105" s="39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  <c r="AK105" s="38"/>
      <c r="AL105" s="38"/>
      <c r="AM105" s="38"/>
      <c r="AN105" s="38"/>
      <c r="AO105" s="38"/>
      <c r="AP105" s="38"/>
      <c r="AQ105" s="38"/>
      <c r="AR105" s="39"/>
      <c r="AS105" s="38"/>
      <c r="AT105" s="38"/>
      <c r="AU105" s="38"/>
      <c r="AV105" s="38"/>
      <c r="AW105" s="38"/>
      <c r="AX105" s="38"/>
      <c r="AY105" s="38"/>
      <c r="AZ105" s="38"/>
      <c r="BA105" s="38"/>
      <c r="BB105" s="38"/>
      <c r="BC105" s="38"/>
      <c r="BD105" s="38"/>
      <c r="BE105" s="38"/>
    </row>
    <row r="106" s="2" customFormat="1" ht="6.96" customHeight="1">
      <c r="A106" s="38"/>
      <c r="B106" s="61"/>
      <c r="C106" s="62"/>
      <c r="D106" s="62"/>
      <c r="E106" s="62"/>
      <c r="F106" s="62"/>
      <c r="G106" s="62"/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  <c r="T106" s="62"/>
      <c r="U106" s="62"/>
      <c r="V106" s="62"/>
      <c r="W106" s="62"/>
      <c r="X106" s="62"/>
      <c r="Y106" s="62"/>
      <c r="Z106" s="62"/>
      <c r="AA106" s="62"/>
      <c r="AB106" s="62"/>
      <c r="AC106" s="62"/>
      <c r="AD106" s="62"/>
      <c r="AE106" s="62"/>
      <c r="AF106" s="62"/>
      <c r="AG106" s="62"/>
      <c r="AH106" s="62"/>
      <c r="AI106" s="62"/>
      <c r="AJ106" s="62"/>
      <c r="AK106" s="62"/>
      <c r="AL106" s="62"/>
      <c r="AM106" s="62"/>
      <c r="AN106" s="62"/>
      <c r="AO106" s="62"/>
      <c r="AP106" s="62"/>
      <c r="AQ106" s="62"/>
      <c r="AR106" s="39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</row>
  </sheetData>
  <mergeCells count="78">
    <mergeCell ref="C92:G92"/>
    <mergeCell ref="D101:H101"/>
    <mergeCell ref="D98:H98"/>
    <mergeCell ref="D95:H95"/>
    <mergeCell ref="D99:H99"/>
    <mergeCell ref="D100:H100"/>
    <mergeCell ref="D96:H96"/>
    <mergeCell ref="D97:H97"/>
    <mergeCell ref="D102:H102"/>
    <mergeCell ref="D103:H103"/>
    <mergeCell ref="D104:H104"/>
    <mergeCell ref="I92:AF92"/>
    <mergeCell ref="J101:AF101"/>
    <mergeCell ref="J100:AF100"/>
    <mergeCell ref="J102:AF102"/>
    <mergeCell ref="J103:AF103"/>
    <mergeCell ref="J99:AF99"/>
    <mergeCell ref="J97:AF97"/>
    <mergeCell ref="J98:AF98"/>
    <mergeCell ref="J104:AF104"/>
    <mergeCell ref="J96:AF96"/>
    <mergeCell ref="J95:AF95"/>
    <mergeCell ref="L85:AO85"/>
    <mergeCell ref="AG94:AM94"/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W29:AE29"/>
    <mergeCell ref="L29:P29"/>
    <mergeCell ref="AK29:AO29"/>
    <mergeCell ref="AK30:AO30"/>
    <mergeCell ref="L30:P30"/>
    <mergeCell ref="W30:AE30"/>
    <mergeCell ref="L31:P31"/>
    <mergeCell ref="W31:AE31"/>
    <mergeCell ref="AK31:AO31"/>
    <mergeCell ref="AK32:AO32"/>
    <mergeCell ref="L32:P32"/>
    <mergeCell ref="W32:AE32"/>
    <mergeCell ref="AK33:AO33"/>
    <mergeCell ref="L33:P33"/>
    <mergeCell ref="W33:AE33"/>
    <mergeCell ref="AK35:AO35"/>
    <mergeCell ref="X35:AB35"/>
    <mergeCell ref="AR2:BE2"/>
    <mergeCell ref="AG103:AM103"/>
    <mergeCell ref="AG102:AM102"/>
    <mergeCell ref="AG92:AM92"/>
    <mergeCell ref="AG100:AM100"/>
    <mergeCell ref="AG95:AM95"/>
    <mergeCell ref="AG99:AM99"/>
    <mergeCell ref="AG101:AM101"/>
    <mergeCell ref="AG97:AM97"/>
    <mergeCell ref="AG104:AM104"/>
    <mergeCell ref="AG96:AM96"/>
    <mergeCell ref="AG98:AM98"/>
    <mergeCell ref="AM87:AN87"/>
    <mergeCell ref="AM89:AP89"/>
    <mergeCell ref="AM90:AP90"/>
    <mergeCell ref="AN104:AP104"/>
    <mergeCell ref="AN103:AP103"/>
    <mergeCell ref="AN97:AP97"/>
    <mergeCell ref="AN92:AP92"/>
    <mergeCell ref="AN102:AP102"/>
    <mergeCell ref="AN101:AP101"/>
    <mergeCell ref="AN96:AP96"/>
    <mergeCell ref="AN100:AP100"/>
    <mergeCell ref="AN98:AP98"/>
    <mergeCell ref="AN99:AP99"/>
    <mergeCell ref="AN95:AP95"/>
    <mergeCell ref="AS89:AT91"/>
    <mergeCell ref="AN94:AP94"/>
  </mergeCells>
  <hyperlinks>
    <hyperlink ref="A95" location="'1 - Stavebná časť'!C2" display="/"/>
    <hyperlink ref="A96" location="'2. - Zdravotechnika'!C2" display="/"/>
    <hyperlink ref="A97" location="'3 - Ústredné kúrenie'!C2" display="/"/>
    <hyperlink ref="A98" location="'4 - Elektroinštalácia'!C2" display="/"/>
    <hyperlink ref="A99" location="'5 - Vzduchotechnika'!C2" display="/"/>
    <hyperlink ref="A100" location="'6 - Chladenie'!C2" display="/"/>
    <hyperlink ref="A101" location="'7 - Odovzdávacia stanica'!C2" display="/"/>
    <hyperlink ref="A102" location="'8 - Mediciálne plyny'!C2" display="/"/>
    <hyperlink ref="A103" location="'9 - MaR( pre VZT, OSZ, ZCH)'!C2" display="/"/>
    <hyperlink ref="A104" location="'9.1 - Elektropožiarna sig...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8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108</v>
      </c>
    </row>
    <row r="3" s="1" customFormat="1" ht="6.96" customHeight="1">
      <c r="B3" s="20"/>
      <c r="C3" s="21"/>
      <c r="D3" s="21"/>
      <c r="E3" s="21"/>
      <c r="F3" s="21"/>
      <c r="G3" s="21"/>
      <c r="H3" s="21"/>
      <c r="I3" s="21"/>
      <c r="J3" s="21"/>
      <c r="K3" s="21"/>
      <c r="L3" s="22"/>
      <c r="AT3" s="19" t="s">
        <v>76</v>
      </c>
    </row>
    <row r="4" s="1" customFormat="1" ht="24.96" customHeight="1">
      <c r="B4" s="22"/>
      <c r="D4" s="23" t="s">
        <v>112</v>
      </c>
      <c r="L4" s="22"/>
      <c r="M4" s="121" t="s">
        <v>9</v>
      </c>
      <c r="AT4" s="19" t="s">
        <v>3</v>
      </c>
    </row>
    <row r="5" s="1" customFormat="1" ht="6.96" customHeight="1">
      <c r="B5" s="22"/>
      <c r="L5" s="22"/>
    </row>
    <row r="6" s="1" customFormat="1" ht="12" customHeight="1">
      <c r="B6" s="22"/>
      <c r="D6" s="32" t="s">
        <v>15</v>
      </c>
      <c r="L6" s="22"/>
    </row>
    <row r="7" s="1" customFormat="1" ht="16.5" customHeight="1">
      <c r="B7" s="22"/>
      <c r="E7" s="122" t="str">
        <f>'Rekapitulácia stavby'!K6</f>
        <v xml:space="preserve">Prestavba objektu interného oddelenia na očné  oddelenie</v>
      </c>
      <c r="F7" s="32"/>
      <c r="G7" s="32"/>
      <c r="H7" s="32"/>
      <c r="L7" s="22"/>
    </row>
    <row r="8" s="2" customFormat="1" ht="12" customHeight="1">
      <c r="A8" s="38"/>
      <c r="B8" s="39"/>
      <c r="C8" s="38"/>
      <c r="D8" s="32" t="s">
        <v>113</v>
      </c>
      <c r="E8" s="38"/>
      <c r="F8" s="38"/>
      <c r="G8" s="38"/>
      <c r="H8" s="38"/>
      <c r="I8" s="38"/>
      <c r="J8" s="38"/>
      <c r="K8" s="38"/>
      <c r="L8" s="56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s="2" customFormat="1" ht="16.5" customHeight="1">
      <c r="A9" s="38"/>
      <c r="B9" s="39"/>
      <c r="C9" s="38"/>
      <c r="D9" s="38"/>
      <c r="E9" s="68" t="s">
        <v>5271</v>
      </c>
      <c r="F9" s="38"/>
      <c r="G9" s="38"/>
      <c r="H9" s="38"/>
      <c r="I9" s="38"/>
      <c r="J9" s="38"/>
      <c r="K9" s="38"/>
      <c r="L9" s="56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>
      <c r="A10" s="38"/>
      <c r="B10" s="39"/>
      <c r="C10" s="38"/>
      <c r="D10" s="38"/>
      <c r="E10" s="38"/>
      <c r="F10" s="38"/>
      <c r="G10" s="38"/>
      <c r="H10" s="38"/>
      <c r="I10" s="38"/>
      <c r="J10" s="38"/>
      <c r="K10" s="38"/>
      <c r="L10" s="56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2" customHeight="1">
      <c r="A11" s="38"/>
      <c r="B11" s="39"/>
      <c r="C11" s="38"/>
      <c r="D11" s="32" t="s">
        <v>17</v>
      </c>
      <c r="E11" s="38"/>
      <c r="F11" s="27" t="s">
        <v>1</v>
      </c>
      <c r="G11" s="38"/>
      <c r="H11" s="38"/>
      <c r="I11" s="32" t="s">
        <v>18</v>
      </c>
      <c r="J11" s="27" t="s">
        <v>1</v>
      </c>
      <c r="K11" s="38"/>
      <c r="L11" s="56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 ht="12" customHeight="1">
      <c r="A12" s="38"/>
      <c r="B12" s="39"/>
      <c r="C12" s="38"/>
      <c r="D12" s="32" t="s">
        <v>19</v>
      </c>
      <c r="E12" s="38"/>
      <c r="F12" s="27" t="s">
        <v>20</v>
      </c>
      <c r="G12" s="38"/>
      <c r="H12" s="38"/>
      <c r="I12" s="32" t="s">
        <v>21</v>
      </c>
      <c r="J12" s="70" t="str">
        <f>'Rekapitulácia stavby'!AN8</f>
        <v>28. 12. 2023</v>
      </c>
      <c r="K12" s="38"/>
      <c r="L12" s="56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0.8" customHeight="1">
      <c r="A13" s="38"/>
      <c r="B13" s="39"/>
      <c r="C13" s="38"/>
      <c r="D13" s="38"/>
      <c r="E13" s="38"/>
      <c r="F13" s="38"/>
      <c r="G13" s="38"/>
      <c r="H13" s="38"/>
      <c r="I13" s="38"/>
      <c r="J13" s="38"/>
      <c r="K13" s="38"/>
      <c r="L13" s="56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39"/>
      <c r="C14" s="38"/>
      <c r="D14" s="32" t="s">
        <v>23</v>
      </c>
      <c r="E14" s="38"/>
      <c r="F14" s="38"/>
      <c r="G14" s="38"/>
      <c r="H14" s="38"/>
      <c r="I14" s="32" t="s">
        <v>24</v>
      </c>
      <c r="J14" s="27" t="s">
        <v>1</v>
      </c>
      <c r="K14" s="38"/>
      <c r="L14" s="56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8" customHeight="1">
      <c r="A15" s="38"/>
      <c r="B15" s="39"/>
      <c r="C15" s="38"/>
      <c r="D15" s="38"/>
      <c r="E15" s="27" t="s">
        <v>25</v>
      </c>
      <c r="F15" s="38"/>
      <c r="G15" s="38"/>
      <c r="H15" s="38"/>
      <c r="I15" s="32" t="s">
        <v>26</v>
      </c>
      <c r="J15" s="27" t="s">
        <v>1</v>
      </c>
      <c r="K15" s="38"/>
      <c r="L15" s="56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6.96" customHeight="1">
      <c r="A16" s="38"/>
      <c r="B16" s="39"/>
      <c r="C16" s="38"/>
      <c r="D16" s="38"/>
      <c r="E16" s="38"/>
      <c r="F16" s="38"/>
      <c r="G16" s="38"/>
      <c r="H16" s="38"/>
      <c r="I16" s="38"/>
      <c r="J16" s="38"/>
      <c r="K16" s="38"/>
      <c r="L16" s="56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2" customHeight="1">
      <c r="A17" s="38"/>
      <c r="B17" s="39"/>
      <c r="C17" s="38"/>
      <c r="D17" s="32" t="s">
        <v>27</v>
      </c>
      <c r="E17" s="38"/>
      <c r="F17" s="38"/>
      <c r="G17" s="38"/>
      <c r="H17" s="38"/>
      <c r="I17" s="32" t="s">
        <v>24</v>
      </c>
      <c r="J17" s="33" t="str">
        <f>'Rekapitulácia stavby'!AN13</f>
        <v>Vyplň údaj</v>
      </c>
      <c r="K17" s="38"/>
      <c r="L17" s="56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18" customHeight="1">
      <c r="A18" s="38"/>
      <c r="B18" s="39"/>
      <c r="C18" s="38"/>
      <c r="D18" s="38"/>
      <c r="E18" s="33" t="str">
        <f>'Rekapitulácia stavby'!E14</f>
        <v>Vyplň údaj</v>
      </c>
      <c r="F18" s="27"/>
      <c r="G18" s="27"/>
      <c r="H18" s="27"/>
      <c r="I18" s="32" t="s">
        <v>26</v>
      </c>
      <c r="J18" s="33" t="str">
        <f>'Rekapitulácia stavby'!AN14</f>
        <v>Vyplň údaj</v>
      </c>
      <c r="K18" s="38"/>
      <c r="L18" s="56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6.96" customHeight="1">
      <c r="A19" s="38"/>
      <c r="B19" s="39"/>
      <c r="C19" s="38"/>
      <c r="D19" s="38"/>
      <c r="E19" s="38"/>
      <c r="F19" s="38"/>
      <c r="G19" s="38"/>
      <c r="H19" s="38"/>
      <c r="I19" s="38"/>
      <c r="J19" s="38"/>
      <c r="K19" s="38"/>
      <c r="L19" s="56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2" customHeight="1">
      <c r="A20" s="38"/>
      <c r="B20" s="39"/>
      <c r="C20" s="38"/>
      <c r="D20" s="32" t="s">
        <v>29</v>
      </c>
      <c r="E20" s="38"/>
      <c r="F20" s="38"/>
      <c r="G20" s="38"/>
      <c r="H20" s="38"/>
      <c r="I20" s="32" t="s">
        <v>24</v>
      </c>
      <c r="J20" s="27" t="s">
        <v>30</v>
      </c>
      <c r="K20" s="38"/>
      <c r="L20" s="56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18" customHeight="1">
      <c r="A21" s="38"/>
      <c r="B21" s="39"/>
      <c r="C21" s="38"/>
      <c r="D21" s="38"/>
      <c r="E21" s="27" t="s">
        <v>31</v>
      </c>
      <c r="F21" s="38"/>
      <c r="G21" s="38"/>
      <c r="H21" s="38"/>
      <c r="I21" s="32" t="s">
        <v>26</v>
      </c>
      <c r="J21" s="27" t="s">
        <v>1</v>
      </c>
      <c r="K21" s="38"/>
      <c r="L21" s="56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6.96" customHeight="1">
      <c r="A22" s="38"/>
      <c r="B22" s="39"/>
      <c r="C22" s="38"/>
      <c r="D22" s="38"/>
      <c r="E22" s="38"/>
      <c r="F22" s="38"/>
      <c r="G22" s="38"/>
      <c r="H22" s="38"/>
      <c r="I22" s="38"/>
      <c r="J22" s="38"/>
      <c r="K22" s="38"/>
      <c r="L22" s="56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2" customHeight="1">
      <c r="A23" s="38"/>
      <c r="B23" s="39"/>
      <c r="C23" s="38"/>
      <c r="D23" s="32" t="s">
        <v>33</v>
      </c>
      <c r="E23" s="38"/>
      <c r="F23" s="38"/>
      <c r="G23" s="38"/>
      <c r="H23" s="38"/>
      <c r="I23" s="32" t="s">
        <v>24</v>
      </c>
      <c r="J23" s="27" t="str">
        <f>IF('Rekapitulácia stavby'!AN19="","",'Rekapitulácia stavby'!AN19)</f>
        <v/>
      </c>
      <c r="K23" s="38"/>
      <c r="L23" s="56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18" customHeight="1">
      <c r="A24" s="38"/>
      <c r="B24" s="39"/>
      <c r="C24" s="38"/>
      <c r="D24" s="38"/>
      <c r="E24" s="27" t="str">
        <f>IF('Rekapitulácia stavby'!E20="","",'Rekapitulácia stavby'!E20)</f>
        <v xml:space="preserve"> </v>
      </c>
      <c r="F24" s="38"/>
      <c r="G24" s="38"/>
      <c r="H24" s="38"/>
      <c r="I24" s="32" t="s">
        <v>26</v>
      </c>
      <c r="J24" s="27" t="str">
        <f>IF('Rekapitulácia stavby'!AN20="","",'Rekapitulácia stavby'!AN20)</f>
        <v/>
      </c>
      <c r="K24" s="38"/>
      <c r="L24" s="56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6.96" customHeight="1">
      <c r="A25" s="38"/>
      <c r="B25" s="39"/>
      <c r="C25" s="38"/>
      <c r="D25" s="38"/>
      <c r="E25" s="38"/>
      <c r="F25" s="38"/>
      <c r="G25" s="38"/>
      <c r="H25" s="38"/>
      <c r="I25" s="38"/>
      <c r="J25" s="38"/>
      <c r="K25" s="38"/>
      <c r="L25" s="56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2" customHeight="1">
      <c r="A26" s="38"/>
      <c r="B26" s="39"/>
      <c r="C26" s="38"/>
      <c r="D26" s="32" t="s">
        <v>35</v>
      </c>
      <c r="E26" s="38"/>
      <c r="F26" s="38"/>
      <c r="G26" s="38"/>
      <c r="H26" s="38"/>
      <c r="I26" s="38"/>
      <c r="J26" s="38"/>
      <c r="K26" s="38"/>
      <c r="L26" s="56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8" customFormat="1" ht="16.5" customHeight="1">
      <c r="A27" s="123"/>
      <c r="B27" s="124"/>
      <c r="C27" s="123"/>
      <c r="D27" s="123"/>
      <c r="E27" s="36" t="s">
        <v>1</v>
      </c>
      <c r="F27" s="36"/>
      <c r="G27" s="36"/>
      <c r="H27" s="36"/>
      <c r="I27" s="123"/>
      <c r="J27" s="123"/>
      <c r="K27" s="123"/>
      <c r="L27" s="125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</row>
    <row r="28" s="2" customFormat="1" ht="6.96" customHeight="1">
      <c r="A28" s="38"/>
      <c r="B28" s="39"/>
      <c r="C28" s="38"/>
      <c r="D28" s="38"/>
      <c r="E28" s="38"/>
      <c r="F28" s="38"/>
      <c r="G28" s="38"/>
      <c r="H28" s="38"/>
      <c r="I28" s="38"/>
      <c r="J28" s="38"/>
      <c r="K28" s="38"/>
      <c r="L28" s="56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2" customFormat="1" ht="6.96" customHeight="1">
      <c r="A29" s="38"/>
      <c r="B29" s="39"/>
      <c r="C29" s="38"/>
      <c r="D29" s="91"/>
      <c r="E29" s="91"/>
      <c r="F29" s="91"/>
      <c r="G29" s="91"/>
      <c r="H29" s="91"/>
      <c r="I29" s="91"/>
      <c r="J29" s="91"/>
      <c r="K29" s="91"/>
      <c r="L29" s="56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s="2" customFormat="1" ht="25.44" customHeight="1">
      <c r="A30" s="38"/>
      <c r="B30" s="39"/>
      <c r="C30" s="38"/>
      <c r="D30" s="128" t="s">
        <v>36</v>
      </c>
      <c r="E30" s="38"/>
      <c r="F30" s="38"/>
      <c r="G30" s="38"/>
      <c r="H30" s="38"/>
      <c r="I30" s="38"/>
      <c r="J30" s="97">
        <f>ROUND(J125, 2)</f>
        <v>0</v>
      </c>
      <c r="K30" s="38"/>
      <c r="L30" s="56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39"/>
      <c r="C31" s="38"/>
      <c r="D31" s="91"/>
      <c r="E31" s="91"/>
      <c r="F31" s="91"/>
      <c r="G31" s="91"/>
      <c r="H31" s="91"/>
      <c r="I31" s="91"/>
      <c r="J31" s="91"/>
      <c r="K31" s="91"/>
      <c r="L31" s="56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14.4" customHeight="1">
      <c r="A32" s="38"/>
      <c r="B32" s="39"/>
      <c r="C32" s="38"/>
      <c r="D32" s="38"/>
      <c r="E32" s="38"/>
      <c r="F32" s="43" t="s">
        <v>38</v>
      </c>
      <c r="G32" s="38"/>
      <c r="H32" s="38"/>
      <c r="I32" s="43" t="s">
        <v>37</v>
      </c>
      <c r="J32" s="43" t="s">
        <v>39</v>
      </c>
      <c r="K32" s="38"/>
      <c r="L32" s="56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14.4" customHeight="1">
      <c r="A33" s="38"/>
      <c r="B33" s="39"/>
      <c r="C33" s="38"/>
      <c r="D33" s="129" t="s">
        <v>40</v>
      </c>
      <c r="E33" s="45" t="s">
        <v>41</v>
      </c>
      <c r="F33" s="130">
        <f>ROUND((SUM(BE125:BE276)),  2)</f>
        <v>0</v>
      </c>
      <c r="G33" s="127"/>
      <c r="H33" s="127"/>
      <c r="I33" s="131">
        <v>0.20000000000000001</v>
      </c>
      <c r="J33" s="130">
        <f>ROUND(((SUM(BE125:BE276))*I33),  2)</f>
        <v>0</v>
      </c>
      <c r="K33" s="38"/>
      <c r="L33" s="56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39"/>
      <c r="C34" s="38"/>
      <c r="D34" s="38"/>
      <c r="E34" s="45" t="s">
        <v>42</v>
      </c>
      <c r="F34" s="130">
        <f>ROUND((SUM(BF125:BF276)),  2)</f>
        <v>0</v>
      </c>
      <c r="G34" s="127"/>
      <c r="H34" s="127"/>
      <c r="I34" s="131">
        <v>0.20000000000000001</v>
      </c>
      <c r="J34" s="130">
        <f>ROUND(((SUM(BF125:BF276))*I34),  2)</f>
        <v>0</v>
      </c>
      <c r="K34" s="38"/>
      <c r="L34" s="56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hidden="1" s="2" customFormat="1" ht="14.4" customHeight="1">
      <c r="A35" s="38"/>
      <c r="B35" s="39"/>
      <c r="C35" s="38"/>
      <c r="D35" s="38"/>
      <c r="E35" s="32" t="s">
        <v>43</v>
      </c>
      <c r="F35" s="132">
        <f>ROUND((SUM(BG125:BG276)),  2)</f>
        <v>0</v>
      </c>
      <c r="G35" s="38"/>
      <c r="H35" s="38"/>
      <c r="I35" s="133">
        <v>0.20000000000000001</v>
      </c>
      <c r="J35" s="132">
        <f>0</f>
        <v>0</v>
      </c>
      <c r="K35" s="38"/>
      <c r="L35" s="56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hidden="1" s="2" customFormat="1" ht="14.4" customHeight="1">
      <c r="A36" s="38"/>
      <c r="B36" s="39"/>
      <c r="C36" s="38"/>
      <c r="D36" s="38"/>
      <c r="E36" s="32" t="s">
        <v>44</v>
      </c>
      <c r="F36" s="132">
        <f>ROUND((SUM(BH125:BH276)),  2)</f>
        <v>0</v>
      </c>
      <c r="G36" s="38"/>
      <c r="H36" s="38"/>
      <c r="I36" s="133">
        <v>0.20000000000000001</v>
      </c>
      <c r="J36" s="132">
        <f>0</f>
        <v>0</v>
      </c>
      <c r="K36" s="38"/>
      <c r="L36" s="56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39"/>
      <c r="C37" s="38"/>
      <c r="D37" s="38"/>
      <c r="E37" s="45" t="s">
        <v>45</v>
      </c>
      <c r="F37" s="130">
        <f>ROUND((SUM(BI125:BI276)),  2)</f>
        <v>0</v>
      </c>
      <c r="G37" s="127"/>
      <c r="H37" s="127"/>
      <c r="I37" s="131">
        <v>0</v>
      </c>
      <c r="J37" s="130">
        <f>0</f>
        <v>0</v>
      </c>
      <c r="K37" s="38"/>
      <c r="L37" s="56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="2" customFormat="1" ht="6.96" customHeight="1">
      <c r="A38" s="38"/>
      <c r="B38" s="39"/>
      <c r="C38" s="38"/>
      <c r="D38" s="38"/>
      <c r="E38" s="38"/>
      <c r="F38" s="38"/>
      <c r="G38" s="38"/>
      <c r="H38" s="38"/>
      <c r="I38" s="38"/>
      <c r="J38" s="38"/>
      <c r="K38" s="38"/>
      <c r="L38" s="56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="2" customFormat="1" ht="25.44" customHeight="1">
      <c r="A39" s="38"/>
      <c r="B39" s="39"/>
      <c r="C39" s="134"/>
      <c r="D39" s="135" t="s">
        <v>46</v>
      </c>
      <c r="E39" s="82"/>
      <c r="F39" s="82"/>
      <c r="G39" s="136" t="s">
        <v>47</v>
      </c>
      <c r="H39" s="137" t="s">
        <v>48</v>
      </c>
      <c r="I39" s="82"/>
      <c r="J39" s="138">
        <f>SUM(J30:J37)</f>
        <v>0</v>
      </c>
      <c r="K39" s="139"/>
      <c r="L39" s="56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14.4" customHeight="1">
      <c r="A40" s="38"/>
      <c r="B40" s="39"/>
      <c r="C40" s="38"/>
      <c r="D40" s="38"/>
      <c r="E40" s="38"/>
      <c r="F40" s="38"/>
      <c r="G40" s="38"/>
      <c r="H40" s="38"/>
      <c r="I40" s="38"/>
      <c r="J40" s="38"/>
      <c r="K40" s="38"/>
      <c r="L40" s="56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1" customFormat="1" ht="14.4" customHeight="1">
      <c r="B41" s="22"/>
      <c r="L41" s="22"/>
    </row>
    <row r="42" s="1" customFormat="1" ht="14.4" customHeight="1">
      <c r="B42" s="22"/>
      <c r="L42" s="22"/>
    </row>
    <row r="43" s="1" customFormat="1" ht="14.4" customHeight="1">
      <c r="B43" s="22"/>
      <c r="L43" s="22"/>
    </row>
    <row r="44" s="1" customFormat="1" ht="14.4" customHeight="1">
      <c r="B44" s="22"/>
      <c r="L44" s="22"/>
    </row>
    <row r="45" s="1" customFormat="1" ht="14.4" customHeight="1">
      <c r="B45" s="22"/>
      <c r="L45" s="22"/>
    </row>
    <row r="46" s="1" customFormat="1" ht="14.4" customHeight="1">
      <c r="B46" s="22"/>
      <c r="L46" s="22"/>
    </row>
    <row r="47" s="1" customFormat="1" ht="14.4" customHeight="1">
      <c r="B47" s="22"/>
      <c r="L47" s="22"/>
    </row>
    <row r="48" s="1" customFormat="1" ht="14.4" customHeight="1">
      <c r="B48" s="22"/>
      <c r="L48" s="22"/>
    </row>
    <row r="49" s="1" customFormat="1" ht="14.4" customHeight="1">
      <c r="B49" s="22"/>
      <c r="L49" s="22"/>
    </row>
    <row r="50" s="2" customFormat="1" ht="14.4" customHeight="1">
      <c r="B50" s="56"/>
      <c r="D50" s="57" t="s">
        <v>49</v>
      </c>
      <c r="E50" s="58"/>
      <c r="F50" s="58"/>
      <c r="G50" s="57" t="s">
        <v>50</v>
      </c>
      <c r="H50" s="58"/>
      <c r="I50" s="58"/>
      <c r="J50" s="58"/>
      <c r="K50" s="58"/>
      <c r="L50" s="56"/>
    </row>
    <row r="51">
      <c r="B51" s="22"/>
      <c r="L51" s="22"/>
    </row>
    <row r="52">
      <c r="B52" s="22"/>
      <c r="L52" s="22"/>
    </row>
    <row r="53">
      <c r="B53" s="22"/>
      <c r="L53" s="22"/>
    </row>
    <row r="54">
      <c r="B54" s="22"/>
      <c r="L54" s="22"/>
    </row>
    <row r="55">
      <c r="B55" s="22"/>
      <c r="L55" s="22"/>
    </row>
    <row r="56">
      <c r="B56" s="22"/>
      <c r="L56" s="22"/>
    </row>
    <row r="57">
      <c r="B57" s="22"/>
      <c r="L57" s="22"/>
    </row>
    <row r="58">
      <c r="B58" s="22"/>
      <c r="L58" s="22"/>
    </row>
    <row r="59">
      <c r="B59" s="22"/>
      <c r="L59" s="22"/>
    </row>
    <row r="60">
      <c r="B60" s="22"/>
      <c r="L60" s="22"/>
    </row>
    <row r="61" s="2" customFormat="1">
      <c r="A61" s="38"/>
      <c r="B61" s="39"/>
      <c r="C61" s="38"/>
      <c r="D61" s="59" t="s">
        <v>51</v>
      </c>
      <c r="E61" s="41"/>
      <c r="F61" s="140" t="s">
        <v>52</v>
      </c>
      <c r="G61" s="59" t="s">
        <v>51</v>
      </c>
      <c r="H61" s="41"/>
      <c r="I61" s="41"/>
      <c r="J61" s="141" t="s">
        <v>52</v>
      </c>
      <c r="K61" s="41"/>
      <c r="L61" s="56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>
      <c r="B62" s="22"/>
      <c r="L62" s="22"/>
    </row>
    <row r="63">
      <c r="B63" s="22"/>
      <c r="L63" s="22"/>
    </row>
    <row r="64">
      <c r="B64" s="22"/>
      <c r="L64" s="22"/>
    </row>
    <row r="65" s="2" customFormat="1">
      <c r="A65" s="38"/>
      <c r="B65" s="39"/>
      <c r="C65" s="38"/>
      <c r="D65" s="57" t="s">
        <v>53</v>
      </c>
      <c r="E65" s="60"/>
      <c r="F65" s="60"/>
      <c r="G65" s="57" t="s">
        <v>54</v>
      </c>
      <c r="H65" s="60"/>
      <c r="I65" s="60"/>
      <c r="J65" s="60"/>
      <c r="K65" s="60"/>
      <c r="L65" s="56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>
      <c r="B66" s="22"/>
      <c r="L66" s="22"/>
    </row>
    <row r="67">
      <c r="B67" s="22"/>
      <c r="L67" s="22"/>
    </row>
    <row r="68">
      <c r="B68" s="22"/>
      <c r="L68" s="22"/>
    </row>
    <row r="69">
      <c r="B69" s="22"/>
      <c r="L69" s="22"/>
    </row>
    <row r="70">
      <c r="B70" s="22"/>
      <c r="L70" s="22"/>
    </row>
    <row r="71">
      <c r="B71" s="22"/>
      <c r="L71" s="22"/>
    </row>
    <row r="72">
      <c r="B72" s="22"/>
      <c r="L72" s="22"/>
    </row>
    <row r="73">
      <c r="B73" s="22"/>
      <c r="L73" s="22"/>
    </row>
    <row r="74">
      <c r="B74" s="22"/>
      <c r="L74" s="22"/>
    </row>
    <row r="75">
      <c r="B75" s="22"/>
      <c r="L75" s="22"/>
    </row>
    <row r="76" s="2" customFormat="1">
      <c r="A76" s="38"/>
      <c r="B76" s="39"/>
      <c r="C76" s="38"/>
      <c r="D76" s="59" t="s">
        <v>51</v>
      </c>
      <c r="E76" s="41"/>
      <c r="F76" s="140" t="s">
        <v>52</v>
      </c>
      <c r="G76" s="59" t="s">
        <v>51</v>
      </c>
      <c r="H76" s="41"/>
      <c r="I76" s="41"/>
      <c r="J76" s="141" t="s">
        <v>52</v>
      </c>
      <c r="K76" s="41"/>
      <c r="L76" s="56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4.4" customHeight="1">
      <c r="A77" s="38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3" t="s">
        <v>115</v>
      </c>
      <c r="D82" s="38"/>
      <c r="E82" s="38"/>
      <c r="F82" s="38"/>
      <c r="G82" s="38"/>
      <c r="H82" s="38"/>
      <c r="I82" s="38"/>
      <c r="J82" s="38"/>
      <c r="K82" s="38"/>
      <c r="L82" s="56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38"/>
      <c r="D83" s="38"/>
      <c r="E83" s="38"/>
      <c r="F83" s="38"/>
      <c r="G83" s="38"/>
      <c r="H83" s="38"/>
      <c r="I83" s="38"/>
      <c r="J83" s="38"/>
      <c r="K83" s="38"/>
      <c r="L83" s="56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2" t="s">
        <v>15</v>
      </c>
      <c r="D84" s="38"/>
      <c r="E84" s="38"/>
      <c r="F84" s="38"/>
      <c r="G84" s="38"/>
      <c r="H84" s="38"/>
      <c r="I84" s="38"/>
      <c r="J84" s="38"/>
      <c r="K84" s="38"/>
      <c r="L84" s="56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38"/>
      <c r="D85" s="38"/>
      <c r="E85" s="122" t="str">
        <f>E7</f>
        <v xml:space="preserve">Prestavba objektu interného oddelenia na očné  oddelenie</v>
      </c>
      <c r="F85" s="32"/>
      <c r="G85" s="32"/>
      <c r="H85" s="32"/>
      <c r="I85" s="38"/>
      <c r="J85" s="38"/>
      <c r="K85" s="38"/>
      <c r="L85" s="56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2" customHeight="1">
      <c r="A86" s="38"/>
      <c r="B86" s="39"/>
      <c r="C86" s="32" t="s">
        <v>113</v>
      </c>
      <c r="D86" s="38"/>
      <c r="E86" s="38"/>
      <c r="F86" s="38"/>
      <c r="G86" s="38"/>
      <c r="H86" s="38"/>
      <c r="I86" s="38"/>
      <c r="J86" s="38"/>
      <c r="K86" s="38"/>
      <c r="L86" s="56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16.5" customHeight="1">
      <c r="A87" s="38"/>
      <c r="B87" s="39"/>
      <c r="C87" s="38"/>
      <c r="D87" s="38"/>
      <c r="E87" s="68" t="str">
        <f>E9</f>
        <v>9 - MaR( pre VZT, OSZ, ZCH)</v>
      </c>
      <c r="F87" s="38"/>
      <c r="G87" s="38"/>
      <c r="H87" s="38"/>
      <c r="I87" s="38"/>
      <c r="J87" s="38"/>
      <c r="K87" s="38"/>
      <c r="L87" s="56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6.96" customHeight="1">
      <c r="A88" s="38"/>
      <c r="B88" s="39"/>
      <c r="C88" s="38"/>
      <c r="D88" s="38"/>
      <c r="E88" s="38"/>
      <c r="F88" s="38"/>
      <c r="G88" s="38"/>
      <c r="H88" s="38"/>
      <c r="I88" s="38"/>
      <c r="J88" s="38"/>
      <c r="K88" s="38"/>
      <c r="L88" s="56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12" customHeight="1">
      <c r="A89" s="38"/>
      <c r="B89" s="39"/>
      <c r="C89" s="32" t="s">
        <v>19</v>
      </c>
      <c r="D89" s="38"/>
      <c r="E89" s="38"/>
      <c r="F89" s="27" t="str">
        <f>F12</f>
        <v>Nitra, p.č. 4558</v>
      </c>
      <c r="G89" s="38"/>
      <c r="H89" s="38"/>
      <c r="I89" s="32" t="s">
        <v>21</v>
      </c>
      <c r="J89" s="70" t="str">
        <f>IF(J12="","",J12)</f>
        <v>28. 12. 2023</v>
      </c>
      <c r="K89" s="38"/>
      <c r="L89" s="56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38"/>
      <c r="D90" s="38"/>
      <c r="E90" s="38"/>
      <c r="F90" s="38"/>
      <c r="G90" s="38"/>
      <c r="H90" s="38"/>
      <c r="I90" s="38"/>
      <c r="J90" s="38"/>
      <c r="K90" s="38"/>
      <c r="L90" s="56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5.15" customHeight="1">
      <c r="A91" s="38"/>
      <c r="B91" s="39"/>
      <c r="C91" s="32" t="s">
        <v>23</v>
      </c>
      <c r="D91" s="38"/>
      <c r="E91" s="38"/>
      <c r="F91" s="27" t="str">
        <f>E15</f>
        <v xml:space="preserve"> Fakultná nemocnica Nitra</v>
      </c>
      <c r="G91" s="38"/>
      <c r="H91" s="38"/>
      <c r="I91" s="32" t="s">
        <v>29</v>
      </c>
      <c r="J91" s="36" t="str">
        <f>E21</f>
        <v xml:space="preserve">Projekt design s.r.o. </v>
      </c>
      <c r="K91" s="38"/>
      <c r="L91" s="56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5.15" customHeight="1">
      <c r="A92" s="38"/>
      <c r="B92" s="39"/>
      <c r="C92" s="32" t="s">
        <v>27</v>
      </c>
      <c r="D92" s="38"/>
      <c r="E92" s="38"/>
      <c r="F92" s="27" t="str">
        <f>IF(E18="","",E18)</f>
        <v>Vyplň údaj</v>
      </c>
      <c r="G92" s="38"/>
      <c r="H92" s="38"/>
      <c r="I92" s="32" t="s">
        <v>33</v>
      </c>
      <c r="J92" s="36" t="str">
        <f>E24</f>
        <v xml:space="preserve"> </v>
      </c>
      <c r="K92" s="38"/>
      <c r="L92" s="56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0.32" customHeight="1">
      <c r="A93" s="38"/>
      <c r="B93" s="39"/>
      <c r="C93" s="38"/>
      <c r="D93" s="38"/>
      <c r="E93" s="38"/>
      <c r="F93" s="38"/>
      <c r="G93" s="38"/>
      <c r="H93" s="38"/>
      <c r="I93" s="38"/>
      <c r="J93" s="38"/>
      <c r="K93" s="38"/>
      <c r="L93" s="56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29.28" customHeight="1">
      <c r="A94" s="38"/>
      <c r="B94" s="39"/>
      <c r="C94" s="142" t="s">
        <v>116</v>
      </c>
      <c r="D94" s="134"/>
      <c r="E94" s="134"/>
      <c r="F94" s="134"/>
      <c r="G94" s="134"/>
      <c r="H94" s="134"/>
      <c r="I94" s="134"/>
      <c r="J94" s="143" t="s">
        <v>117</v>
      </c>
      <c r="K94" s="134"/>
      <c r="L94" s="56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38"/>
      <c r="D95" s="38"/>
      <c r="E95" s="38"/>
      <c r="F95" s="38"/>
      <c r="G95" s="38"/>
      <c r="H95" s="38"/>
      <c r="I95" s="38"/>
      <c r="J95" s="38"/>
      <c r="K95" s="38"/>
      <c r="L95" s="56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22.8" customHeight="1">
      <c r="A96" s="38"/>
      <c r="B96" s="39"/>
      <c r="C96" s="144" t="s">
        <v>118</v>
      </c>
      <c r="D96" s="38"/>
      <c r="E96" s="38"/>
      <c r="F96" s="38"/>
      <c r="G96" s="38"/>
      <c r="H96" s="38"/>
      <c r="I96" s="38"/>
      <c r="J96" s="97">
        <f>J125</f>
        <v>0</v>
      </c>
      <c r="K96" s="38"/>
      <c r="L96" s="56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U96" s="19" t="s">
        <v>119</v>
      </c>
    </row>
    <row r="97" s="9" customFormat="1" ht="24.96" customHeight="1">
      <c r="A97" s="9"/>
      <c r="B97" s="145"/>
      <c r="C97" s="9"/>
      <c r="D97" s="146" t="s">
        <v>147</v>
      </c>
      <c r="E97" s="147"/>
      <c r="F97" s="147"/>
      <c r="G97" s="147"/>
      <c r="H97" s="147"/>
      <c r="I97" s="147"/>
      <c r="J97" s="148">
        <f>J126</f>
        <v>0</v>
      </c>
      <c r="K97" s="9"/>
      <c r="L97" s="14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49"/>
      <c r="C98" s="10"/>
      <c r="D98" s="150" t="s">
        <v>5272</v>
      </c>
      <c r="E98" s="151"/>
      <c r="F98" s="151"/>
      <c r="G98" s="151"/>
      <c r="H98" s="151"/>
      <c r="I98" s="151"/>
      <c r="J98" s="152">
        <f>J127</f>
        <v>0</v>
      </c>
      <c r="K98" s="10"/>
      <c r="L98" s="149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49"/>
      <c r="C99" s="10"/>
      <c r="D99" s="150" t="s">
        <v>5273</v>
      </c>
      <c r="E99" s="151"/>
      <c r="F99" s="151"/>
      <c r="G99" s="151"/>
      <c r="H99" s="151"/>
      <c r="I99" s="151"/>
      <c r="J99" s="152">
        <f>J132</f>
        <v>0</v>
      </c>
      <c r="K99" s="10"/>
      <c r="L99" s="149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149"/>
      <c r="C100" s="10"/>
      <c r="D100" s="150" t="s">
        <v>5274</v>
      </c>
      <c r="E100" s="151"/>
      <c r="F100" s="151"/>
      <c r="G100" s="151"/>
      <c r="H100" s="151"/>
      <c r="I100" s="151"/>
      <c r="J100" s="152">
        <f>J171</f>
        <v>0</v>
      </c>
      <c r="K100" s="10"/>
      <c r="L100" s="14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49"/>
      <c r="C101" s="10"/>
      <c r="D101" s="150" t="s">
        <v>5275</v>
      </c>
      <c r="E101" s="151"/>
      <c r="F101" s="151"/>
      <c r="G101" s="151"/>
      <c r="H101" s="151"/>
      <c r="I101" s="151"/>
      <c r="J101" s="152">
        <f>J197</f>
        <v>0</v>
      </c>
      <c r="K101" s="10"/>
      <c r="L101" s="14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49"/>
      <c r="C102" s="10"/>
      <c r="D102" s="150" t="s">
        <v>5276</v>
      </c>
      <c r="E102" s="151"/>
      <c r="F102" s="151"/>
      <c r="G102" s="151"/>
      <c r="H102" s="151"/>
      <c r="I102" s="151"/>
      <c r="J102" s="152">
        <f>J214</f>
        <v>0</v>
      </c>
      <c r="K102" s="10"/>
      <c r="L102" s="14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49"/>
      <c r="C103" s="10"/>
      <c r="D103" s="150" t="s">
        <v>5277</v>
      </c>
      <c r="E103" s="151"/>
      <c r="F103" s="151"/>
      <c r="G103" s="151"/>
      <c r="H103" s="151"/>
      <c r="I103" s="151"/>
      <c r="J103" s="152">
        <f>J234</f>
        <v>0</v>
      </c>
      <c r="K103" s="10"/>
      <c r="L103" s="149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49"/>
      <c r="C104" s="10"/>
      <c r="D104" s="150" t="s">
        <v>5278</v>
      </c>
      <c r="E104" s="151"/>
      <c r="F104" s="151"/>
      <c r="G104" s="151"/>
      <c r="H104" s="151"/>
      <c r="I104" s="151"/>
      <c r="J104" s="152">
        <f>J245</f>
        <v>0</v>
      </c>
      <c r="K104" s="10"/>
      <c r="L104" s="149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49"/>
      <c r="C105" s="10"/>
      <c r="D105" s="150" t="s">
        <v>5279</v>
      </c>
      <c r="E105" s="151"/>
      <c r="F105" s="151"/>
      <c r="G105" s="151"/>
      <c r="H105" s="151"/>
      <c r="I105" s="151"/>
      <c r="J105" s="152">
        <f>J265</f>
        <v>0</v>
      </c>
      <c r="K105" s="10"/>
      <c r="L105" s="149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2" customFormat="1" ht="21.84" customHeight="1">
      <c r="A106" s="38"/>
      <c r="B106" s="39"/>
      <c r="C106" s="38"/>
      <c r="D106" s="38"/>
      <c r="E106" s="38"/>
      <c r="F106" s="38"/>
      <c r="G106" s="38"/>
      <c r="H106" s="38"/>
      <c r="I106" s="38"/>
      <c r="J106" s="38"/>
      <c r="K106" s="38"/>
      <c r="L106" s="56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</row>
    <row r="107" s="2" customFormat="1" ht="6.96" customHeight="1">
      <c r="A107" s="38"/>
      <c r="B107" s="61"/>
      <c r="C107" s="62"/>
      <c r="D107" s="62"/>
      <c r="E107" s="62"/>
      <c r="F107" s="62"/>
      <c r="G107" s="62"/>
      <c r="H107" s="62"/>
      <c r="I107" s="62"/>
      <c r="J107" s="62"/>
      <c r="K107" s="62"/>
      <c r="L107" s="56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</row>
    <row r="111" s="2" customFormat="1" ht="6.96" customHeight="1">
      <c r="A111" s="38"/>
      <c r="B111" s="63"/>
      <c r="C111" s="64"/>
      <c r="D111" s="64"/>
      <c r="E111" s="64"/>
      <c r="F111" s="64"/>
      <c r="G111" s="64"/>
      <c r="H111" s="64"/>
      <c r="I111" s="64"/>
      <c r="J111" s="64"/>
      <c r="K111" s="64"/>
      <c r="L111" s="56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24.96" customHeight="1">
      <c r="A112" s="38"/>
      <c r="B112" s="39"/>
      <c r="C112" s="23" t="s">
        <v>151</v>
      </c>
      <c r="D112" s="38"/>
      <c r="E112" s="38"/>
      <c r="F112" s="38"/>
      <c r="G112" s="38"/>
      <c r="H112" s="38"/>
      <c r="I112" s="38"/>
      <c r="J112" s="38"/>
      <c r="K112" s="38"/>
      <c r="L112" s="56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6.96" customHeight="1">
      <c r="A113" s="38"/>
      <c r="B113" s="39"/>
      <c r="C113" s="38"/>
      <c r="D113" s="38"/>
      <c r="E113" s="38"/>
      <c r="F113" s="38"/>
      <c r="G113" s="38"/>
      <c r="H113" s="38"/>
      <c r="I113" s="38"/>
      <c r="J113" s="38"/>
      <c r="K113" s="38"/>
      <c r="L113" s="56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12" customHeight="1">
      <c r="A114" s="38"/>
      <c r="B114" s="39"/>
      <c r="C114" s="32" t="s">
        <v>15</v>
      </c>
      <c r="D114" s="38"/>
      <c r="E114" s="38"/>
      <c r="F114" s="38"/>
      <c r="G114" s="38"/>
      <c r="H114" s="38"/>
      <c r="I114" s="38"/>
      <c r="J114" s="38"/>
      <c r="K114" s="38"/>
      <c r="L114" s="56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16.5" customHeight="1">
      <c r="A115" s="38"/>
      <c r="B115" s="39"/>
      <c r="C115" s="38"/>
      <c r="D115" s="38"/>
      <c r="E115" s="122" t="str">
        <f>E7</f>
        <v xml:space="preserve">Prestavba objektu interného oddelenia na očné  oddelenie</v>
      </c>
      <c r="F115" s="32"/>
      <c r="G115" s="32"/>
      <c r="H115" s="32"/>
      <c r="I115" s="38"/>
      <c r="J115" s="38"/>
      <c r="K115" s="38"/>
      <c r="L115" s="56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2" customFormat="1" ht="12" customHeight="1">
      <c r="A116" s="38"/>
      <c r="B116" s="39"/>
      <c r="C116" s="32" t="s">
        <v>113</v>
      </c>
      <c r="D116" s="38"/>
      <c r="E116" s="38"/>
      <c r="F116" s="38"/>
      <c r="G116" s="38"/>
      <c r="H116" s="38"/>
      <c r="I116" s="38"/>
      <c r="J116" s="38"/>
      <c r="K116" s="38"/>
      <c r="L116" s="56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2" customFormat="1" ht="16.5" customHeight="1">
      <c r="A117" s="38"/>
      <c r="B117" s="39"/>
      <c r="C117" s="38"/>
      <c r="D117" s="38"/>
      <c r="E117" s="68" t="str">
        <f>E9</f>
        <v>9 - MaR( pre VZT, OSZ, ZCH)</v>
      </c>
      <c r="F117" s="38"/>
      <c r="G117" s="38"/>
      <c r="H117" s="38"/>
      <c r="I117" s="38"/>
      <c r="J117" s="38"/>
      <c r="K117" s="38"/>
      <c r="L117" s="56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6.96" customHeight="1">
      <c r="A118" s="38"/>
      <c r="B118" s="39"/>
      <c r="C118" s="38"/>
      <c r="D118" s="38"/>
      <c r="E118" s="38"/>
      <c r="F118" s="38"/>
      <c r="G118" s="38"/>
      <c r="H118" s="38"/>
      <c r="I118" s="38"/>
      <c r="J118" s="38"/>
      <c r="K118" s="38"/>
      <c r="L118" s="56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12" customHeight="1">
      <c r="A119" s="38"/>
      <c r="B119" s="39"/>
      <c r="C119" s="32" t="s">
        <v>19</v>
      </c>
      <c r="D119" s="38"/>
      <c r="E119" s="38"/>
      <c r="F119" s="27" t="str">
        <f>F12</f>
        <v>Nitra, p.č. 4558</v>
      </c>
      <c r="G119" s="38"/>
      <c r="H119" s="38"/>
      <c r="I119" s="32" t="s">
        <v>21</v>
      </c>
      <c r="J119" s="70" t="str">
        <f>IF(J12="","",J12)</f>
        <v>28. 12. 2023</v>
      </c>
      <c r="K119" s="38"/>
      <c r="L119" s="56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6.96" customHeight="1">
      <c r="A120" s="38"/>
      <c r="B120" s="39"/>
      <c r="C120" s="38"/>
      <c r="D120" s="38"/>
      <c r="E120" s="38"/>
      <c r="F120" s="38"/>
      <c r="G120" s="38"/>
      <c r="H120" s="38"/>
      <c r="I120" s="38"/>
      <c r="J120" s="38"/>
      <c r="K120" s="38"/>
      <c r="L120" s="56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5.15" customHeight="1">
      <c r="A121" s="38"/>
      <c r="B121" s="39"/>
      <c r="C121" s="32" t="s">
        <v>23</v>
      </c>
      <c r="D121" s="38"/>
      <c r="E121" s="38"/>
      <c r="F121" s="27" t="str">
        <f>E15</f>
        <v xml:space="preserve"> Fakultná nemocnica Nitra</v>
      </c>
      <c r="G121" s="38"/>
      <c r="H121" s="38"/>
      <c r="I121" s="32" t="s">
        <v>29</v>
      </c>
      <c r="J121" s="36" t="str">
        <f>E21</f>
        <v xml:space="preserve">Projekt design s.r.o. </v>
      </c>
      <c r="K121" s="38"/>
      <c r="L121" s="56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15.15" customHeight="1">
      <c r="A122" s="38"/>
      <c r="B122" s="39"/>
      <c r="C122" s="32" t="s">
        <v>27</v>
      </c>
      <c r="D122" s="38"/>
      <c r="E122" s="38"/>
      <c r="F122" s="27" t="str">
        <f>IF(E18="","",E18)</f>
        <v>Vyplň údaj</v>
      </c>
      <c r="G122" s="38"/>
      <c r="H122" s="38"/>
      <c r="I122" s="32" t="s">
        <v>33</v>
      </c>
      <c r="J122" s="36" t="str">
        <f>E24</f>
        <v xml:space="preserve"> </v>
      </c>
      <c r="K122" s="38"/>
      <c r="L122" s="56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2" customFormat="1" ht="10.32" customHeight="1">
      <c r="A123" s="38"/>
      <c r="B123" s="39"/>
      <c r="C123" s="38"/>
      <c r="D123" s="38"/>
      <c r="E123" s="38"/>
      <c r="F123" s="38"/>
      <c r="G123" s="38"/>
      <c r="H123" s="38"/>
      <c r="I123" s="38"/>
      <c r="J123" s="38"/>
      <c r="K123" s="38"/>
      <c r="L123" s="56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11" customFormat="1" ht="29.28" customHeight="1">
      <c r="A124" s="153"/>
      <c r="B124" s="154"/>
      <c r="C124" s="155" t="s">
        <v>152</v>
      </c>
      <c r="D124" s="156" t="s">
        <v>61</v>
      </c>
      <c r="E124" s="156" t="s">
        <v>57</v>
      </c>
      <c r="F124" s="156" t="s">
        <v>58</v>
      </c>
      <c r="G124" s="156" t="s">
        <v>153</v>
      </c>
      <c r="H124" s="156" t="s">
        <v>154</v>
      </c>
      <c r="I124" s="156" t="s">
        <v>155</v>
      </c>
      <c r="J124" s="157" t="s">
        <v>117</v>
      </c>
      <c r="K124" s="158" t="s">
        <v>156</v>
      </c>
      <c r="L124" s="159"/>
      <c r="M124" s="87" t="s">
        <v>1</v>
      </c>
      <c r="N124" s="88" t="s">
        <v>40</v>
      </c>
      <c r="O124" s="88" t="s">
        <v>157</v>
      </c>
      <c r="P124" s="88" t="s">
        <v>158</v>
      </c>
      <c r="Q124" s="88" t="s">
        <v>159</v>
      </c>
      <c r="R124" s="88" t="s">
        <v>160</v>
      </c>
      <c r="S124" s="88" t="s">
        <v>161</v>
      </c>
      <c r="T124" s="89" t="s">
        <v>162</v>
      </c>
      <c r="U124" s="153"/>
      <c r="V124" s="153"/>
      <c r="W124" s="153"/>
      <c r="X124" s="153"/>
      <c r="Y124" s="153"/>
      <c r="Z124" s="153"/>
      <c r="AA124" s="153"/>
      <c r="AB124" s="153"/>
      <c r="AC124" s="153"/>
      <c r="AD124" s="153"/>
      <c r="AE124" s="153"/>
    </row>
    <row r="125" s="2" customFormat="1" ht="22.8" customHeight="1">
      <c r="A125" s="38"/>
      <c r="B125" s="39"/>
      <c r="C125" s="94" t="s">
        <v>118</v>
      </c>
      <c r="D125" s="38"/>
      <c r="E125" s="38"/>
      <c r="F125" s="38"/>
      <c r="G125" s="38"/>
      <c r="H125" s="38"/>
      <c r="I125" s="38"/>
      <c r="J125" s="160">
        <f>BK125</f>
        <v>0</v>
      </c>
      <c r="K125" s="38"/>
      <c r="L125" s="39"/>
      <c r="M125" s="90"/>
      <c r="N125" s="74"/>
      <c r="O125" s="91"/>
      <c r="P125" s="161">
        <f>P126</f>
        <v>0</v>
      </c>
      <c r="Q125" s="91"/>
      <c r="R125" s="161">
        <f>R126</f>
        <v>0</v>
      </c>
      <c r="S125" s="91"/>
      <c r="T125" s="162">
        <f>T126</f>
        <v>0</v>
      </c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T125" s="19" t="s">
        <v>75</v>
      </c>
      <c r="AU125" s="19" t="s">
        <v>119</v>
      </c>
      <c r="BK125" s="163">
        <f>BK126</f>
        <v>0</v>
      </c>
    </row>
    <row r="126" s="12" customFormat="1" ht="25.92" customHeight="1">
      <c r="A126" s="12"/>
      <c r="B126" s="164"/>
      <c r="C126" s="12"/>
      <c r="D126" s="165" t="s">
        <v>75</v>
      </c>
      <c r="E126" s="166" t="s">
        <v>201</v>
      </c>
      <c r="F126" s="166" t="s">
        <v>2197</v>
      </c>
      <c r="G126" s="12"/>
      <c r="H126" s="12"/>
      <c r="I126" s="167"/>
      <c r="J126" s="168">
        <f>BK126</f>
        <v>0</v>
      </c>
      <c r="K126" s="12"/>
      <c r="L126" s="164"/>
      <c r="M126" s="169"/>
      <c r="N126" s="170"/>
      <c r="O126" s="170"/>
      <c r="P126" s="171">
        <f>P127+P132+P171+P197+P214+P234+P245+P265</f>
        <v>0</v>
      </c>
      <c r="Q126" s="170"/>
      <c r="R126" s="171">
        <f>R127+R132+R171+R197+R214+R234+R245+R265</f>
        <v>0</v>
      </c>
      <c r="S126" s="170"/>
      <c r="T126" s="172">
        <f>T127+T132+T171+T197+T214+T234+T245+T265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165" t="s">
        <v>88</v>
      </c>
      <c r="AT126" s="173" t="s">
        <v>75</v>
      </c>
      <c r="AU126" s="173" t="s">
        <v>76</v>
      </c>
      <c r="AY126" s="165" t="s">
        <v>165</v>
      </c>
      <c r="BK126" s="174">
        <f>BK127+BK132+BK171+BK197+BK214+BK234+BK245+BK265</f>
        <v>0</v>
      </c>
    </row>
    <row r="127" s="12" customFormat="1" ht="22.8" customHeight="1">
      <c r="A127" s="12"/>
      <c r="B127" s="164"/>
      <c r="C127" s="12"/>
      <c r="D127" s="165" t="s">
        <v>75</v>
      </c>
      <c r="E127" s="175" t="s">
        <v>5280</v>
      </c>
      <c r="F127" s="175" t="s">
        <v>5281</v>
      </c>
      <c r="G127" s="12"/>
      <c r="H127" s="12"/>
      <c r="I127" s="167"/>
      <c r="J127" s="176">
        <f>BK127</f>
        <v>0</v>
      </c>
      <c r="K127" s="12"/>
      <c r="L127" s="164"/>
      <c r="M127" s="169"/>
      <c r="N127" s="170"/>
      <c r="O127" s="170"/>
      <c r="P127" s="171">
        <f>SUM(P128:P131)</f>
        <v>0</v>
      </c>
      <c r="Q127" s="170"/>
      <c r="R127" s="171">
        <f>SUM(R128:R131)</f>
        <v>0</v>
      </c>
      <c r="S127" s="170"/>
      <c r="T127" s="172">
        <f>SUM(T128:T131)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165" t="s">
        <v>88</v>
      </c>
      <c r="AT127" s="173" t="s">
        <v>75</v>
      </c>
      <c r="AU127" s="173" t="s">
        <v>81</v>
      </c>
      <c r="AY127" s="165" t="s">
        <v>165</v>
      </c>
      <c r="BK127" s="174">
        <f>SUM(BK128:BK131)</f>
        <v>0</v>
      </c>
    </row>
    <row r="128" s="2" customFormat="1" ht="24.15" customHeight="1">
      <c r="A128" s="38"/>
      <c r="B128" s="177"/>
      <c r="C128" s="201" t="s">
        <v>81</v>
      </c>
      <c r="D128" s="201" t="s">
        <v>201</v>
      </c>
      <c r="E128" s="202" t="s">
        <v>5282</v>
      </c>
      <c r="F128" s="203" t="s">
        <v>5283</v>
      </c>
      <c r="G128" s="204" t="s">
        <v>216</v>
      </c>
      <c r="H128" s="205">
        <v>1</v>
      </c>
      <c r="I128" s="206"/>
      <c r="J128" s="207">
        <f>ROUND(I128*H128,2)</f>
        <v>0</v>
      </c>
      <c r="K128" s="208"/>
      <c r="L128" s="209"/>
      <c r="M128" s="210" t="s">
        <v>1</v>
      </c>
      <c r="N128" s="211" t="s">
        <v>42</v>
      </c>
      <c r="O128" s="78"/>
      <c r="P128" s="188">
        <f>O128*H128</f>
        <v>0</v>
      </c>
      <c r="Q128" s="188">
        <v>0</v>
      </c>
      <c r="R128" s="188">
        <f>Q128*H128</f>
        <v>0</v>
      </c>
      <c r="S128" s="188">
        <v>0</v>
      </c>
      <c r="T128" s="189">
        <f>S128*H128</f>
        <v>0</v>
      </c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R128" s="190" t="s">
        <v>103</v>
      </c>
      <c r="AT128" s="190" t="s">
        <v>201</v>
      </c>
      <c r="AU128" s="190" t="s">
        <v>171</v>
      </c>
      <c r="AY128" s="19" t="s">
        <v>165</v>
      </c>
      <c r="BE128" s="191">
        <f>IF(N128="základná",J128,0)</f>
        <v>0</v>
      </c>
      <c r="BF128" s="191">
        <f>IF(N128="znížená",J128,0)</f>
        <v>0</v>
      </c>
      <c r="BG128" s="191">
        <f>IF(N128="zákl. prenesená",J128,0)</f>
        <v>0</v>
      </c>
      <c r="BH128" s="191">
        <f>IF(N128="zníž. prenesená",J128,0)</f>
        <v>0</v>
      </c>
      <c r="BI128" s="191">
        <f>IF(N128="nulová",J128,0)</f>
        <v>0</v>
      </c>
      <c r="BJ128" s="19" t="s">
        <v>171</v>
      </c>
      <c r="BK128" s="191">
        <f>ROUND(I128*H128,2)</f>
        <v>0</v>
      </c>
      <c r="BL128" s="19" t="s">
        <v>91</v>
      </c>
      <c r="BM128" s="190" t="s">
        <v>5284</v>
      </c>
    </row>
    <row r="129" s="2" customFormat="1" ht="24.15" customHeight="1">
      <c r="A129" s="38"/>
      <c r="B129" s="177"/>
      <c r="C129" s="178" t="s">
        <v>171</v>
      </c>
      <c r="D129" s="178" t="s">
        <v>167</v>
      </c>
      <c r="E129" s="179" t="s">
        <v>5285</v>
      </c>
      <c r="F129" s="180" t="s">
        <v>5286</v>
      </c>
      <c r="G129" s="181" t="s">
        <v>216</v>
      </c>
      <c r="H129" s="182">
        <v>1</v>
      </c>
      <c r="I129" s="183"/>
      <c r="J129" s="184">
        <f>ROUND(I129*H129,2)</f>
        <v>0</v>
      </c>
      <c r="K129" s="185"/>
      <c r="L129" s="39"/>
      <c r="M129" s="186" t="s">
        <v>1</v>
      </c>
      <c r="N129" s="187" t="s">
        <v>42</v>
      </c>
      <c r="O129" s="78"/>
      <c r="P129" s="188">
        <f>O129*H129</f>
        <v>0</v>
      </c>
      <c r="Q129" s="188">
        <v>0</v>
      </c>
      <c r="R129" s="188">
        <f>Q129*H129</f>
        <v>0</v>
      </c>
      <c r="S129" s="188">
        <v>0</v>
      </c>
      <c r="T129" s="189">
        <f>S129*H129</f>
        <v>0</v>
      </c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R129" s="190" t="s">
        <v>91</v>
      </c>
      <c r="AT129" s="190" t="s">
        <v>167</v>
      </c>
      <c r="AU129" s="190" t="s">
        <v>171</v>
      </c>
      <c r="AY129" s="19" t="s">
        <v>165</v>
      </c>
      <c r="BE129" s="191">
        <f>IF(N129="základná",J129,0)</f>
        <v>0</v>
      </c>
      <c r="BF129" s="191">
        <f>IF(N129="znížená",J129,0)</f>
        <v>0</v>
      </c>
      <c r="BG129" s="191">
        <f>IF(N129="zákl. prenesená",J129,0)</f>
        <v>0</v>
      </c>
      <c r="BH129" s="191">
        <f>IF(N129="zníž. prenesená",J129,0)</f>
        <v>0</v>
      </c>
      <c r="BI129" s="191">
        <f>IF(N129="nulová",J129,0)</f>
        <v>0</v>
      </c>
      <c r="BJ129" s="19" t="s">
        <v>171</v>
      </c>
      <c r="BK129" s="191">
        <f>ROUND(I129*H129,2)</f>
        <v>0</v>
      </c>
      <c r="BL129" s="19" t="s">
        <v>91</v>
      </c>
      <c r="BM129" s="190" t="s">
        <v>5287</v>
      </c>
    </row>
    <row r="130" s="2" customFormat="1" ht="16.5" customHeight="1">
      <c r="A130" s="38"/>
      <c r="B130" s="177"/>
      <c r="C130" s="201" t="s">
        <v>88</v>
      </c>
      <c r="D130" s="201" t="s">
        <v>201</v>
      </c>
      <c r="E130" s="202" t="s">
        <v>5288</v>
      </c>
      <c r="F130" s="203" t="s">
        <v>5289</v>
      </c>
      <c r="G130" s="204" t="s">
        <v>216</v>
      </c>
      <c r="H130" s="205">
        <v>1</v>
      </c>
      <c r="I130" s="206"/>
      <c r="J130" s="207">
        <f>ROUND(I130*H130,2)</f>
        <v>0</v>
      </c>
      <c r="K130" s="208"/>
      <c r="L130" s="209"/>
      <c r="M130" s="210" t="s">
        <v>1</v>
      </c>
      <c r="N130" s="211" t="s">
        <v>42</v>
      </c>
      <c r="O130" s="78"/>
      <c r="P130" s="188">
        <f>O130*H130</f>
        <v>0</v>
      </c>
      <c r="Q130" s="188">
        <v>0</v>
      </c>
      <c r="R130" s="188">
        <f>Q130*H130</f>
        <v>0</v>
      </c>
      <c r="S130" s="188">
        <v>0</v>
      </c>
      <c r="T130" s="189">
        <f>S130*H130</f>
        <v>0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R130" s="190" t="s">
        <v>103</v>
      </c>
      <c r="AT130" s="190" t="s">
        <v>201</v>
      </c>
      <c r="AU130" s="190" t="s">
        <v>171</v>
      </c>
      <c r="AY130" s="19" t="s">
        <v>165</v>
      </c>
      <c r="BE130" s="191">
        <f>IF(N130="základná",J130,0)</f>
        <v>0</v>
      </c>
      <c r="BF130" s="191">
        <f>IF(N130="znížená",J130,0)</f>
        <v>0</v>
      </c>
      <c r="BG130" s="191">
        <f>IF(N130="zákl. prenesená",J130,0)</f>
        <v>0</v>
      </c>
      <c r="BH130" s="191">
        <f>IF(N130="zníž. prenesená",J130,0)</f>
        <v>0</v>
      </c>
      <c r="BI130" s="191">
        <f>IF(N130="nulová",J130,0)</f>
        <v>0</v>
      </c>
      <c r="BJ130" s="19" t="s">
        <v>171</v>
      </c>
      <c r="BK130" s="191">
        <f>ROUND(I130*H130,2)</f>
        <v>0</v>
      </c>
      <c r="BL130" s="19" t="s">
        <v>91</v>
      </c>
      <c r="BM130" s="190" t="s">
        <v>5290</v>
      </c>
    </row>
    <row r="131" s="2" customFormat="1" ht="24.15" customHeight="1">
      <c r="A131" s="38"/>
      <c r="B131" s="177"/>
      <c r="C131" s="201" t="s">
        <v>91</v>
      </c>
      <c r="D131" s="201" t="s">
        <v>201</v>
      </c>
      <c r="E131" s="202" t="s">
        <v>5291</v>
      </c>
      <c r="F131" s="203" t="s">
        <v>5292</v>
      </c>
      <c r="G131" s="204" t="s">
        <v>216</v>
      </c>
      <c r="H131" s="205">
        <v>1</v>
      </c>
      <c r="I131" s="206"/>
      <c r="J131" s="207">
        <f>ROUND(I131*H131,2)</f>
        <v>0</v>
      </c>
      <c r="K131" s="208"/>
      <c r="L131" s="209"/>
      <c r="M131" s="210" t="s">
        <v>1</v>
      </c>
      <c r="N131" s="211" t="s">
        <v>42</v>
      </c>
      <c r="O131" s="78"/>
      <c r="P131" s="188">
        <f>O131*H131</f>
        <v>0</v>
      </c>
      <c r="Q131" s="188">
        <v>0</v>
      </c>
      <c r="R131" s="188">
        <f>Q131*H131</f>
        <v>0</v>
      </c>
      <c r="S131" s="188">
        <v>0</v>
      </c>
      <c r="T131" s="189">
        <f>S131*H131</f>
        <v>0</v>
      </c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R131" s="190" t="s">
        <v>103</v>
      </c>
      <c r="AT131" s="190" t="s">
        <v>201</v>
      </c>
      <c r="AU131" s="190" t="s">
        <v>171</v>
      </c>
      <c r="AY131" s="19" t="s">
        <v>165</v>
      </c>
      <c r="BE131" s="191">
        <f>IF(N131="základná",J131,0)</f>
        <v>0</v>
      </c>
      <c r="BF131" s="191">
        <f>IF(N131="znížená",J131,0)</f>
        <v>0</v>
      </c>
      <c r="BG131" s="191">
        <f>IF(N131="zákl. prenesená",J131,0)</f>
        <v>0</v>
      </c>
      <c r="BH131" s="191">
        <f>IF(N131="zníž. prenesená",J131,0)</f>
        <v>0</v>
      </c>
      <c r="BI131" s="191">
        <f>IF(N131="nulová",J131,0)</f>
        <v>0</v>
      </c>
      <c r="BJ131" s="19" t="s">
        <v>171</v>
      </c>
      <c r="BK131" s="191">
        <f>ROUND(I131*H131,2)</f>
        <v>0</v>
      </c>
      <c r="BL131" s="19" t="s">
        <v>91</v>
      </c>
      <c r="BM131" s="190" t="s">
        <v>5293</v>
      </c>
    </row>
    <row r="132" s="12" customFormat="1" ht="22.8" customHeight="1">
      <c r="A132" s="12"/>
      <c r="B132" s="164"/>
      <c r="C132" s="12"/>
      <c r="D132" s="165" t="s">
        <v>75</v>
      </c>
      <c r="E132" s="175" t="s">
        <v>5294</v>
      </c>
      <c r="F132" s="175" t="s">
        <v>5295</v>
      </c>
      <c r="G132" s="12"/>
      <c r="H132" s="12"/>
      <c r="I132" s="167"/>
      <c r="J132" s="176">
        <f>BK132</f>
        <v>0</v>
      </c>
      <c r="K132" s="12"/>
      <c r="L132" s="164"/>
      <c r="M132" s="169"/>
      <c r="N132" s="170"/>
      <c r="O132" s="170"/>
      <c r="P132" s="171">
        <f>SUM(P133:P170)</f>
        <v>0</v>
      </c>
      <c r="Q132" s="170"/>
      <c r="R132" s="171">
        <f>SUM(R133:R170)</f>
        <v>0</v>
      </c>
      <c r="S132" s="170"/>
      <c r="T132" s="172">
        <f>SUM(T133:T170)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165" t="s">
        <v>88</v>
      </c>
      <c r="AT132" s="173" t="s">
        <v>75</v>
      </c>
      <c r="AU132" s="173" t="s">
        <v>81</v>
      </c>
      <c r="AY132" s="165" t="s">
        <v>165</v>
      </c>
      <c r="BK132" s="174">
        <f>SUM(BK133:BK170)</f>
        <v>0</v>
      </c>
    </row>
    <row r="133" s="2" customFormat="1" ht="24.15" customHeight="1">
      <c r="A133" s="38"/>
      <c r="B133" s="177"/>
      <c r="C133" s="201" t="s">
        <v>94</v>
      </c>
      <c r="D133" s="201" t="s">
        <v>201</v>
      </c>
      <c r="E133" s="202" t="s">
        <v>5296</v>
      </c>
      <c r="F133" s="203" t="s">
        <v>5297</v>
      </c>
      <c r="G133" s="204" t="s">
        <v>216</v>
      </c>
      <c r="H133" s="205">
        <v>1</v>
      </c>
      <c r="I133" s="206"/>
      <c r="J133" s="207">
        <f>ROUND(I133*H133,2)</f>
        <v>0</v>
      </c>
      <c r="K133" s="208"/>
      <c r="L133" s="209"/>
      <c r="M133" s="210" t="s">
        <v>1</v>
      </c>
      <c r="N133" s="211" t="s">
        <v>42</v>
      </c>
      <c r="O133" s="78"/>
      <c r="P133" s="188">
        <f>O133*H133</f>
        <v>0</v>
      </c>
      <c r="Q133" s="188">
        <v>0</v>
      </c>
      <c r="R133" s="188">
        <f>Q133*H133</f>
        <v>0</v>
      </c>
      <c r="S133" s="188">
        <v>0</v>
      </c>
      <c r="T133" s="189">
        <f>S133*H133</f>
        <v>0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R133" s="190" t="s">
        <v>103</v>
      </c>
      <c r="AT133" s="190" t="s">
        <v>201</v>
      </c>
      <c r="AU133" s="190" t="s">
        <v>171</v>
      </c>
      <c r="AY133" s="19" t="s">
        <v>165</v>
      </c>
      <c r="BE133" s="191">
        <f>IF(N133="základná",J133,0)</f>
        <v>0</v>
      </c>
      <c r="BF133" s="191">
        <f>IF(N133="znížená",J133,0)</f>
        <v>0</v>
      </c>
      <c r="BG133" s="191">
        <f>IF(N133="zákl. prenesená",J133,0)</f>
        <v>0</v>
      </c>
      <c r="BH133" s="191">
        <f>IF(N133="zníž. prenesená",J133,0)</f>
        <v>0</v>
      </c>
      <c r="BI133" s="191">
        <f>IF(N133="nulová",J133,0)</f>
        <v>0</v>
      </c>
      <c r="BJ133" s="19" t="s">
        <v>171</v>
      </c>
      <c r="BK133" s="191">
        <f>ROUND(I133*H133,2)</f>
        <v>0</v>
      </c>
      <c r="BL133" s="19" t="s">
        <v>91</v>
      </c>
      <c r="BM133" s="190" t="s">
        <v>5298</v>
      </c>
    </row>
    <row r="134" s="2" customFormat="1" ht="24.15" customHeight="1">
      <c r="A134" s="38"/>
      <c r="B134" s="177"/>
      <c r="C134" s="178" t="s">
        <v>97</v>
      </c>
      <c r="D134" s="178" t="s">
        <v>167</v>
      </c>
      <c r="E134" s="179" t="s">
        <v>5296</v>
      </c>
      <c r="F134" s="180" t="s">
        <v>5299</v>
      </c>
      <c r="G134" s="181" t="s">
        <v>216</v>
      </c>
      <c r="H134" s="182">
        <v>1</v>
      </c>
      <c r="I134" s="183"/>
      <c r="J134" s="184">
        <f>ROUND(I134*H134,2)</f>
        <v>0</v>
      </c>
      <c r="K134" s="185"/>
      <c r="L134" s="39"/>
      <c r="M134" s="186" t="s">
        <v>1</v>
      </c>
      <c r="N134" s="187" t="s">
        <v>42</v>
      </c>
      <c r="O134" s="78"/>
      <c r="P134" s="188">
        <f>O134*H134</f>
        <v>0</v>
      </c>
      <c r="Q134" s="188">
        <v>0</v>
      </c>
      <c r="R134" s="188">
        <f>Q134*H134</f>
        <v>0</v>
      </c>
      <c r="S134" s="188">
        <v>0</v>
      </c>
      <c r="T134" s="189">
        <f>S134*H134</f>
        <v>0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R134" s="190" t="s">
        <v>91</v>
      </c>
      <c r="AT134" s="190" t="s">
        <v>167</v>
      </c>
      <c r="AU134" s="190" t="s">
        <v>171</v>
      </c>
      <c r="AY134" s="19" t="s">
        <v>165</v>
      </c>
      <c r="BE134" s="191">
        <f>IF(N134="základná",J134,0)</f>
        <v>0</v>
      </c>
      <c r="BF134" s="191">
        <f>IF(N134="znížená",J134,0)</f>
        <v>0</v>
      </c>
      <c r="BG134" s="191">
        <f>IF(N134="zákl. prenesená",J134,0)</f>
        <v>0</v>
      </c>
      <c r="BH134" s="191">
        <f>IF(N134="zníž. prenesená",J134,0)</f>
        <v>0</v>
      </c>
      <c r="BI134" s="191">
        <f>IF(N134="nulová",J134,0)</f>
        <v>0</v>
      </c>
      <c r="BJ134" s="19" t="s">
        <v>171</v>
      </c>
      <c r="BK134" s="191">
        <f>ROUND(I134*H134,2)</f>
        <v>0</v>
      </c>
      <c r="BL134" s="19" t="s">
        <v>91</v>
      </c>
      <c r="BM134" s="190" t="s">
        <v>5300</v>
      </c>
    </row>
    <row r="135" s="2" customFormat="1" ht="24.15" customHeight="1">
      <c r="A135" s="38"/>
      <c r="B135" s="177"/>
      <c r="C135" s="201" t="s">
        <v>100</v>
      </c>
      <c r="D135" s="201" t="s">
        <v>201</v>
      </c>
      <c r="E135" s="202" t="s">
        <v>5301</v>
      </c>
      <c r="F135" s="203" t="s">
        <v>5297</v>
      </c>
      <c r="G135" s="204" t="s">
        <v>216</v>
      </c>
      <c r="H135" s="205">
        <v>1</v>
      </c>
      <c r="I135" s="206"/>
      <c r="J135" s="207">
        <f>ROUND(I135*H135,2)</f>
        <v>0</v>
      </c>
      <c r="K135" s="208"/>
      <c r="L135" s="209"/>
      <c r="M135" s="210" t="s">
        <v>1</v>
      </c>
      <c r="N135" s="211" t="s">
        <v>42</v>
      </c>
      <c r="O135" s="78"/>
      <c r="P135" s="188">
        <f>O135*H135</f>
        <v>0</v>
      </c>
      <c r="Q135" s="188">
        <v>0</v>
      </c>
      <c r="R135" s="188">
        <f>Q135*H135</f>
        <v>0</v>
      </c>
      <c r="S135" s="188">
        <v>0</v>
      </c>
      <c r="T135" s="189">
        <f>S135*H135</f>
        <v>0</v>
      </c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R135" s="190" t="s">
        <v>103</v>
      </c>
      <c r="AT135" s="190" t="s">
        <v>201</v>
      </c>
      <c r="AU135" s="190" t="s">
        <v>171</v>
      </c>
      <c r="AY135" s="19" t="s">
        <v>165</v>
      </c>
      <c r="BE135" s="191">
        <f>IF(N135="základná",J135,0)</f>
        <v>0</v>
      </c>
      <c r="BF135" s="191">
        <f>IF(N135="znížená",J135,0)</f>
        <v>0</v>
      </c>
      <c r="BG135" s="191">
        <f>IF(N135="zákl. prenesená",J135,0)</f>
        <v>0</v>
      </c>
      <c r="BH135" s="191">
        <f>IF(N135="zníž. prenesená",J135,0)</f>
        <v>0</v>
      </c>
      <c r="BI135" s="191">
        <f>IF(N135="nulová",J135,0)</f>
        <v>0</v>
      </c>
      <c r="BJ135" s="19" t="s">
        <v>171</v>
      </c>
      <c r="BK135" s="191">
        <f>ROUND(I135*H135,2)</f>
        <v>0</v>
      </c>
      <c r="BL135" s="19" t="s">
        <v>91</v>
      </c>
      <c r="BM135" s="190" t="s">
        <v>5302</v>
      </c>
    </row>
    <row r="136" s="2" customFormat="1" ht="24.15" customHeight="1">
      <c r="A136" s="38"/>
      <c r="B136" s="177"/>
      <c r="C136" s="178" t="s">
        <v>103</v>
      </c>
      <c r="D136" s="178" t="s">
        <v>167</v>
      </c>
      <c r="E136" s="179" t="s">
        <v>5301</v>
      </c>
      <c r="F136" s="180" t="s">
        <v>5299</v>
      </c>
      <c r="G136" s="181" t="s">
        <v>216</v>
      </c>
      <c r="H136" s="182">
        <v>1</v>
      </c>
      <c r="I136" s="183"/>
      <c r="J136" s="184">
        <f>ROUND(I136*H136,2)</f>
        <v>0</v>
      </c>
      <c r="K136" s="185"/>
      <c r="L136" s="39"/>
      <c r="M136" s="186" t="s">
        <v>1</v>
      </c>
      <c r="N136" s="187" t="s">
        <v>42</v>
      </c>
      <c r="O136" s="78"/>
      <c r="P136" s="188">
        <f>O136*H136</f>
        <v>0</v>
      </c>
      <c r="Q136" s="188">
        <v>0</v>
      </c>
      <c r="R136" s="188">
        <f>Q136*H136</f>
        <v>0</v>
      </c>
      <c r="S136" s="188">
        <v>0</v>
      </c>
      <c r="T136" s="189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190" t="s">
        <v>91</v>
      </c>
      <c r="AT136" s="190" t="s">
        <v>167</v>
      </c>
      <c r="AU136" s="190" t="s">
        <v>171</v>
      </c>
      <c r="AY136" s="19" t="s">
        <v>165</v>
      </c>
      <c r="BE136" s="191">
        <f>IF(N136="základná",J136,0)</f>
        <v>0</v>
      </c>
      <c r="BF136" s="191">
        <f>IF(N136="znížená",J136,0)</f>
        <v>0</v>
      </c>
      <c r="BG136" s="191">
        <f>IF(N136="zákl. prenesená",J136,0)</f>
        <v>0</v>
      </c>
      <c r="BH136" s="191">
        <f>IF(N136="zníž. prenesená",J136,0)</f>
        <v>0</v>
      </c>
      <c r="BI136" s="191">
        <f>IF(N136="nulová",J136,0)</f>
        <v>0</v>
      </c>
      <c r="BJ136" s="19" t="s">
        <v>171</v>
      </c>
      <c r="BK136" s="191">
        <f>ROUND(I136*H136,2)</f>
        <v>0</v>
      </c>
      <c r="BL136" s="19" t="s">
        <v>91</v>
      </c>
      <c r="BM136" s="190" t="s">
        <v>5303</v>
      </c>
    </row>
    <row r="137" s="2" customFormat="1" ht="24.15" customHeight="1">
      <c r="A137" s="38"/>
      <c r="B137" s="177"/>
      <c r="C137" s="201" t="s">
        <v>106</v>
      </c>
      <c r="D137" s="201" t="s">
        <v>201</v>
      </c>
      <c r="E137" s="202" t="s">
        <v>5304</v>
      </c>
      <c r="F137" s="203" t="s">
        <v>5297</v>
      </c>
      <c r="G137" s="204" t="s">
        <v>216</v>
      </c>
      <c r="H137" s="205">
        <v>1</v>
      </c>
      <c r="I137" s="206"/>
      <c r="J137" s="207">
        <f>ROUND(I137*H137,2)</f>
        <v>0</v>
      </c>
      <c r="K137" s="208"/>
      <c r="L137" s="209"/>
      <c r="M137" s="210" t="s">
        <v>1</v>
      </c>
      <c r="N137" s="211" t="s">
        <v>42</v>
      </c>
      <c r="O137" s="78"/>
      <c r="P137" s="188">
        <f>O137*H137</f>
        <v>0</v>
      </c>
      <c r="Q137" s="188">
        <v>0</v>
      </c>
      <c r="R137" s="188">
        <f>Q137*H137</f>
        <v>0</v>
      </c>
      <c r="S137" s="188">
        <v>0</v>
      </c>
      <c r="T137" s="189">
        <f>S137*H137</f>
        <v>0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190" t="s">
        <v>103</v>
      </c>
      <c r="AT137" s="190" t="s">
        <v>201</v>
      </c>
      <c r="AU137" s="190" t="s">
        <v>171</v>
      </c>
      <c r="AY137" s="19" t="s">
        <v>165</v>
      </c>
      <c r="BE137" s="191">
        <f>IF(N137="základná",J137,0)</f>
        <v>0</v>
      </c>
      <c r="BF137" s="191">
        <f>IF(N137="znížená",J137,0)</f>
        <v>0</v>
      </c>
      <c r="BG137" s="191">
        <f>IF(N137="zákl. prenesená",J137,0)</f>
        <v>0</v>
      </c>
      <c r="BH137" s="191">
        <f>IF(N137="zníž. prenesená",J137,0)</f>
        <v>0</v>
      </c>
      <c r="BI137" s="191">
        <f>IF(N137="nulová",J137,0)</f>
        <v>0</v>
      </c>
      <c r="BJ137" s="19" t="s">
        <v>171</v>
      </c>
      <c r="BK137" s="191">
        <f>ROUND(I137*H137,2)</f>
        <v>0</v>
      </c>
      <c r="BL137" s="19" t="s">
        <v>91</v>
      </c>
      <c r="BM137" s="190" t="s">
        <v>5305</v>
      </c>
    </row>
    <row r="138" s="2" customFormat="1" ht="24.15" customHeight="1">
      <c r="A138" s="38"/>
      <c r="B138" s="177"/>
      <c r="C138" s="178" t="s">
        <v>207</v>
      </c>
      <c r="D138" s="178" t="s">
        <v>167</v>
      </c>
      <c r="E138" s="179" t="s">
        <v>5304</v>
      </c>
      <c r="F138" s="180" t="s">
        <v>5299</v>
      </c>
      <c r="G138" s="181" t="s">
        <v>216</v>
      </c>
      <c r="H138" s="182">
        <v>1</v>
      </c>
      <c r="I138" s="183"/>
      <c r="J138" s="184">
        <f>ROUND(I138*H138,2)</f>
        <v>0</v>
      </c>
      <c r="K138" s="185"/>
      <c r="L138" s="39"/>
      <c r="M138" s="186" t="s">
        <v>1</v>
      </c>
      <c r="N138" s="187" t="s">
        <v>42</v>
      </c>
      <c r="O138" s="78"/>
      <c r="P138" s="188">
        <f>O138*H138</f>
        <v>0</v>
      </c>
      <c r="Q138" s="188">
        <v>0</v>
      </c>
      <c r="R138" s="188">
        <f>Q138*H138</f>
        <v>0</v>
      </c>
      <c r="S138" s="188">
        <v>0</v>
      </c>
      <c r="T138" s="189">
        <f>S138*H138</f>
        <v>0</v>
      </c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R138" s="190" t="s">
        <v>91</v>
      </c>
      <c r="AT138" s="190" t="s">
        <v>167</v>
      </c>
      <c r="AU138" s="190" t="s">
        <v>171</v>
      </c>
      <c r="AY138" s="19" t="s">
        <v>165</v>
      </c>
      <c r="BE138" s="191">
        <f>IF(N138="základná",J138,0)</f>
        <v>0</v>
      </c>
      <c r="BF138" s="191">
        <f>IF(N138="znížená",J138,0)</f>
        <v>0</v>
      </c>
      <c r="BG138" s="191">
        <f>IF(N138="zákl. prenesená",J138,0)</f>
        <v>0</v>
      </c>
      <c r="BH138" s="191">
        <f>IF(N138="zníž. prenesená",J138,0)</f>
        <v>0</v>
      </c>
      <c r="BI138" s="191">
        <f>IF(N138="nulová",J138,0)</f>
        <v>0</v>
      </c>
      <c r="BJ138" s="19" t="s">
        <v>171</v>
      </c>
      <c r="BK138" s="191">
        <f>ROUND(I138*H138,2)</f>
        <v>0</v>
      </c>
      <c r="BL138" s="19" t="s">
        <v>91</v>
      </c>
      <c r="BM138" s="190" t="s">
        <v>5306</v>
      </c>
    </row>
    <row r="139" s="2" customFormat="1" ht="24.15" customHeight="1">
      <c r="A139" s="38"/>
      <c r="B139" s="177"/>
      <c r="C139" s="201" t="s">
        <v>213</v>
      </c>
      <c r="D139" s="201" t="s">
        <v>201</v>
      </c>
      <c r="E139" s="202" t="s">
        <v>5307</v>
      </c>
      <c r="F139" s="203" t="s">
        <v>5297</v>
      </c>
      <c r="G139" s="204" t="s">
        <v>216</v>
      </c>
      <c r="H139" s="205">
        <v>1</v>
      </c>
      <c r="I139" s="206"/>
      <c r="J139" s="207">
        <f>ROUND(I139*H139,2)</f>
        <v>0</v>
      </c>
      <c r="K139" s="208"/>
      <c r="L139" s="209"/>
      <c r="M139" s="210" t="s">
        <v>1</v>
      </c>
      <c r="N139" s="211" t="s">
        <v>42</v>
      </c>
      <c r="O139" s="78"/>
      <c r="P139" s="188">
        <f>O139*H139</f>
        <v>0</v>
      </c>
      <c r="Q139" s="188">
        <v>0</v>
      </c>
      <c r="R139" s="188">
        <f>Q139*H139</f>
        <v>0</v>
      </c>
      <c r="S139" s="188">
        <v>0</v>
      </c>
      <c r="T139" s="189">
        <f>S139*H139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190" t="s">
        <v>103</v>
      </c>
      <c r="AT139" s="190" t="s">
        <v>201</v>
      </c>
      <c r="AU139" s="190" t="s">
        <v>171</v>
      </c>
      <c r="AY139" s="19" t="s">
        <v>165</v>
      </c>
      <c r="BE139" s="191">
        <f>IF(N139="základná",J139,0)</f>
        <v>0</v>
      </c>
      <c r="BF139" s="191">
        <f>IF(N139="znížená",J139,0)</f>
        <v>0</v>
      </c>
      <c r="BG139" s="191">
        <f>IF(N139="zákl. prenesená",J139,0)</f>
        <v>0</v>
      </c>
      <c r="BH139" s="191">
        <f>IF(N139="zníž. prenesená",J139,0)</f>
        <v>0</v>
      </c>
      <c r="BI139" s="191">
        <f>IF(N139="nulová",J139,0)</f>
        <v>0</v>
      </c>
      <c r="BJ139" s="19" t="s">
        <v>171</v>
      </c>
      <c r="BK139" s="191">
        <f>ROUND(I139*H139,2)</f>
        <v>0</v>
      </c>
      <c r="BL139" s="19" t="s">
        <v>91</v>
      </c>
      <c r="BM139" s="190" t="s">
        <v>5308</v>
      </c>
    </row>
    <row r="140" s="2" customFormat="1" ht="24.15" customHeight="1">
      <c r="A140" s="38"/>
      <c r="B140" s="177"/>
      <c r="C140" s="178" t="s">
        <v>219</v>
      </c>
      <c r="D140" s="178" t="s">
        <v>167</v>
      </c>
      <c r="E140" s="179" t="s">
        <v>5307</v>
      </c>
      <c r="F140" s="180" t="s">
        <v>5299</v>
      </c>
      <c r="G140" s="181" t="s">
        <v>216</v>
      </c>
      <c r="H140" s="182">
        <v>1</v>
      </c>
      <c r="I140" s="183"/>
      <c r="J140" s="184">
        <f>ROUND(I140*H140,2)</f>
        <v>0</v>
      </c>
      <c r="K140" s="185"/>
      <c r="L140" s="39"/>
      <c r="M140" s="186" t="s">
        <v>1</v>
      </c>
      <c r="N140" s="187" t="s">
        <v>42</v>
      </c>
      <c r="O140" s="78"/>
      <c r="P140" s="188">
        <f>O140*H140</f>
        <v>0</v>
      </c>
      <c r="Q140" s="188">
        <v>0</v>
      </c>
      <c r="R140" s="188">
        <f>Q140*H140</f>
        <v>0</v>
      </c>
      <c r="S140" s="188">
        <v>0</v>
      </c>
      <c r="T140" s="189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190" t="s">
        <v>91</v>
      </c>
      <c r="AT140" s="190" t="s">
        <v>167</v>
      </c>
      <c r="AU140" s="190" t="s">
        <v>171</v>
      </c>
      <c r="AY140" s="19" t="s">
        <v>165</v>
      </c>
      <c r="BE140" s="191">
        <f>IF(N140="základná",J140,0)</f>
        <v>0</v>
      </c>
      <c r="BF140" s="191">
        <f>IF(N140="znížená",J140,0)</f>
        <v>0</v>
      </c>
      <c r="BG140" s="191">
        <f>IF(N140="zákl. prenesená",J140,0)</f>
        <v>0</v>
      </c>
      <c r="BH140" s="191">
        <f>IF(N140="zníž. prenesená",J140,0)</f>
        <v>0</v>
      </c>
      <c r="BI140" s="191">
        <f>IF(N140="nulová",J140,0)</f>
        <v>0</v>
      </c>
      <c r="BJ140" s="19" t="s">
        <v>171</v>
      </c>
      <c r="BK140" s="191">
        <f>ROUND(I140*H140,2)</f>
        <v>0</v>
      </c>
      <c r="BL140" s="19" t="s">
        <v>91</v>
      </c>
      <c r="BM140" s="190" t="s">
        <v>5309</v>
      </c>
    </row>
    <row r="141" s="2" customFormat="1" ht="24.15" customHeight="1">
      <c r="A141" s="38"/>
      <c r="B141" s="177"/>
      <c r="C141" s="201" t="s">
        <v>225</v>
      </c>
      <c r="D141" s="201" t="s">
        <v>201</v>
      </c>
      <c r="E141" s="202" t="s">
        <v>5310</v>
      </c>
      <c r="F141" s="203" t="s">
        <v>5297</v>
      </c>
      <c r="G141" s="204" t="s">
        <v>216</v>
      </c>
      <c r="H141" s="205">
        <v>1</v>
      </c>
      <c r="I141" s="206"/>
      <c r="J141" s="207">
        <f>ROUND(I141*H141,2)</f>
        <v>0</v>
      </c>
      <c r="K141" s="208"/>
      <c r="L141" s="209"/>
      <c r="M141" s="210" t="s">
        <v>1</v>
      </c>
      <c r="N141" s="211" t="s">
        <v>42</v>
      </c>
      <c r="O141" s="78"/>
      <c r="P141" s="188">
        <f>O141*H141</f>
        <v>0</v>
      </c>
      <c r="Q141" s="188">
        <v>0</v>
      </c>
      <c r="R141" s="188">
        <f>Q141*H141</f>
        <v>0</v>
      </c>
      <c r="S141" s="188">
        <v>0</v>
      </c>
      <c r="T141" s="189">
        <f>S141*H141</f>
        <v>0</v>
      </c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R141" s="190" t="s">
        <v>103</v>
      </c>
      <c r="AT141" s="190" t="s">
        <v>201</v>
      </c>
      <c r="AU141" s="190" t="s">
        <v>171</v>
      </c>
      <c r="AY141" s="19" t="s">
        <v>165</v>
      </c>
      <c r="BE141" s="191">
        <f>IF(N141="základná",J141,0)</f>
        <v>0</v>
      </c>
      <c r="BF141" s="191">
        <f>IF(N141="znížená",J141,0)</f>
        <v>0</v>
      </c>
      <c r="BG141" s="191">
        <f>IF(N141="zákl. prenesená",J141,0)</f>
        <v>0</v>
      </c>
      <c r="BH141" s="191">
        <f>IF(N141="zníž. prenesená",J141,0)</f>
        <v>0</v>
      </c>
      <c r="BI141" s="191">
        <f>IF(N141="nulová",J141,0)</f>
        <v>0</v>
      </c>
      <c r="BJ141" s="19" t="s">
        <v>171</v>
      </c>
      <c r="BK141" s="191">
        <f>ROUND(I141*H141,2)</f>
        <v>0</v>
      </c>
      <c r="BL141" s="19" t="s">
        <v>91</v>
      </c>
      <c r="BM141" s="190" t="s">
        <v>5311</v>
      </c>
    </row>
    <row r="142" s="2" customFormat="1" ht="24.15" customHeight="1">
      <c r="A142" s="38"/>
      <c r="B142" s="177"/>
      <c r="C142" s="178" t="s">
        <v>232</v>
      </c>
      <c r="D142" s="178" t="s">
        <v>167</v>
      </c>
      <c r="E142" s="179" t="s">
        <v>5310</v>
      </c>
      <c r="F142" s="180" t="s">
        <v>5299</v>
      </c>
      <c r="G142" s="181" t="s">
        <v>216</v>
      </c>
      <c r="H142" s="182">
        <v>1</v>
      </c>
      <c r="I142" s="183"/>
      <c r="J142" s="184">
        <f>ROUND(I142*H142,2)</f>
        <v>0</v>
      </c>
      <c r="K142" s="185"/>
      <c r="L142" s="39"/>
      <c r="M142" s="186" t="s">
        <v>1</v>
      </c>
      <c r="N142" s="187" t="s">
        <v>42</v>
      </c>
      <c r="O142" s="78"/>
      <c r="P142" s="188">
        <f>O142*H142</f>
        <v>0</v>
      </c>
      <c r="Q142" s="188">
        <v>0</v>
      </c>
      <c r="R142" s="188">
        <f>Q142*H142</f>
        <v>0</v>
      </c>
      <c r="S142" s="188">
        <v>0</v>
      </c>
      <c r="T142" s="189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190" t="s">
        <v>91</v>
      </c>
      <c r="AT142" s="190" t="s">
        <v>167</v>
      </c>
      <c r="AU142" s="190" t="s">
        <v>171</v>
      </c>
      <c r="AY142" s="19" t="s">
        <v>165</v>
      </c>
      <c r="BE142" s="191">
        <f>IF(N142="základná",J142,0)</f>
        <v>0</v>
      </c>
      <c r="BF142" s="191">
        <f>IF(N142="znížená",J142,0)</f>
        <v>0</v>
      </c>
      <c r="BG142" s="191">
        <f>IF(N142="zákl. prenesená",J142,0)</f>
        <v>0</v>
      </c>
      <c r="BH142" s="191">
        <f>IF(N142="zníž. prenesená",J142,0)</f>
        <v>0</v>
      </c>
      <c r="BI142" s="191">
        <f>IF(N142="nulová",J142,0)</f>
        <v>0</v>
      </c>
      <c r="BJ142" s="19" t="s">
        <v>171</v>
      </c>
      <c r="BK142" s="191">
        <f>ROUND(I142*H142,2)</f>
        <v>0</v>
      </c>
      <c r="BL142" s="19" t="s">
        <v>91</v>
      </c>
      <c r="BM142" s="190" t="s">
        <v>5312</v>
      </c>
    </row>
    <row r="143" s="2" customFormat="1" ht="33" customHeight="1">
      <c r="A143" s="38"/>
      <c r="B143" s="177"/>
      <c r="C143" s="201" t="s">
        <v>236</v>
      </c>
      <c r="D143" s="201" t="s">
        <v>201</v>
      </c>
      <c r="E143" s="202" t="s">
        <v>5313</v>
      </c>
      <c r="F143" s="203" t="s">
        <v>5314</v>
      </c>
      <c r="G143" s="204" t="s">
        <v>216</v>
      </c>
      <c r="H143" s="205">
        <v>5</v>
      </c>
      <c r="I143" s="206"/>
      <c r="J143" s="207">
        <f>ROUND(I143*H143,2)</f>
        <v>0</v>
      </c>
      <c r="K143" s="208"/>
      <c r="L143" s="209"/>
      <c r="M143" s="210" t="s">
        <v>1</v>
      </c>
      <c r="N143" s="211" t="s">
        <v>42</v>
      </c>
      <c r="O143" s="78"/>
      <c r="P143" s="188">
        <f>O143*H143</f>
        <v>0</v>
      </c>
      <c r="Q143" s="188">
        <v>0</v>
      </c>
      <c r="R143" s="188">
        <f>Q143*H143</f>
        <v>0</v>
      </c>
      <c r="S143" s="188">
        <v>0</v>
      </c>
      <c r="T143" s="189">
        <f>S143*H143</f>
        <v>0</v>
      </c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R143" s="190" t="s">
        <v>103</v>
      </c>
      <c r="AT143" s="190" t="s">
        <v>201</v>
      </c>
      <c r="AU143" s="190" t="s">
        <v>171</v>
      </c>
      <c r="AY143" s="19" t="s">
        <v>165</v>
      </c>
      <c r="BE143" s="191">
        <f>IF(N143="základná",J143,0)</f>
        <v>0</v>
      </c>
      <c r="BF143" s="191">
        <f>IF(N143="znížená",J143,0)</f>
        <v>0</v>
      </c>
      <c r="BG143" s="191">
        <f>IF(N143="zákl. prenesená",J143,0)</f>
        <v>0</v>
      </c>
      <c r="BH143" s="191">
        <f>IF(N143="zníž. prenesená",J143,0)</f>
        <v>0</v>
      </c>
      <c r="BI143" s="191">
        <f>IF(N143="nulová",J143,0)</f>
        <v>0</v>
      </c>
      <c r="BJ143" s="19" t="s">
        <v>171</v>
      </c>
      <c r="BK143" s="191">
        <f>ROUND(I143*H143,2)</f>
        <v>0</v>
      </c>
      <c r="BL143" s="19" t="s">
        <v>91</v>
      </c>
      <c r="BM143" s="190" t="s">
        <v>5315</v>
      </c>
    </row>
    <row r="144" s="2" customFormat="1" ht="37.8" customHeight="1">
      <c r="A144" s="38"/>
      <c r="B144" s="177"/>
      <c r="C144" s="178" t="s">
        <v>240</v>
      </c>
      <c r="D144" s="178" t="s">
        <v>167</v>
      </c>
      <c r="E144" s="179" t="s">
        <v>5316</v>
      </c>
      <c r="F144" s="180" t="s">
        <v>5317</v>
      </c>
      <c r="G144" s="181" t="s">
        <v>216</v>
      </c>
      <c r="H144" s="182">
        <v>5</v>
      </c>
      <c r="I144" s="183"/>
      <c r="J144" s="184">
        <f>ROUND(I144*H144,2)</f>
        <v>0</v>
      </c>
      <c r="K144" s="185"/>
      <c r="L144" s="39"/>
      <c r="M144" s="186" t="s">
        <v>1</v>
      </c>
      <c r="N144" s="187" t="s">
        <v>42</v>
      </c>
      <c r="O144" s="78"/>
      <c r="P144" s="188">
        <f>O144*H144</f>
        <v>0</v>
      </c>
      <c r="Q144" s="188">
        <v>0</v>
      </c>
      <c r="R144" s="188">
        <f>Q144*H144</f>
        <v>0</v>
      </c>
      <c r="S144" s="188">
        <v>0</v>
      </c>
      <c r="T144" s="189">
        <f>S144*H144</f>
        <v>0</v>
      </c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R144" s="190" t="s">
        <v>91</v>
      </c>
      <c r="AT144" s="190" t="s">
        <v>167</v>
      </c>
      <c r="AU144" s="190" t="s">
        <v>171</v>
      </c>
      <c r="AY144" s="19" t="s">
        <v>165</v>
      </c>
      <c r="BE144" s="191">
        <f>IF(N144="základná",J144,0)</f>
        <v>0</v>
      </c>
      <c r="BF144" s="191">
        <f>IF(N144="znížená",J144,0)</f>
        <v>0</v>
      </c>
      <c r="BG144" s="191">
        <f>IF(N144="zákl. prenesená",J144,0)</f>
        <v>0</v>
      </c>
      <c r="BH144" s="191">
        <f>IF(N144="zníž. prenesená",J144,0)</f>
        <v>0</v>
      </c>
      <c r="BI144" s="191">
        <f>IF(N144="nulová",J144,0)</f>
        <v>0</v>
      </c>
      <c r="BJ144" s="19" t="s">
        <v>171</v>
      </c>
      <c r="BK144" s="191">
        <f>ROUND(I144*H144,2)</f>
        <v>0</v>
      </c>
      <c r="BL144" s="19" t="s">
        <v>91</v>
      </c>
      <c r="BM144" s="190" t="s">
        <v>5318</v>
      </c>
    </row>
    <row r="145" s="2" customFormat="1" ht="16.5" customHeight="1">
      <c r="A145" s="38"/>
      <c r="B145" s="177"/>
      <c r="C145" s="201" t="s">
        <v>244</v>
      </c>
      <c r="D145" s="201" t="s">
        <v>201</v>
      </c>
      <c r="E145" s="202" t="s">
        <v>5319</v>
      </c>
      <c r="F145" s="203" t="s">
        <v>5320</v>
      </c>
      <c r="G145" s="204" t="s">
        <v>216</v>
      </c>
      <c r="H145" s="205">
        <v>5</v>
      </c>
      <c r="I145" s="206"/>
      <c r="J145" s="207">
        <f>ROUND(I145*H145,2)</f>
        <v>0</v>
      </c>
      <c r="K145" s="208"/>
      <c r="L145" s="209"/>
      <c r="M145" s="210" t="s">
        <v>1</v>
      </c>
      <c r="N145" s="211" t="s">
        <v>42</v>
      </c>
      <c r="O145" s="78"/>
      <c r="P145" s="188">
        <f>O145*H145</f>
        <v>0</v>
      </c>
      <c r="Q145" s="188">
        <v>0</v>
      </c>
      <c r="R145" s="188">
        <f>Q145*H145</f>
        <v>0</v>
      </c>
      <c r="S145" s="188">
        <v>0</v>
      </c>
      <c r="T145" s="189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190" t="s">
        <v>103</v>
      </c>
      <c r="AT145" s="190" t="s">
        <v>201</v>
      </c>
      <c r="AU145" s="190" t="s">
        <v>171</v>
      </c>
      <c r="AY145" s="19" t="s">
        <v>165</v>
      </c>
      <c r="BE145" s="191">
        <f>IF(N145="základná",J145,0)</f>
        <v>0</v>
      </c>
      <c r="BF145" s="191">
        <f>IF(N145="znížená",J145,0)</f>
        <v>0</v>
      </c>
      <c r="BG145" s="191">
        <f>IF(N145="zákl. prenesená",J145,0)</f>
        <v>0</v>
      </c>
      <c r="BH145" s="191">
        <f>IF(N145="zníž. prenesená",J145,0)</f>
        <v>0</v>
      </c>
      <c r="BI145" s="191">
        <f>IF(N145="nulová",J145,0)</f>
        <v>0</v>
      </c>
      <c r="BJ145" s="19" t="s">
        <v>171</v>
      </c>
      <c r="BK145" s="191">
        <f>ROUND(I145*H145,2)</f>
        <v>0</v>
      </c>
      <c r="BL145" s="19" t="s">
        <v>91</v>
      </c>
      <c r="BM145" s="190" t="s">
        <v>5321</v>
      </c>
    </row>
    <row r="146" s="2" customFormat="1" ht="21.75" customHeight="1">
      <c r="A146" s="38"/>
      <c r="B146" s="177"/>
      <c r="C146" s="178" t="s">
        <v>250</v>
      </c>
      <c r="D146" s="178" t="s">
        <v>167</v>
      </c>
      <c r="E146" s="179" t="s">
        <v>5322</v>
      </c>
      <c r="F146" s="180" t="s">
        <v>5323</v>
      </c>
      <c r="G146" s="181" t="s">
        <v>216</v>
      </c>
      <c r="H146" s="182">
        <v>5</v>
      </c>
      <c r="I146" s="183"/>
      <c r="J146" s="184">
        <f>ROUND(I146*H146,2)</f>
        <v>0</v>
      </c>
      <c r="K146" s="185"/>
      <c r="L146" s="39"/>
      <c r="M146" s="186" t="s">
        <v>1</v>
      </c>
      <c r="N146" s="187" t="s">
        <v>42</v>
      </c>
      <c r="O146" s="78"/>
      <c r="P146" s="188">
        <f>O146*H146</f>
        <v>0</v>
      </c>
      <c r="Q146" s="188">
        <v>0</v>
      </c>
      <c r="R146" s="188">
        <f>Q146*H146</f>
        <v>0</v>
      </c>
      <c r="S146" s="188">
        <v>0</v>
      </c>
      <c r="T146" s="189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190" t="s">
        <v>91</v>
      </c>
      <c r="AT146" s="190" t="s">
        <v>167</v>
      </c>
      <c r="AU146" s="190" t="s">
        <v>171</v>
      </c>
      <c r="AY146" s="19" t="s">
        <v>165</v>
      </c>
      <c r="BE146" s="191">
        <f>IF(N146="základná",J146,0)</f>
        <v>0</v>
      </c>
      <c r="BF146" s="191">
        <f>IF(N146="znížená",J146,0)</f>
        <v>0</v>
      </c>
      <c r="BG146" s="191">
        <f>IF(N146="zákl. prenesená",J146,0)</f>
        <v>0</v>
      </c>
      <c r="BH146" s="191">
        <f>IF(N146="zníž. prenesená",J146,0)</f>
        <v>0</v>
      </c>
      <c r="BI146" s="191">
        <f>IF(N146="nulová",J146,0)</f>
        <v>0</v>
      </c>
      <c r="BJ146" s="19" t="s">
        <v>171</v>
      </c>
      <c r="BK146" s="191">
        <f>ROUND(I146*H146,2)</f>
        <v>0</v>
      </c>
      <c r="BL146" s="19" t="s">
        <v>91</v>
      </c>
      <c r="BM146" s="190" t="s">
        <v>5324</v>
      </c>
    </row>
    <row r="147" s="2" customFormat="1" ht="24.15" customHeight="1">
      <c r="A147" s="38"/>
      <c r="B147" s="177"/>
      <c r="C147" s="201" t="s">
        <v>256</v>
      </c>
      <c r="D147" s="201" t="s">
        <v>201</v>
      </c>
      <c r="E147" s="202" t="s">
        <v>5325</v>
      </c>
      <c r="F147" s="203" t="s">
        <v>5326</v>
      </c>
      <c r="G147" s="204" t="s">
        <v>216</v>
      </c>
      <c r="H147" s="205">
        <v>15</v>
      </c>
      <c r="I147" s="206"/>
      <c r="J147" s="207">
        <f>ROUND(I147*H147,2)</f>
        <v>0</v>
      </c>
      <c r="K147" s="208"/>
      <c r="L147" s="209"/>
      <c r="M147" s="210" t="s">
        <v>1</v>
      </c>
      <c r="N147" s="211" t="s">
        <v>42</v>
      </c>
      <c r="O147" s="78"/>
      <c r="P147" s="188">
        <f>O147*H147</f>
        <v>0</v>
      </c>
      <c r="Q147" s="188">
        <v>0</v>
      </c>
      <c r="R147" s="188">
        <f>Q147*H147</f>
        <v>0</v>
      </c>
      <c r="S147" s="188">
        <v>0</v>
      </c>
      <c r="T147" s="189">
        <f>S147*H147</f>
        <v>0</v>
      </c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R147" s="190" t="s">
        <v>103</v>
      </c>
      <c r="AT147" s="190" t="s">
        <v>201</v>
      </c>
      <c r="AU147" s="190" t="s">
        <v>171</v>
      </c>
      <c r="AY147" s="19" t="s">
        <v>165</v>
      </c>
      <c r="BE147" s="191">
        <f>IF(N147="základná",J147,0)</f>
        <v>0</v>
      </c>
      <c r="BF147" s="191">
        <f>IF(N147="znížená",J147,0)</f>
        <v>0</v>
      </c>
      <c r="BG147" s="191">
        <f>IF(N147="zákl. prenesená",J147,0)</f>
        <v>0</v>
      </c>
      <c r="BH147" s="191">
        <f>IF(N147="zníž. prenesená",J147,0)</f>
        <v>0</v>
      </c>
      <c r="BI147" s="191">
        <f>IF(N147="nulová",J147,0)</f>
        <v>0</v>
      </c>
      <c r="BJ147" s="19" t="s">
        <v>171</v>
      </c>
      <c r="BK147" s="191">
        <f>ROUND(I147*H147,2)</f>
        <v>0</v>
      </c>
      <c r="BL147" s="19" t="s">
        <v>91</v>
      </c>
      <c r="BM147" s="190" t="s">
        <v>5327</v>
      </c>
    </row>
    <row r="148" s="2" customFormat="1" ht="24.15" customHeight="1">
      <c r="A148" s="38"/>
      <c r="B148" s="177"/>
      <c r="C148" s="178" t="s">
        <v>7</v>
      </c>
      <c r="D148" s="178" t="s">
        <v>167</v>
      </c>
      <c r="E148" s="179" t="s">
        <v>5325</v>
      </c>
      <c r="F148" s="180" t="s">
        <v>5328</v>
      </c>
      <c r="G148" s="181" t="s">
        <v>216</v>
      </c>
      <c r="H148" s="182">
        <v>15</v>
      </c>
      <c r="I148" s="183"/>
      <c r="J148" s="184">
        <f>ROUND(I148*H148,2)</f>
        <v>0</v>
      </c>
      <c r="K148" s="185"/>
      <c r="L148" s="39"/>
      <c r="M148" s="186" t="s">
        <v>1</v>
      </c>
      <c r="N148" s="187" t="s">
        <v>42</v>
      </c>
      <c r="O148" s="78"/>
      <c r="P148" s="188">
        <f>O148*H148</f>
        <v>0</v>
      </c>
      <c r="Q148" s="188">
        <v>0</v>
      </c>
      <c r="R148" s="188">
        <f>Q148*H148</f>
        <v>0</v>
      </c>
      <c r="S148" s="188">
        <v>0</v>
      </c>
      <c r="T148" s="189">
        <f>S148*H148</f>
        <v>0</v>
      </c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R148" s="190" t="s">
        <v>91</v>
      </c>
      <c r="AT148" s="190" t="s">
        <v>167</v>
      </c>
      <c r="AU148" s="190" t="s">
        <v>171</v>
      </c>
      <c r="AY148" s="19" t="s">
        <v>165</v>
      </c>
      <c r="BE148" s="191">
        <f>IF(N148="základná",J148,0)</f>
        <v>0</v>
      </c>
      <c r="BF148" s="191">
        <f>IF(N148="znížená",J148,0)</f>
        <v>0</v>
      </c>
      <c r="BG148" s="191">
        <f>IF(N148="zákl. prenesená",J148,0)</f>
        <v>0</v>
      </c>
      <c r="BH148" s="191">
        <f>IF(N148="zníž. prenesená",J148,0)</f>
        <v>0</v>
      </c>
      <c r="BI148" s="191">
        <f>IF(N148="nulová",J148,0)</f>
        <v>0</v>
      </c>
      <c r="BJ148" s="19" t="s">
        <v>171</v>
      </c>
      <c r="BK148" s="191">
        <f>ROUND(I148*H148,2)</f>
        <v>0</v>
      </c>
      <c r="BL148" s="19" t="s">
        <v>91</v>
      </c>
      <c r="BM148" s="190" t="s">
        <v>5329</v>
      </c>
    </row>
    <row r="149" s="2" customFormat="1" ht="21.75" customHeight="1">
      <c r="A149" s="38"/>
      <c r="B149" s="177"/>
      <c r="C149" s="201" t="s">
        <v>266</v>
      </c>
      <c r="D149" s="201" t="s">
        <v>201</v>
      </c>
      <c r="E149" s="202" t="s">
        <v>5330</v>
      </c>
      <c r="F149" s="203" t="s">
        <v>5331</v>
      </c>
      <c r="G149" s="204" t="s">
        <v>216</v>
      </c>
      <c r="H149" s="205">
        <v>10</v>
      </c>
      <c r="I149" s="206"/>
      <c r="J149" s="207">
        <f>ROUND(I149*H149,2)</f>
        <v>0</v>
      </c>
      <c r="K149" s="208"/>
      <c r="L149" s="209"/>
      <c r="M149" s="210" t="s">
        <v>1</v>
      </c>
      <c r="N149" s="211" t="s">
        <v>42</v>
      </c>
      <c r="O149" s="78"/>
      <c r="P149" s="188">
        <f>O149*H149</f>
        <v>0</v>
      </c>
      <c r="Q149" s="188">
        <v>0</v>
      </c>
      <c r="R149" s="188">
        <f>Q149*H149</f>
        <v>0</v>
      </c>
      <c r="S149" s="188">
        <v>0</v>
      </c>
      <c r="T149" s="189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190" t="s">
        <v>103</v>
      </c>
      <c r="AT149" s="190" t="s">
        <v>201</v>
      </c>
      <c r="AU149" s="190" t="s">
        <v>171</v>
      </c>
      <c r="AY149" s="19" t="s">
        <v>165</v>
      </c>
      <c r="BE149" s="191">
        <f>IF(N149="základná",J149,0)</f>
        <v>0</v>
      </c>
      <c r="BF149" s="191">
        <f>IF(N149="znížená",J149,0)</f>
        <v>0</v>
      </c>
      <c r="BG149" s="191">
        <f>IF(N149="zákl. prenesená",J149,0)</f>
        <v>0</v>
      </c>
      <c r="BH149" s="191">
        <f>IF(N149="zníž. prenesená",J149,0)</f>
        <v>0</v>
      </c>
      <c r="BI149" s="191">
        <f>IF(N149="nulová",J149,0)</f>
        <v>0</v>
      </c>
      <c r="BJ149" s="19" t="s">
        <v>171</v>
      </c>
      <c r="BK149" s="191">
        <f>ROUND(I149*H149,2)</f>
        <v>0</v>
      </c>
      <c r="BL149" s="19" t="s">
        <v>91</v>
      </c>
      <c r="BM149" s="190" t="s">
        <v>5332</v>
      </c>
    </row>
    <row r="150" s="2" customFormat="1" ht="24.15" customHeight="1">
      <c r="A150" s="38"/>
      <c r="B150" s="177"/>
      <c r="C150" s="178" t="s">
        <v>272</v>
      </c>
      <c r="D150" s="178" t="s">
        <v>167</v>
      </c>
      <c r="E150" s="179" t="s">
        <v>5333</v>
      </c>
      <c r="F150" s="180" t="s">
        <v>5334</v>
      </c>
      <c r="G150" s="181" t="s">
        <v>216</v>
      </c>
      <c r="H150" s="182">
        <v>10</v>
      </c>
      <c r="I150" s="183"/>
      <c r="J150" s="184">
        <f>ROUND(I150*H150,2)</f>
        <v>0</v>
      </c>
      <c r="K150" s="185"/>
      <c r="L150" s="39"/>
      <c r="M150" s="186" t="s">
        <v>1</v>
      </c>
      <c r="N150" s="187" t="s">
        <v>42</v>
      </c>
      <c r="O150" s="78"/>
      <c r="P150" s="188">
        <f>O150*H150</f>
        <v>0</v>
      </c>
      <c r="Q150" s="188">
        <v>0</v>
      </c>
      <c r="R150" s="188">
        <f>Q150*H150</f>
        <v>0</v>
      </c>
      <c r="S150" s="188">
        <v>0</v>
      </c>
      <c r="T150" s="189">
        <f>S150*H150</f>
        <v>0</v>
      </c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R150" s="190" t="s">
        <v>91</v>
      </c>
      <c r="AT150" s="190" t="s">
        <v>167</v>
      </c>
      <c r="AU150" s="190" t="s">
        <v>171</v>
      </c>
      <c r="AY150" s="19" t="s">
        <v>165</v>
      </c>
      <c r="BE150" s="191">
        <f>IF(N150="základná",J150,0)</f>
        <v>0</v>
      </c>
      <c r="BF150" s="191">
        <f>IF(N150="znížená",J150,0)</f>
        <v>0</v>
      </c>
      <c r="BG150" s="191">
        <f>IF(N150="zákl. prenesená",J150,0)</f>
        <v>0</v>
      </c>
      <c r="BH150" s="191">
        <f>IF(N150="zníž. prenesená",J150,0)</f>
        <v>0</v>
      </c>
      <c r="BI150" s="191">
        <f>IF(N150="nulová",J150,0)</f>
        <v>0</v>
      </c>
      <c r="BJ150" s="19" t="s">
        <v>171</v>
      </c>
      <c r="BK150" s="191">
        <f>ROUND(I150*H150,2)</f>
        <v>0</v>
      </c>
      <c r="BL150" s="19" t="s">
        <v>91</v>
      </c>
      <c r="BM150" s="190" t="s">
        <v>5335</v>
      </c>
    </row>
    <row r="151" s="2" customFormat="1" ht="24.15" customHeight="1">
      <c r="A151" s="38"/>
      <c r="B151" s="177"/>
      <c r="C151" s="201" t="s">
        <v>278</v>
      </c>
      <c r="D151" s="201" t="s">
        <v>201</v>
      </c>
      <c r="E151" s="202" t="s">
        <v>5336</v>
      </c>
      <c r="F151" s="203" t="s">
        <v>5337</v>
      </c>
      <c r="G151" s="204" t="s">
        <v>216</v>
      </c>
      <c r="H151" s="205">
        <v>5</v>
      </c>
      <c r="I151" s="206"/>
      <c r="J151" s="207">
        <f>ROUND(I151*H151,2)</f>
        <v>0</v>
      </c>
      <c r="K151" s="208"/>
      <c r="L151" s="209"/>
      <c r="M151" s="210" t="s">
        <v>1</v>
      </c>
      <c r="N151" s="211" t="s">
        <v>42</v>
      </c>
      <c r="O151" s="78"/>
      <c r="P151" s="188">
        <f>O151*H151</f>
        <v>0</v>
      </c>
      <c r="Q151" s="188">
        <v>0</v>
      </c>
      <c r="R151" s="188">
        <f>Q151*H151</f>
        <v>0</v>
      </c>
      <c r="S151" s="188">
        <v>0</v>
      </c>
      <c r="T151" s="189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190" t="s">
        <v>103</v>
      </c>
      <c r="AT151" s="190" t="s">
        <v>201</v>
      </c>
      <c r="AU151" s="190" t="s">
        <v>171</v>
      </c>
      <c r="AY151" s="19" t="s">
        <v>165</v>
      </c>
      <c r="BE151" s="191">
        <f>IF(N151="základná",J151,0)</f>
        <v>0</v>
      </c>
      <c r="BF151" s="191">
        <f>IF(N151="znížená",J151,0)</f>
        <v>0</v>
      </c>
      <c r="BG151" s="191">
        <f>IF(N151="zákl. prenesená",J151,0)</f>
        <v>0</v>
      </c>
      <c r="BH151" s="191">
        <f>IF(N151="zníž. prenesená",J151,0)</f>
        <v>0</v>
      </c>
      <c r="BI151" s="191">
        <f>IF(N151="nulová",J151,0)</f>
        <v>0</v>
      </c>
      <c r="BJ151" s="19" t="s">
        <v>171</v>
      </c>
      <c r="BK151" s="191">
        <f>ROUND(I151*H151,2)</f>
        <v>0</v>
      </c>
      <c r="BL151" s="19" t="s">
        <v>91</v>
      </c>
      <c r="BM151" s="190" t="s">
        <v>5338</v>
      </c>
    </row>
    <row r="152" s="2" customFormat="1" ht="24.15" customHeight="1">
      <c r="A152" s="38"/>
      <c r="B152" s="177"/>
      <c r="C152" s="178" t="s">
        <v>309</v>
      </c>
      <c r="D152" s="178" t="s">
        <v>167</v>
      </c>
      <c r="E152" s="179" t="s">
        <v>5336</v>
      </c>
      <c r="F152" s="180" t="s">
        <v>5339</v>
      </c>
      <c r="G152" s="181" t="s">
        <v>216</v>
      </c>
      <c r="H152" s="182">
        <v>5</v>
      </c>
      <c r="I152" s="183"/>
      <c r="J152" s="184">
        <f>ROUND(I152*H152,2)</f>
        <v>0</v>
      </c>
      <c r="K152" s="185"/>
      <c r="L152" s="39"/>
      <c r="M152" s="186" t="s">
        <v>1</v>
      </c>
      <c r="N152" s="187" t="s">
        <v>42</v>
      </c>
      <c r="O152" s="78"/>
      <c r="P152" s="188">
        <f>O152*H152</f>
        <v>0</v>
      </c>
      <c r="Q152" s="188">
        <v>0</v>
      </c>
      <c r="R152" s="188">
        <f>Q152*H152</f>
        <v>0</v>
      </c>
      <c r="S152" s="188">
        <v>0</v>
      </c>
      <c r="T152" s="189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190" t="s">
        <v>91</v>
      </c>
      <c r="AT152" s="190" t="s">
        <v>167</v>
      </c>
      <c r="AU152" s="190" t="s">
        <v>171</v>
      </c>
      <c r="AY152" s="19" t="s">
        <v>165</v>
      </c>
      <c r="BE152" s="191">
        <f>IF(N152="základná",J152,0)</f>
        <v>0</v>
      </c>
      <c r="BF152" s="191">
        <f>IF(N152="znížená",J152,0)</f>
        <v>0</v>
      </c>
      <c r="BG152" s="191">
        <f>IF(N152="zákl. prenesená",J152,0)</f>
        <v>0</v>
      </c>
      <c r="BH152" s="191">
        <f>IF(N152="zníž. prenesená",J152,0)</f>
        <v>0</v>
      </c>
      <c r="BI152" s="191">
        <f>IF(N152="nulová",J152,0)</f>
        <v>0</v>
      </c>
      <c r="BJ152" s="19" t="s">
        <v>171</v>
      </c>
      <c r="BK152" s="191">
        <f>ROUND(I152*H152,2)</f>
        <v>0</v>
      </c>
      <c r="BL152" s="19" t="s">
        <v>91</v>
      </c>
      <c r="BM152" s="190" t="s">
        <v>5340</v>
      </c>
    </row>
    <row r="153" s="2" customFormat="1" ht="24.15" customHeight="1">
      <c r="A153" s="38"/>
      <c r="B153" s="177"/>
      <c r="C153" s="201" t="s">
        <v>313</v>
      </c>
      <c r="D153" s="201" t="s">
        <v>201</v>
      </c>
      <c r="E153" s="202" t="s">
        <v>5341</v>
      </c>
      <c r="F153" s="203" t="s">
        <v>5342</v>
      </c>
      <c r="G153" s="204" t="s">
        <v>216</v>
      </c>
      <c r="H153" s="205">
        <v>5</v>
      </c>
      <c r="I153" s="206"/>
      <c r="J153" s="207">
        <f>ROUND(I153*H153,2)</f>
        <v>0</v>
      </c>
      <c r="K153" s="208"/>
      <c r="L153" s="209"/>
      <c r="M153" s="210" t="s">
        <v>1</v>
      </c>
      <c r="N153" s="211" t="s">
        <v>42</v>
      </c>
      <c r="O153" s="78"/>
      <c r="P153" s="188">
        <f>O153*H153</f>
        <v>0</v>
      </c>
      <c r="Q153" s="188">
        <v>0</v>
      </c>
      <c r="R153" s="188">
        <f>Q153*H153</f>
        <v>0</v>
      </c>
      <c r="S153" s="188">
        <v>0</v>
      </c>
      <c r="T153" s="189">
        <f>S153*H153</f>
        <v>0</v>
      </c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R153" s="190" t="s">
        <v>103</v>
      </c>
      <c r="AT153" s="190" t="s">
        <v>201</v>
      </c>
      <c r="AU153" s="190" t="s">
        <v>171</v>
      </c>
      <c r="AY153" s="19" t="s">
        <v>165</v>
      </c>
      <c r="BE153" s="191">
        <f>IF(N153="základná",J153,0)</f>
        <v>0</v>
      </c>
      <c r="BF153" s="191">
        <f>IF(N153="znížená",J153,0)</f>
        <v>0</v>
      </c>
      <c r="BG153" s="191">
        <f>IF(N153="zákl. prenesená",J153,0)</f>
        <v>0</v>
      </c>
      <c r="BH153" s="191">
        <f>IF(N153="zníž. prenesená",J153,0)</f>
        <v>0</v>
      </c>
      <c r="BI153" s="191">
        <f>IF(N153="nulová",J153,0)</f>
        <v>0</v>
      </c>
      <c r="BJ153" s="19" t="s">
        <v>171</v>
      </c>
      <c r="BK153" s="191">
        <f>ROUND(I153*H153,2)</f>
        <v>0</v>
      </c>
      <c r="BL153" s="19" t="s">
        <v>91</v>
      </c>
      <c r="BM153" s="190" t="s">
        <v>5343</v>
      </c>
    </row>
    <row r="154" s="2" customFormat="1" ht="24.15" customHeight="1">
      <c r="A154" s="38"/>
      <c r="B154" s="177"/>
      <c r="C154" s="178" t="s">
        <v>317</v>
      </c>
      <c r="D154" s="178" t="s">
        <v>167</v>
      </c>
      <c r="E154" s="179" t="s">
        <v>5341</v>
      </c>
      <c r="F154" s="180" t="s">
        <v>5344</v>
      </c>
      <c r="G154" s="181" t="s">
        <v>216</v>
      </c>
      <c r="H154" s="182">
        <v>5</v>
      </c>
      <c r="I154" s="183"/>
      <c r="J154" s="184">
        <f>ROUND(I154*H154,2)</f>
        <v>0</v>
      </c>
      <c r="K154" s="185"/>
      <c r="L154" s="39"/>
      <c r="M154" s="186" t="s">
        <v>1</v>
      </c>
      <c r="N154" s="187" t="s">
        <v>42</v>
      </c>
      <c r="O154" s="78"/>
      <c r="P154" s="188">
        <f>O154*H154</f>
        <v>0</v>
      </c>
      <c r="Q154" s="188">
        <v>0</v>
      </c>
      <c r="R154" s="188">
        <f>Q154*H154</f>
        <v>0</v>
      </c>
      <c r="S154" s="188">
        <v>0</v>
      </c>
      <c r="T154" s="189">
        <f>S154*H154</f>
        <v>0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190" t="s">
        <v>91</v>
      </c>
      <c r="AT154" s="190" t="s">
        <v>167</v>
      </c>
      <c r="AU154" s="190" t="s">
        <v>171</v>
      </c>
      <c r="AY154" s="19" t="s">
        <v>165</v>
      </c>
      <c r="BE154" s="191">
        <f>IF(N154="základná",J154,0)</f>
        <v>0</v>
      </c>
      <c r="BF154" s="191">
        <f>IF(N154="znížená",J154,0)</f>
        <v>0</v>
      </c>
      <c r="BG154" s="191">
        <f>IF(N154="zákl. prenesená",J154,0)</f>
        <v>0</v>
      </c>
      <c r="BH154" s="191">
        <f>IF(N154="zníž. prenesená",J154,0)</f>
        <v>0</v>
      </c>
      <c r="BI154" s="191">
        <f>IF(N154="nulová",J154,0)</f>
        <v>0</v>
      </c>
      <c r="BJ154" s="19" t="s">
        <v>171</v>
      </c>
      <c r="BK154" s="191">
        <f>ROUND(I154*H154,2)</f>
        <v>0</v>
      </c>
      <c r="BL154" s="19" t="s">
        <v>91</v>
      </c>
      <c r="BM154" s="190" t="s">
        <v>5345</v>
      </c>
    </row>
    <row r="155" s="2" customFormat="1" ht="24.15" customHeight="1">
      <c r="A155" s="38"/>
      <c r="B155" s="177"/>
      <c r="C155" s="201" t="s">
        <v>322</v>
      </c>
      <c r="D155" s="201" t="s">
        <v>201</v>
      </c>
      <c r="E155" s="202" t="s">
        <v>5346</v>
      </c>
      <c r="F155" s="203" t="s">
        <v>5347</v>
      </c>
      <c r="G155" s="204" t="s">
        <v>216</v>
      </c>
      <c r="H155" s="205">
        <v>17</v>
      </c>
      <c r="I155" s="206"/>
      <c r="J155" s="207">
        <f>ROUND(I155*H155,2)</f>
        <v>0</v>
      </c>
      <c r="K155" s="208"/>
      <c r="L155" s="209"/>
      <c r="M155" s="210" t="s">
        <v>1</v>
      </c>
      <c r="N155" s="211" t="s">
        <v>42</v>
      </c>
      <c r="O155" s="78"/>
      <c r="P155" s="188">
        <f>O155*H155</f>
        <v>0</v>
      </c>
      <c r="Q155" s="188">
        <v>0</v>
      </c>
      <c r="R155" s="188">
        <f>Q155*H155</f>
        <v>0</v>
      </c>
      <c r="S155" s="188">
        <v>0</v>
      </c>
      <c r="T155" s="189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190" t="s">
        <v>103</v>
      </c>
      <c r="AT155" s="190" t="s">
        <v>201</v>
      </c>
      <c r="AU155" s="190" t="s">
        <v>171</v>
      </c>
      <c r="AY155" s="19" t="s">
        <v>165</v>
      </c>
      <c r="BE155" s="191">
        <f>IF(N155="základná",J155,0)</f>
        <v>0</v>
      </c>
      <c r="BF155" s="191">
        <f>IF(N155="znížená",J155,0)</f>
        <v>0</v>
      </c>
      <c r="BG155" s="191">
        <f>IF(N155="zákl. prenesená",J155,0)</f>
        <v>0</v>
      </c>
      <c r="BH155" s="191">
        <f>IF(N155="zníž. prenesená",J155,0)</f>
        <v>0</v>
      </c>
      <c r="BI155" s="191">
        <f>IF(N155="nulová",J155,0)</f>
        <v>0</v>
      </c>
      <c r="BJ155" s="19" t="s">
        <v>171</v>
      </c>
      <c r="BK155" s="191">
        <f>ROUND(I155*H155,2)</f>
        <v>0</v>
      </c>
      <c r="BL155" s="19" t="s">
        <v>91</v>
      </c>
      <c r="BM155" s="190" t="s">
        <v>5348</v>
      </c>
    </row>
    <row r="156" s="2" customFormat="1" ht="24.15" customHeight="1">
      <c r="A156" s="38"/>
      <c r="B156" s="177"/>
      <c r="C156" s="178" t="s">
        <v>326</v>
      </c>
      <c r="D156" s="178" t="s">
        <v>167</v>
      </c>
      <c r="E156" s="179" t="s">
        <v>5346</v>
      </c>
      <c r="F156" s="180" t="s">
        <v>5349</v>
      </c>
      <c r="G156" s="181" t="s">
        <v>216</v>
      </c>
      <c r="H156" s="182">
        <v>17</v>
      </c>
      <c r="I156" s="183"/>
      <c r="J156" s="184">
        <f>ROUND(I156*H156,2)</f>
        <v>0</v>
      </c>
      <c r="K156" s="185"/>
      <c r="L156" s="39"/>
      <c r="M156" s="186" t="s">
        <v>1</v>
      </c>
      <c r="N156" s="187" t="s">
        <v>42</v>
      </c>
      <c r="O156" s="78"/>
      <c r="P156" s="188">
        <f>O156*H156</f>
        <v>0</v>
      </c>
      <c r="Q156" s="188">
        <v>0</v>
      </c>
      <c r="R156" s="188">
        <f>Q156*H156</f>
        <v>0</v>
      </c>
      <c r="S156" s="188">
        <v>0</v>
      </c>
      <c r="T156" s="189">
        <f>S156*H156</f>
        <v>0</v>
      </c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R156" s="190" t="s">
        <v>91</v>
      </c>
      <c r="AT156" s="190" t="s">
        <v>167</v>
      </c>
      <c r="AU156" s="190" t="s">
        <v>171</v>
      </c>
      <c r="AY156" s="19" t="s">
        <v>165</v>
      </c>
      <c r="BE156" s="191">
        <f>IF(N156="základná",J156,0)</f>
        <v>0</v>
      </c>
      <c r="BF156" s="191">
        <f>IF(N156="znížená",J156,0)</f>
        <v>0</v>
      </c>
      <c r="BG156" s="191">
        <f>IF(N156="zákl. prenesená",J156,0)</f>
        <v>0</v>
      </c>
      <c r="BH156" s="191">
        <f>IF(N156="zníž. prenesená",J156,0)</f>
        <v>0</v>
      </c>
      <c r="BI156" s="191">
        <f>IF(N156="nulová",J156,0)</f>
        <v>0</v>
      </c>
      <c r="BJ156" s="19" t="s">
        <v>171</v>
      </c>
      <c r="BK156" s="191">
        <f>ROUND(I156*H156,2)</f>
        <v>0</v>
      </c>
      <c r="BL156" s="19" t="s">
        <v>91</v>
      </c>
      <c r="BM156" s="190" t="s">
        <v>5350</v>
      </c>
    </row>
    <row r="157" s="2" customFormat="1" ht="24.15" customHeight="1">
      <c r="A157" s="38"/>
      <c r="B157" s="177"/>
      <c r="C157" s="201" t="s">
        <v>368</v>
      </c>
      <c r="D157" s="201" t="s">
        <v>201</v>
      </c>
      <c r="E157" s="202" t="s">
        <v>5351</v>
      </c>
      <c r="F157" s="203" t="s">
        <v>5352</v>
      </c>
      <c r="G157" s="204" t="s">
        <v>216</v>
      </c>
      <c r="H157" s="205">
        <v>4</v>
      </c>
      <c r="I157" s="206"/>
      <c r="J157" s="207">
        <f>ROUND(I157*H157,2)</f>
        <v>0</v>
      </c>
      <c r="K157" s="208"/>
      <c r="L157" s="209"/>
      <c r="M157" s="210" t="s">
        <v>1</v>
      </c>
      <c r="N157" s="211" t="s">
        <v>42</v>
      </c>
      <c r="O157" s="78"/>
      <c r="P157" s="188">
        <f>O157*H157</f>
        <v>0</v>
      </c>
      <c r="Q157" s="188">
        <v>0</v>
      </c>
      <c r="R157" s="188">
        <f>Q157*H157</f>
        <v>0</v>
      </c>
      <c r="S157" s="188">
        <v>0</v>
      </c>
      <c r="T157" s="189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190" t="s">
        <v>103</v>
      </c>
      <c r="AT157" s="190" t="s">
        <v>201</v>
      </c>
      <c r="AU157" s="190" t="s">
        <v>171</v>
      </c>
      <c r="AY157" s="19" t="s">
        <v>165</v>
      </c>
      <c r="BE157" s="191">
        <f>IF(N157="základná",J157,0)</f>
        <v>0</v>
      </c>
      <c r="BF157" s="191">
        <f>IF(N157="znížená",J157,0)</f>
        <v>0</v>
      </c>
      <c r="BG157" s="191">
        <f>IF(N157="zákl. prenesená",J157,0)</f>
        <v>0</v>
      </c>
      <c r="BH157" s="191">
        <f>IF(N157="zníž. prenesená",J157,0)</f>
        <v>0</v>
      </c>
      <c r="BI157" s="191">
        <f>IF(N157="nulová",J157,0)</f>
        <v>0</v>
      </c>
      <c r="BJ157" s="19" t="s">
        <v>171</v>
      </c>
      <c r="BK157" s="191">
        <f>ROUND(I157*H157,2)</f>
        <v>0</v>
      </c>
      <c r="BL157" s="19" t="s">
        <v>91</v>
      </c>
      <c r="BM157" s="190" t="s">
        <v>5353</v>
      </c>
    </row>
    <row r="158" s="2" customFormat="1" ht="24.15" customHeight="1">
      <c r="A158" s="38"/>
      <c r="B158" s="177"/>
      <c r="C158" s="178" t="s">
        <v>515</v>
      </c>
      <c r="D158" s="178" t="s">
        <v>167</v>
      </c>
      <c r="E158" s="179" t="s">
        <v>5351</v>
      </c>
      <c r="F158" s="180" t="s">
        <v>5354</v>
      </c>
      <c r="G158" s="181" t="s">
        <v>216</v>
      </c>
      <c r="H158" s="182">
        <v>4</v>
      </c>
      <c r="I158" s="183"/>
      <c r="J158" s="184">
        <f>ROUND(I158*H158,2)</f>
        <v>0</v>
      </c>
      <c r="K158" s="185"/>
      <c r="L158" s="39"/>
      <c r="M158" s="186" t="s">
        <v>1</v>
      </c>
      <c r="N158" s="187" t="s">
        <v>42</v>
      </c>
      <c r="O158" s="78"/>
      <c r="P158" s="188">
        <f>O158*H158</f>
        <v>0</v>
      </c>
      <c r="Q158" s="188">
        <v>0</v>
      </c>
      <c r="R158" s="188">
        <f>Q158*H158</f>
        <v>0</v>
      </c>
      <c r="S158" s="188">
        <v>0</v>
      </c>
      <c r="T158" s="189">
        <f>S158*H158</f>
        <v>0</v>
      </c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R158" s="190" t="s">
        <v>91</v>
      </c>
      <c r="AT158" s="190" t="s">
        <v>167</v>
      </c>
      <c r="AU158" s="190" t="s">
        <v>171</v>
      </c>
      <c r="AY158" s="19" t="s">
        <v>165</v>
      </c>
      <c r="BE158" s="191">
        <f>IF(N158="základná",J158,0)</f>
        <v>0</v>
      </c>
      <c r="BF158" s="191">
        <f>IF(N158="znížená",J158,0)</f>
        <v>0</v>
      </c>
      <c r="BG158" s="191">
        <f>IF(N158="zákl. prenesená",J158,0)</f>
        <v>0</v>
      </c>
      <c r="BH158" s="191">
        <f>IF(N158="zníž. prenesená",J158,0)</f>
        <v>0</v>
      </c>
      <c r="BI158" s="191">
        <f>IF(N158="nulová",J158,0)</f>
        <v>0</v>
      </c>
      <c r="BJ158" s="19" t="s">
        <v>171</v>
      </c>
      <c r="BK158" s="191">
        <f>ROUND(I158*H158,2)</f>
        <v>0</v>
      </c>
      <c r="BL158" s="19" t="s">
        <v>91</v>
      </c>
      <c r="BM158" s="190" t="s">
        <v>5355</v>
      </c>
    </row>
    <row r="159" s="2" customFormat="1" ht="24.15" customHeight="1">
      <c r="A159" s="38"/>
      <c r="B159" s="177"/>
      <c r="C159" s="201" t="s">
        <v>519</v>
      </c>
      <c r="D159" s="201" t="s">
        <v>201</v>
      </c>
      <c r="E159" s="202" t="s">
        <v>5356</v>
      </c>
      <c r="F159" s="203" t="s">
        <v>5357</v>
      </c>
      <c r="G159" s="204" t="s">
        <v>216</v>
      </c>
      <c r="H159" s="205">
        <v>2</v>
      </c>
      <c r="I159" s="206"/>
      <c r="J159" s="207">
        <f>ROUND(I159*H159,2)</f>
        <v>0</v>
      </c>
      <c r="K159" s="208"/>
      <c r="L159" s="209"/>
      <c r="M159" s="210" t="s">
        <v>1</v>
      </c>
      <c r="N159" s="211" t="s">
        <v>42</v>
      </c>
      <c r="O159" s="78"/>
      <c r="P159" s="188">
        <f>O159*H159</f>
        <v>0</v>
      </c>
      <c r="Q159" s="188">
        <v>0</v>
      </c>
      <c r="R159" s="188">
        <f>Q159*H159</f>
        <v>0</v>
      </c>
      <c r="S159" s="188">
        <v>0</v>
      </c>
      <c r="T159" s="189">
        <f>S159*H159</f>
        <v>0</v>
      </c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R159" s="190" t="s">
        <v>103</v>
      </c>
      <c r="AT159" s="190" t="s">
        <v>201</v>
      </c>
      <c r="AU159" s="190" t="s">
        <v>171</v>
      </c>
      <c r="AY159" s="19" t="s">
        <v>165</v>
      </c>
      <c r="BE159" s="191">
        <f>IF(N159="základná",J159,0)</f>
        <v>0</v>
      </c>
      <c r="BF159" s="191">
        <f>IF(N159="znížená",J159,0)</f>
        <v>0</v>
      </c>
      <c r="BG159" s="191">
        <f>IF(N159="zákl. prenesená",J159,0)</f>
        <v>0</v>
      </c>
      <c r="BH159" s="191">
        <f>IF(N159="zníž. prenesená",J159,0)</f>
        <v>0</v>
      </c>
      <c r="BI159" s="191">
        <f>IF(N159="nulová",J159,0)</f>
        <v>0</v>
      </c>
      <c r="BJ159" s="19" t="s">
        <v>171</v>
      </c>
      <c r="BK159" s="191">
        <f>ROUND(I159*H159,2)</f>
        <v>0</v>
      </c>
      <c r="BL159" s="19" t="s">
        <v>91</v>
      </c>
      <c r="BM159" s="190" t="s">
        <v>5358</v>
      </c>
    </row>
    <row r="160" s="2" customFormat="1" ht="24.15" customHeight="1">
      <c r="A160" s="38"/>
      <c r="B160" s="177"/>
      <c r="C160" s="178" t="s">
        <v>523</v>
      </c>
      <c r="D160" s="178" t="s">
        <v>167</v>
      </c>
      <c r="E160" s="179" t="s">
        <v>5359</v>
      </c>
      <c r="F160" s="180" t="s">
        <v>5360</v>
      </c>
      <c r="G160" s="181" t="s">
        <v>216</v>
      </c>
      <c r="H160" s="182">
        <v>2</v>
      </c>
      <c r="I160" s="183"/>
      <c r="J160" s="184">
        <f>ROUND(I160*H160,2)</f>
        <v>0</v>
      </c>
      <c r="K160" s="185"/>
      <c r="L160" s="39"/>
      <c r="M160" s="186" t="s">
        <v>1</v>
      </c>
      <c r="N160" s="187" t="s">
        <v>42</v>
      </c>
      <c r="O160" s="78"/>
      <c r="P160" s="188">
        <f>O160*H160</f>
        <v>0</v>
      </c>
      <c r="Q160" s="188">
        <v>0</v>
      </c>
      <c r="R160" s="188">
        <f>Q160*H160</f>
        <v>0</v>
      </c>
      <c r="S160" s="188">
        <v>0</v>
      </c>
      <c r="T160" s="189">
        <f>S160*H160</f>
        <v>0</v>
      </c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R160" s="190" t="s">
        <v>91</v>
      </c>
      <c r="AT160" s="190" t="s">
        <v>167</v>
      </c>
      <c r="AU160" s="190" t="s">
        <v>171</v>
      </c>
      <c r="AY160" s="19" t="s">
        <v>165</v>
      </c>
      <c r="BE160" s="191">
        <f>IF(N160="základná",J160,0)</f>
        <v>0</v>
      </c>
      <c r="BF160" s="191">
        <f>IF(N160="znížená",J160,0)</f>
        <v>0</v>
      </c>
      <c r="BG160" s="191">
        <f>IF(N160="zákl. prenesená",J160,0)</f>
        <v>0</v>
      </c>
      <c r="BH160" s="191">
        <f>IF(N160="zníž. prenesená",J160,0)</f>
        <v>0</v>
      </c>
      <c r="BI160" s="191">
        <f>IF(N160="nulová",J160,0)</f>
        <v>0</v>
      </c>
      <c r="BJ160" s="19" t="s">
        <v>171</v>
      </c>
      <c r="BK160" s="191">
        <f>ROUND(I160*H160,2)</f>
        <v>0</v>
      </c>
      <c r="BL160" s="19" t="s">
        <v>91</v>
      </c>
      <c r="BM160" s="190" t="s">
        <v>5361</v>
      </c>
    </row>
    <row r="161" s="2" customFormat="1" ht="16.5" customHeight="1">
      <c r="A161" s="38"/>
      <c r="B161" s="177"/>
      <c r="C161" s="201" t="s">
        <v>535</v>
      </c>
      <c r="D161" s="201" t="s">
        <v>201</v>
      </c>
      <c r="E161" s="202" t="s">
        <v>5362</v>
      </c>
      <c r="F161" s="203" t="s">
        <v>5363</v>
      </c>
      <c r="G161" s="204" t="s">
        <v>216</v>
      </c>
      <c r="H161" s="205">
        <v>5</v>
      </c>
      <c r="I161" s="206"/>
      <c r="J161" s="207">
        <f>ROUND(I161*H161,2)</f>
        <v>0</v>
      </c>
      <c r="K161" s="208"/>
      <c r="L161" s="209"/>
      <c r="M161" s="210" t="s">
        <v>1</v>
      </c>
      <c r="N161" s="211" t="s">
        <v>42</v>
      </c>
      <c r="O161" s="78"/>
      <c r="P161" s="188">
        <f>O161*H161</f>
        <v>0</v>
      </c>
      <c r="Q161" s="188">
        <v>0</v>
      </c>
      <c r="R161" s="188">
        <f>Q161*H161</f>
        <v>0</v>
      </c>
      <c r="S161" s="188">
        <v>0</v>
      </c>
      <c r="T161" s="189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190" t="s">
        <v>103</v>
      </c>
      <c r="AT161" s="190" t="s">
        <v>201</v>
      </c>
      <c r="AU161" s="190" t="s">
        <v>171</v>
      </c>
      <c r="AY161" s="19" t="s">
        <v>165</v>
      </c>
      <c r="BE161" s="191">
        <f>IF(N161="základná",J161,0)</f>
        <v>0</v>
      </c>
      <c r="BF161" s="191">
        <f>IF(N161="znížená",J161,0)</f>
        <v>0</v>
      </c>
      <c r="BG161" s="191">
        <f>IF(N161="zákl. prenesená",J161,0)</f>
        <v>0</v>
      </c>
      <c r="BH161" s="191">
        <f>IF(N161="zníž. prenesená",J161,0)</f>
        <v>0</v>
      </c>
      <c r="BI161" s="191">
        <f>IF(N161="nulová",J161,0)</f>
        <v>0</v>
      </c>
      <c r="BJ161" s="19" t="s">
        <v>171</v>
      </c>
      <c r="BK161" s="191">
        <f>ROUND(I161*H161,2)</f>
        <v>0</v>
      </c>
      <c r="BL161" s="19" t="s">
        <v>91</v>
      </c>
      <c r="BM161" s="190" t="s">
        <v>5364</v>
      </c>
    </row>
    <row r="162" s="2" customFormat="1" ht="24.15" customHeight="1">
      <c r="A162" s="38"/>
      <c r="B162" s="177"/>
      <c r="C162" s="178" t="s">
        <v>539</v>
      </c>
      <c r="D162" s="178" t="s">
        <v>167</v>
      </c>
      <c r="E162" s="179" t="s">
        <v>5365</v>
      </c>
      <c r="F162" s="180" t="s">
        <v>5366</v>
      </c>
      <c r="G162" s="181" t="s">
        <v>216</v>
      </c>
      <c r="H162" s="182">
        <v>5</v>
      </c>
      <c r="I162" s="183"/>
      <c r="J162" s="184">
        <f>ROUND(I162*H162,2)</f>
        <v>0</v>
      </c>
      <c r="K162" s="185"/>
      <c r="L162" s="39"/>
      <c r="M162" s="186" t="s">
        <v>1</v>
      </c>
      <c r="N162" s="187" t="s">
        <v>42</v>
      </c>
      <c r="O162" s="78"/>
      <c r="P162" s="188">
        <f>O162*H162</f>
        <v>0</v>
      </c>
      <c r="Q162" s="188">
        <v>0</v>
      </c>
      <c r="R162" s="188">
        <f>Q162*H162</f>
        <v>0</v>
      </c>
      <c r="S162" s="188">
        <v>0</v>
      </c>
      <c r="T162" s="189">
        <f>S162*H162</f>
        <v>0</v>
      </c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R162" s="190" t="s">
        <v>91</v>
      </c>
      <c r="AT162" s="190" t="s">
        <v>167</v>
      </c>
      <c r="AU162" s="190" t="s">
        <v>171</v>
      </c>
      <c r="AY162" s="19" t="s">
        <v>165</v>
      </c>
      <c r="BE162" s="191">
        <f>IF(N162="základná",J162,0)</f>
        <v>0</v>
      </c>
      <c r="BF162" s="191">
        <f>IF(N162="znížená",J162,0)</f>
        <v>0</v>
      </c>
      <c r="BG162" s="191">
        <f>IF(N162="zákl. prenesená",J162,0)</f>
        <v>0</v>
      </c>
      <c r="BH162" s="191">
        <f>IF(N162="zníž. prenesená",J162,0)</f>
        <v>0</v>
      </c>
      <c r="BI162" s="191">
        <f>IF(N162="nulová",J162,0)</f>
        <v>0</v>
      </c>
      <c r="BJ162" s="19" t="s">
        <v>171</v>
      </c>
      <c r="BK162" s="191">
        <f>ROUND(I162*H162,2)</f>
        <v>0</v>
      </c>
      <c r="BL162" s="19" t="s">
        <v>91</v>
      </c>
      <c r="BM162" s="190" t="s">
        <v>5367</v>
      </c>
    </row>
    <row r="163" s="2" customFormat="1" ht="24.15" customHeight="1">
      <c r="A163" s="38"/>
      <c r="B163" s="177"/>
      <c r="C163" s="201" t="s">
        <v>543</v>
      </c>
      <c r="D163" s="201" t="s">
        <v>201</v>
      </c>
      <c r="E163" s="202" t="s">
        <v>5368</v>
      </c>
      <c r="F163" s="203" t="s">
        <v>5369</v>
      </c>
      <c r="G163" s="204" t="s">
        <v>216</v>
      </c>
      <c r="H163" s="205">
        <v>5</v>
      </c>
      <c r="I163" s="206"/>
      <c r="J163" s="207">
        <f>ROUND(I163*H163,2)</f>
        <v>0</v>
      </c>
      <c r="K163" s="208"/>
      <c r="L163" s="209"/>
      <c r="M163" s="210" t="s">
        <v>1</v>
      </c>
      <c r="N163" s="211" t="s">
        <v>42</v>
      </c>
      <c r="O163" s="78"/>
      <c r="P163" s="188">
        <f>O163*H163</f>
        <v>0</v>
      </c>
      <c r="Q163" s="188">
        <v>0</v>
      </c>
      <c r="R163" s="188">
        <f>Q163*H163</f>
        <v>0</v>
      </c>
      <c r="S163" s="188">
        <v>0</v>
      </c>
      <c r="T163" s="189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190" t="s">
        <v>103</v>
      </c>
      <c r="AT163" s="190" t="s">
        <v>201</v>
      </c>
      <c r="AU163" s="190" t="s">
        <v>171</v>
      </c>
      <c r="AY163" s="19" t="s">
        <v>165</v>
      </c>
      <c r="BE163" s="191">
        <f>IF(N163="základná",J163,0)</f>
        <v>0</v>
      </c>
      <c r="BF163" s="191">
        <f>IF(N163="znížená",J163,0)</f>
        <v>0</v>
      </c>
      <c r="BG163" s="191">
        <f>IF(N163="zákl. prenesená",J163,0)</f>
        <v>0</v>
      </c>
      <c r="BH163" s="191">
        <f>IF(N163="zníž. prenesená",J163,0)</f>
        <v>0</v>
      </c>
      <c r="BI163" s="191">
        <f>IF(N163="nulová",J163,0)</f>
        <v>0</v>
      </c>
      <c r="BJ163" s="19" t="s">
        <v>171</v>
      </c>
      <c r="BK163" s="191">
        <f>ROUND(I163*H163,2)</f>
        <v>0</v>
      </c>
      <c r="BL163" s="19" t="s">
        <v>91</v>
      </c>
      <c r="BM163" s="190" t="s">
        <v>5370</v>
      </c>
    </row>
    <row r="164" s="2" customFormat="1" ht="24.15" customHeight="1">
      <c r="A164" s="38"/>
      <c r="B164" s="177"/>
      <c r="C164" s="178" t="s">
        <v>547</v>
      </c>
      <c r="D164" s="178" t="s">
        <v>167</v>
      </c>
      <c r="E164" s="179" t="s">
        <v>5371</v>
      </c>
      <c r="F164" s="180" t="s">
        <v>5372</v>
      </c>
      <c r="G164" s="181" t="s">
        <v>216</v>
      </c>
      <c r="H164" s="182">
        <v>5</v>
      </c>
      <c r="I164" s="183"/>
      <c r="J164" s="184">
        <f>ROUND(I164*H164,2)</f>
        <v>0</v>
      </c>
      <c r="K164" s="185"/>
      <c r="L164" s="39"/>
      <c r="M164" s="186" t="s">
        <v>1</v>
      </c>
      <c r="N164" s="187" t="s">
        <v>42</v>
      </c>
      <c r="O164" s="78"/>
      <c r="P164" s="188">
        <f>O164*H164</f>
        <v>0</v>
      </c>
      <c r="Q164" s="188">
        <v>0</v>
      </c>
      <c r="R164" s="188">
        <f>Q164*H164</f>
        <v>0</v>
      </c>
      <c r="S164" s="188">
        <v>0</v>
      </c>
      <c r="T164" s="189">
        <f>S164*H164</f>
        <v>0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190" t="s">
        <v>91</v>
      </c>
      <c r="AT164" s="190" t="s">
        <v>167</v>
      </c>
      <c r="AU164" s="190" t="s">
        <v>171</v>
      </c>
      <c r="AY164" s="19" t="s">
        <v>165</v>
      </c>
      <c r="BE164" s="191">
        <f>IF(N164="základná",J164,0)</f>
        <v>0</v>
      </c>
      <c r="BF164" s="191">
        <f>IF(N164="znížená",J164,0)</f>
        <v>0</v>
      </c>
      <c r="BG164" s="191">
        <f>IF(N164="zákl. prenesená",J164,0)</f>
        <v>0</v>
      </c>
      <c r="BH164" s="191">
        <f>IF(N164="zníž. prenesená",J164,0)</f>
        <v>0</v>
      </c>
      <c r="BI164" s="191">
        <f>IF(N164="nulová",J164,0)</f>
        <v>0</v>
      </c>
      <c r="BJ164" s="19" t="s">
        <v>171</v>
      </c>
      <c r="BK164" s="191">
        <f>ROUND(I164*H164,2)</f>
        <v>0</v>
      </c>
      <c r="BL164" s="19" t="s">
        <v>91</v>
      </c>
      <c r="BM164" s="190" t="s">
        <v>5373</v>
      </c>
    </row>
    <row r="165" s="2" customFormat="1" ht="24.15" customHeight="1">
      <c r="A165" s="38"/>
      <c r="B165" s="177"/>
      <c r="C165" s="201" t="s">
        <v>566</v>
      </c>
      <c r="D165" s="201" t="s">
        <v>201</v>
      </c>
      <c r="E165" s="202" t="s">
        <v>5374</v>
      </c>
      <c r="F165" s="203" t="s">
        <v>5375</v>
      </c>
      <c r="G165" s="204" t="s">
        <v>216</v>
      </c>
      <c r="H165" s="205">
        <v>10</v>
      </c>
      <c r="I165" s="206"/>
      <c r="J165" s="207">
        <f>ROUND(I165*H165,2)</f>
        <v>0</v>
      </c>
      <c r="K165" s="208"/>
      <c r="L165" s="209"/>
      <c r="M165" s="210" t="s">
        <v>1</v>
      </c>
      <c r="N165" s="211" t="s">
        <v>42</v>
      </c>
      <c r="O165" s="78"/>
      <c r="P165" s="188">
        <f>O165*H165</f>
        <v>0</v>
      </c>
      <c r="Q165" s="188">
        <v>0</v>
      </c>
      <c r="R165" s="188">
        <f>Q165*H165</f>
        <v>0</v>
      </c>
      <c r="S165" s="188">
        <v>0</v>
      </c>
      <c r="T165" s="189">
        <f>S165*H165</f>
        <v>0</v>
      </c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R165" s="190" t="s">
        <v>103</v>
      </c>
      <c r="AT165" s="190" t="s">
        <v>201</v>
      </c>
      <c r="AU165" s="190" t="s">
        <v>171</v>
      </c>
      <c r="AY165" s="19" t="s">
        <v>165</v>
      </c>
      <c r="BE165" s="191">
        <f>IF(N165="základná",J165,0)</f>
        <v>0</v>
      </c>
      <c r="BF165" s="191">
        <f>IF(N165="znížená",J165,0)</f>
        <v>0</v>
      </c>
      <c r="BG165" s="191">
        <f>IF(N165="zákl. prenesená",J165,0)</f>
        <v>0</v>
      </c>
      <c r="BH165" s="191">
        <f>IF(N165="zníž. prenesená",J165,0)</f>
        <v>0</v>
      </c>
      <c r="BI165" s="191">
        <f>IF(N165="nulová",J165,0)</f>
        <v>0</v>
      </c>
      <c r="BJ165" s="19" t="s">
        <v>171</v>
      </c>
      <c r="BK165" s="191">
        <f>ROUND(I165*H165,2)</f>
        <v>0</v>
      </c>
      <c r="BL165" s="19" t="s">
        <v>91</v>
      </c>
      <c r="BM165" s="190" t="s">
        <v>5376</v>
      </c>
    </row>
    <row r="166" s="2" customFormat="1" ht="24.15" customHeight="1">
      <c r="A166" s="38"/>
      <c r="B166" s="177"/>
      <c r="C166" s="178" t="s">
        <v>577</v>
      </c>
      <c r="D166" s="178" t="s">
        <v>167</v>
      </c>
      <c r="E166" s="179" t="s">
        <v>5377</v>
      </c>
      <c r="F166" s="180" t="s">
        <v>5378</v>
      </c>
      <c r="G166" s="181" t="s">
        <v>216</v>
      </c>
      <c r="H166" s="182">
        <v>10</v>
      </c>
      <c r="I166" s="183"/>
      <c r="J166" s="184">
        <f>ROUND(I166*H166,2)</f>
        <v>0</v>
      </c>
      <c r="K166" s="185"/>
      <c r="L166" s="39"/>
      <c r="M166" s="186" t="s">
        <v>1</v>
      </c>
      <c r="N166" s="187" t="s">
        <v>42</v>
      </c>
      <c r="O166" s="78"/>
      <c r="P166" s="188">
        <f>O166*H166</f>
        <v>0</v>
      </c>
      <c r="Q166" s="188">
        <v>0</v>
      </c>
      <c r="R166" s="188">
        <f>Q166*H166</f>
        <v>0</v>
      </c>
      <c r="S166" s="188">
        <v>0</v>
      </c>
      <c r="T166" s="189">
        <f>S166*H166</f>
        <v>0</v>
      </c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R166" s="190" t="s">
        <v>91</v>
      </c>
      <c r="AT166" s="190" t="s">
        <v>167</v>
      </c>
      <c r="AU166" s="190" t="s">
        <v>171</v>
      </c>
      <c r="AY166" s="19" t="s">
        <v>165</v>
      </c>
      <c r="BE166" s="191">
        <f>IF(N166="základná",J166,0)</f>
        <v>0</v>
      </c>
      <c r="BF166" s="191">
        <f>IF(N166="znížená",J166,0)</f>
        <v>0</v>
      </c>
      <c r="BG166" s="191">
        <f>IF(N166="zákl. prenesená",J166,0)</f>
        <v>0</v>
      </c>
      <c r="BH166" s="191">
        <f>IF(N166="zníž. prenesená",J166,0)</f>
        <v>0</v>
      </c>
      <c r="BI166" s="191">
        <f>IF(N166="nulová",J166,0)</f>
        <v>0</v>
      </c>
      <c r="BJ166" s="19" t="s">
        <v>171</v>
      </c>
      <c r="BK166" s="191">
        <f>ROUND(I166*H166,2)</f>
        <v>0</v>
      </c>
      <c r="BL166" s="19" t="s">
        <v>91</v>
      </c>
      <c r="BM166" s="190" t="s">
        <v>5379</v>
      </c>
    </row>
    <row r="167" s="2" customFormat="1" ht="24.15" customHeight="1">
      <c r="A167" s="38"/>
      <c r="B167" s="177"/>
      <c r="C167" s="201" t="s">
        <v>583</v>
      </c>
      <c r="D167" s="201" t="s">
        <v>201</v>
      </c>
      <c r="E167" s="202" t="s">
        <v>5380</v>
      </c>
      <c r="F167" s="203" t="s">
        <v>5381</v>
      </c>
      <c r="G167" s="204" t="s">
        <v>216</v>
      </c>
      <c r="H167" s="205">
        <v>5</v>
      </c>
      <c r="I167" s="206"/>
      <c r="J167" s="207">
        <f>ROUND(I167*H167,2)</f>
        <v>0</v>
      </c>
      <c r="K167" s="208"/>
      <c r="L167" s="209"/>
      <c r="M167" s="210" t="s">
        <v>1</v>
      </c>
      <c r="N167" s="211" t="s">
        <v>42</v>
      </c>
      <c r="O167" s="78"/>
      <c r="P167" s="188">
        <f>O167*H167</f>
        <v>0</v>
      </c>
      <c r="Q167" s="188">
        <v>0</v>
      </c>
      <c r="R167" s="188">
        <f>Q167*H167</f>
        <v>0</v>
      </c>
      <c r="S167" s="188">
        <v>0</v>
      </c>
      <c r="T167" s="189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190" t="s">
        <v>103</v>
      </c>
      <c r="AT167" s="190" t="s">
        <v>201</v>
      </c>
      <c r="AU167" s="190" t="s">
        <v>171</v>
      </c>
      <c r="AY167" s="19" t="s">
        <v>165</v>
      </c>
      <c r="BE167" s="191">
        <f>IF(N167="základná",J167,0)</f>
        <v>0</v>
      </c>
      <c r="BF167" s="191">
        <f>IF(N167="znížená",J167,0)</f>
        <v>0</v>
      </c>
      <c r="BG167" s="191">
        <f>IF(N167="zákl. prenesená",J167,0)</f>
        <v>0</v>
      </c>
      <c r="BH167" s="191">
        <f>IF(N167="zníž. prenesená",J167,0)</f>
        <v>0</v>
      </c>
      <c r="BI167" s="191">
        <f>IF(N167="nulová",J167,0)</f>
        <v>0</v>
      </c>
      <c r="BJ167" s="19" t="s">
        <v>171</v>
      </c>
      <c r="BK167" s="191">
        <f>ROUND(I167*H167,2)</f>
        <v>0</v>
      </c>
      <c r="BL167" s="19" t="s">
        <v>91</v>
      </c>
      <c r="BM167" s="190" t="s">
        <v>5382</v>
      </c>
    </row>
    <row r="168" s="2" customFormat="1" ht="24.15" customHeight="1">
      <c r="A168" s="38"/>
      <c r="B168" s="177"/>
      <c r="C168" s="178" t="s">
        <v>588</v>
      </c>
      <c r="D168" s="178" t="s">
        <v>167</v>
      </c>
      <c r="E168" s="179" t="s">
        <v>5383</v>
      </c>
      <c r="F168" s="180" t="s">
        <v>5384</v>
      </c>
      <c r="G168" s="181" t="s">
        <v>216</v>
      </c>
      <c r="H168" s="182">
        <v>5</v>
      </c>
      <c r="I168" s="183"/>
      <c r="J168" s="184">
        <f>ROUND(I168*H168,2)</f>
        <v>0</v>
      </c>
      <c r="K168" s="185"/>
      <c r="L168" s="39"/>
      <c r="M168" s="186" t="s">
        <v>1</v>
      </c>
      <c r="N168" s="187" t="s">
        <v>42</v>
      </c>
      <c r="O168" s="78"/>
      <c r="P168" s="188">
        <f>O168*H168</f>
        <v>0</v>
      </c>
      <c r="Q168" s="188">
        <v>0</v>
      </c>
      <c r="R168" s="188">
        <f>Q168*H168</f>
        <v>0</v>
      </c>
      <c r="S168" s="188">
        <v>0</v>
      </c>
      <c r="T168" s="189">
        <f>S168*H168</f>
        <v>0</v>
      </c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R168" s="190" t="s">
        <v>91</v>
      </c>
      <c r="AT168" s="190" t="s">
        <v>167</v>
      </c>
      <c r="AU168" s="190" t="s">
        <v>171</v>
      </c>
      <c r="AY168" s="19" t="s">
        <v>165</v>
      </c>
      <c r="BE168" s="191">
        <f>IF(N168="základná",J168,0)</f>
        <v>0</v>
      </c>
      <c r="BF168" s="191">
        <f>IF(N168="znížená",J168,0)</f>
        <v>0</v>
      </c>
      <c r="BG168" s="191">
        <f>IF(N168="zákl. prenesená",J168,0)</f>
        <v>0</v>
      </c>
      <c r="BH168" s="191">
        <f>IF(N168="zníž. prenesená",J168,0)</f>
        <v>0</v>
      </c>
      <c r="BI168" s="191">
        <f>IF(N168="nulová",J168,0)</f>
        <v>0</v>
      </c>
      <c r="BJ168" s="19" t="s">
        <v>171</v>
      </c>
      <c r="BK168" s="191">
        <f>ROUND(I168*H168,2)</f>
        <v>0</v>
      </c>
      <c r="BL168" s="19" t="s">
        <v>91</v>
      </c>
      <c r="BM168" s="190" t="s">
        <v>5385</v>
      </c>
    </row>
    <row r="169" s="2" customFormat="1" ht="16.5" customHeight="1">
      <c r="A169" s="38"/>
      <c r="B169" s="177"/>
      <c r="C169" s="201" t="s">
        <v>592</v>
      </c>
      <c r="D169" s="201" t="s">
        <v>201</v>
      </c>
      <c r="E169" s="202" t="s">
        <v>5386</v>
      </c>
      <c r="F169" s="203" t="s">
        <v>5387</v>
      </c>
      <c r="G169" s="204" t="s">
        <v>216</v>
      </c>
      <c r="H169" s="205">
        <v>5</v>
      </c>
      <c r="I169" s="206"/>
      <c r="J169" s="207">
        <f>ROUND(I169*H169,2)</f>
        <v>0</v>
      </c>
      <c r="K169" s="208"/>
      <c r="L169" s="209"/>
      <c r="M169" s="210" t="s">
        <v>1</v>
      </c>
      <c r="N169" s="211" t="s">
        <v>42</v>
      </c>
      <c r="O169" s="78"/>
      <c r="P169" s="188">
        <f>O169*H169</f>
        <v>0</v>
      </c>
      <c r="Q169" s="188">
        <v>0</v>
      </c>
      <c r="R169" s="188">
        <f>Q169*H169</f>
        <v>0</v>
      </c>
      <c r="S169" s="188">
        <v>0</v>
      </c>
      <c r="T169" s="189">
        <f>S169*H169</f>
        <v>0</v>
      </c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R169" s="190" t="s">
        <v>103</v>
      </c>
      <c r="AT169" s="190" t="s">
        <v>201</v>
      </c>
      <c r="AU169" s="190" t="s">
        <v>171</v>
      </c>
      <c r="AY169" s="19" t="s">
        <v>165</v>
      </c>
      <c r="BE169" s="191">
        <f>IF(N169="základná",J169,0)</f>
        <v>0</v>
      </c>
      <c r="BF169" s="191">
        <f>IF(N169="znížená",J169,0)</f>
        <v>0</v>
      </c>
      <c r="BG169" s="191">
        <f>IF(N169="zákl. prenesená",J169,0)</f>
        <v>0</v>
      </c>
      <c r="BH169" s="191">
        <f>IF(N169="zníž. prenesená",J169,0)</f>
        <v>0</v>
      </c>
      <c r="BI169" s="191">
        <f>IF(N169="nulová",J169,0)</f>
        <v>0</v>
      </c>
      <c r="BJ169" s="19" t="s">
        <v>171</v>
      </c>
      <c r="BK169" s="191">
        <f>ROUND(I169*H169,2)</f>
        <v>0</v>
      </c>
      <c r="BL169" s="19" t="s">
        <v>91</v>
      </c>
      <c r="BM169" s="190" t="s">
        <v>5388</v>
      </c>
    </row>
    <row r="170" s="2" customFormat="1" ht="24.15" customHeight="1">
      <c r="A170" s="38"/>
      <c r="B170" s="177"/>
      <c r="C170" s="178" t="s">
        <v>597</v>
      </c>
      <c r="D170" s="178" t="s">
        <v>167</v>
      </c>
      <c r="E170" s="179" t="s">
        <v>5389</v>
      </c>
      <c r="F170" s="180" t="s">
        <v>5390</v>
      </c>
      <c r="G170" s="181" t="s">
        <v>216</v>
      </c>
      <c r="H170" s="182">
        <v>5</v>
      </c>
      <c r="I170" s="183"/>
      <c r="J170" s="184">
        <f>ROUND(I170*H170,2)</f>
        <v>0</v>
      </c>
      <c r="K170" s="185"/>
      <c r="L170" s="39"/>
      <c r="M170" s="186" t="s">
        <v>1</v>
      </c>
      <c r="N170" s="187" t="s">
        <v>42</v>
      </c>
      <c r="O170" s="78"/>
      <c r="P170" s="188">
        <f>O170*H170</f>
        <v>0</v>
      </c>
      <c r="Q170" s="188">
        <v>0</v>
      </c>
      <c r="R170" s="188">
        <f>Q170*H170</f>
        <v>0</v>
      </c>
      <c r="S170" s="188">
        <v>0</v>
      </c>
      <c r="T170" s="189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190" t="s">
        <v>91</v>
      </c>
      <c r="AT170" s="190" t="s">
        <v>167</v>
      </c>
      <c r="AU170" s="190" t="s">
        <v>171</v>
      </c>
      <c r="AY170" s="19" t="s">
        <v>165</v>
      </c>
      <c r="BE170" s="191">
        <f>IF(N170="základná",J170,0)</f>
        <v>0</v>
      </c>
      <c r="BF170" s="191">
        <f>IF(N170="znížená",J170,0)</f>
        <v>0</v>
      </c>
      <c r="BG170" s="191">
        <f>IF(N170="zákl. prenesená",J170,0)</f>
        <v>0</v>
      </c>
      <c r="BH170" s="191">
        <f>IF(N170="zníž. prenesená",J170,0)</f>
        <v>0</v>
      </c>
      <c r="BI170" s="191">
        <f>IF(N170="nulová",J170,0)</f>
        <v>0</v>
      </c>
      <c r="BJ170" s="19" t="s">
        <v>171</v>
      </c>
      <c r="BK170" s="191">
        <f>ROUND(I170*H170,2)</f>
        <v>0</v>
      </c>
      <c r="BL170" s="19" t="s">
        <v>91</v>
      </c>
      <c r="BM170" s="190" t="s">
        <v>5391</v>
      </c>
    </row>
    <row r="171" s="12" customFormat="1" ht="22.8" customHeight="1">
      <c r="A171" s="12"/>
      <c r="B171" s="164"/>
      <c r="C171" s="12"/>
      <c r="D171" s="165" t="s">
        <v>75</v>
      </c>
      <c r="E171" s="175" t="s">
        <v>5392</v>
      </c>
      <c r="F171" s="175" t="s">
        <v>5393</v>
      </c>
      <c r="G171" s="12"/>
      <c r="H171" s="12"/>
      <c r="I171" s="167"/>
      <c r="J171" s="176">
        <f>BK171</f>
        <v>0</v>
      </c>
      <c r="K171" s="12"/>
      <c r="L171" s="164"/>
      <c r="M171" s="169"/>
      <c r="N171" s="170"/>
      <c r="O171" s="170"/>
      <c r="P171" s="171">
        <f>SUM(P172:P196)</f>
        <v>0</v>
      </c>
      <c r="Q171" s="170"/>
      <c r="R171" s="171">
        <f>SUM(R172:R196)</f>
        <v>0</v>
      </c>
      <c r="S171" s="170"/>
      <c r="T171" s="172">
        <f>SUM(T172:T196)</f>
        <v>0</v>
      </c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R171" s="165" t="s">
        <v>88</v>
      </c>
      <c r="AT171" s="173" t="s">
        <v>75</v>
      </c>
      <c r="AU171" s="173" t="s">
        <v>81</v>
      </c>
      <c r="AY171" s="165" t="s">
        <v>165</v>
      </c>
      <c r="BK171" s="174">
        <f>SUM(BK172:BK196)</f>
        <v>0</v>
      </c>
    </row>
    <row r="172" s="2" customFormat="1" ht="24.15" customHeight="1">
      <c r="A172" s="38"/>
      <c r="B172" s="177"/>
      <c r="C172" s="178" t="s">
        <v>601</v>
      </c>
      <c r="D172" s="178" t="s">
        <v>167</v>
      </c>
      <c r="E172" s="179" t="s">
        <v>5394</v>
      </c>
      <c r="F172" s="180" t="s">
        <v>5395</v>
      </c>
      <c r="G172" s="181" t="s">
        <v>216</v>
      </c>
      <c r="H172" s="182">
        <v>5</v>
      </c>
      <c r="I172" s="183"/>
      <c r="J172" s="184">
        <f>ROUND(I172*H172,2)</f>
        <v>0</v>
      </c>
      <c r="K172" s="185"/>
      <c r="L172" s="39"/>
      <c r="M172" s="186" t="s">
        <v>1</v>
      </c>
      <c r="N172" s="187" t="s">
        <v>42</v>
      </c>
      <c r="O172" s="78"/>
      <c r="P172" s="188">
        <f>O172*H172</f>
        <v>0</v>
      </c>
      <c r="Q172" s="188">
        <v>0</v>
      </c>
      <c r="R172" s="188">
        <f>Q172*H172</f>
        <v>0</v>
      </c>
      <c r="S172" s="188">
        <v>0</v>
      </c>
      <c r="T172" s="189">
        <f>S172*H172</f>
        <v>0</v>
      </c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R172" s="190" t="s">
        <v>91</v>
      </c>
      <c r="AT172" s="190" t="s">
        <v>167</v>
      </c>
      <c r="AU172" s="190" t="s">
        <v>171</v>
      </c>
      <c r="AY172" s="19" t="s">
        <v>165</v>
      </c>
      <c r="BE172" s="191">
        <f>IF(N172="základná",J172,0)</f>
        <v>0</v>
      </c>
      <c r="BF172" s="191">
        <f>IF(N172="znížená",J172,0)</f>
        <v>0</v>
      </c>
      <c r="BG172" s="191">
        <f>IF(N172="zákl. prenesená",J172,0)</f>
        <v>0</v>
      </c>
      <c r="BH172" s="191">
        <f>IF(N172="zníž. prenesená",J172,0)</f>
        <v>0</v>
      </c>
      <c r="BI172" s="191">
        <f>IF(N172="nulová",J172,0)</f>
        <v>0</v>
      </c>
      <c r="BJ172" s="19" t="s">
        <v>171</v>
      </c>
      <c r="BK172" s="191">
        <f>ROUND(I172*H172,2)</f>
        <v>0</v>
      </c>
      <c r="BL172" s="19" t="s">
        <v>91</v>
      </c>
      <c r="BM172" s="190" t="s">
        <v>5396</v>
      </c>
    </row>
    <row r="173" s="2" customFormat="1" ht="16.5" customHeight="1">
      <c r="A173" s="38"/>
      <c r="B173" s="177"/>
      <c r="C173" s="201" t="s">
        <v>605</v>
      </c>
      <c r="D173" s="201" t="s">
        <v>201</v>
      </c>
      <c r="E173" s="202" t="s">
        <v>5397</v>
      </c>
      <c r="F173" s="203" t="s">
        <v>5398</v>
      </c>
      <c r="G173" s="204" t="s">
        <v>216</v>
      </c>
      <c r="H173" s="205">
        <v>5</v>
      </c>
      <c r="I173" s="206"/>
      <c r="J173" s="207">
        <f>ROUND(I173*H173,2)</f>
        <v>0</v>
      </c>
      <c r="K173" s="208"/>
      <c r="L173" s="209"/>
      <c r="M173" s="210" t="s">
        <v>1</v>
      </c>
      <c r="N173" s="211" t="s">
        <v>42</v>
      </c>
      <c r="O173" s="78"/>
      <c r="P173" s="188">
        <f>O173*H173</f>
        <v>0</v>
      </c>
      <c r="Q173" s="188">
        <v>0</v>
      </c>
      <c r="R173" s="188">
        <f>Q173*H173</f>
        <v>0</v>
      </c>
      <c r="S173" s="188">
        <v>0</v>
      </c>
      <c r="T173" s="189">
        <f>S173*H173</f>
        <v>0</v>
      </c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R173" s="190" t="s">
        <v>103</v>
      </c>
      <c r="AT173" s="190" t="s">
        <v>201</v>
      </c>
      <c r="AU173" s="190" t="s">
        <v>171</v>
      </c>
      <c r="AY173" s="19" t="s">
        <v>165</v>
      </c>
      <c r="BE173" s="191">
        <f>IF(N173="základná",J173,0)</f>
        <v>0</v>
      </c>
      <c r="BF173" s="191">
        <f>IF(N173="znížená",J173,0)</f>
        <v>0</v>
      </c>
      <c r="BG173" s="191">
        <f>IF(N173="zákl. prenesená",J173,0)</f>
        <v>0</v>
      </c>
      <c r="BH173" s="191">
        <f>IF(N173="zníž. prenesená",J173,0)</f>
        <v>0</v>
      </c>
      <c r="BI173" s="191">
        <f>IF(N173="nulová",J173,0)</f>
        <v>0</v>
      </c>
      <c r="BJ173" s="19" t="s">
        <v>171</v>
      </c>
      <c r="BK173" s="191">
        <f>ROUND(I173*H173,2)</f>
        <v>0</v>
      </c>
      <c r="BL173" s="19" t="s">
        <v>91</v>
      </c>
      <c r="BM173" s="190" t="s">
        <v>5399</v>
      </c>
    </row>
    <row r="174" s="2" customFormat="1" ht="21.75" customHeight="1">
      <c r="A174" s="38"/>
      <c r="B174" s="177"/>
      <c r="C174" s="178" t="s">
        <v>610</v>
      </c>
      <c r="D174" s="178" t="s">
        <v>167</v>
      </c>
      <c r="E174" s="179" t="s">
        <v>5400</v>
      </c>
      <c r="F174" s="180" t="s">
        <v>5401</v>
      </c>
      <c r="G174" s="181" t="s">
        <v>216</v>
      </c>
      <c r="H174" s="182">
        <v>5</v>
      </c>
      <c r="I174" s="183"/>
      <c r="J174" s="184">
        <f>ROUND(I174*H174,2)</f>
        <v>0</v>
      </c>
      <c r="K174" s="185"/>
      <c r="L174" s="39"/>
      <c r="M174" s="186" t="s">
        <v>1</v>
      </c>
      <c r="N174" s="187" t="s">
        <v>42</v>
      </c>
      <c r="O174" s="78"/>
      <c r="P174" s="188">
        <f>O174*H174</f>
        <v>0</v>
      </c>
      <c r="Q174" s="188">
        <v>0</v>
      </c>
      <c r="R174" s="188">
        <f>Q174*H174</f>
        <v>0</v>
      </c>
      <c r="S174" s="188">
        <v>0</v>
      </c>
      <c r="T174" s="189">
        <f>S174*H174</f>
        <v>0</v>
      </c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R174" s="190" t="s">
        <v>91</v>
      </c>
      <c r="AT174" s="190" t="s">
        <v>167</v>
      </c>
      <c r="AU174" s="190" t="s">
        <v>171</v>
      </c>
      <c r="AY174" s="19" t="s">
        <v>165</v>
      </c>
      <c r="BE174" s="191">
        <f>IF(N174="základná",J174,0)</f>
        <v>0</v>
      </c>
      <c r="BF174" s="191">
        <f>IF(N174="znížená",J174,0)</f>
        <v>0</v>
      </c>
      <c r="BG174" s="191">
        <f>IF(N174="zákl. prenesená",J174,0)</f>
        <v>0</v>
      </c>
      <c r="BH174" s="191">
        <f>IF(N174="zníž. prenesená",J174,0)</f>
        <v>0</v>
      </c>
      <c r="BI174" s="191">
        <f>IF(N174="nulová",J174,0)</f>
        <v>0</v>
      </c>
      <c r="BJ174" s="19" t="s">
        <v>171</v>
      </c>
      <c r="BK174" s="191">
        <f>ROUND(I174*H174,2)</f>
        <v>0</v>
      </c>
      <c r="BL174" s="19" t="s">
        <v>91</v>
      </c>
      <c r="BM174" s="190" t="s">
        <v>5402</v>
      </c>
    </row>
    <row r="175" s="2" customFormat="1" ht="16.5" customHeight="1">
      <c r="A175" s="38"/>
      <c r="B175" s="177"/>
      <c r="C175" s="201" t="s">
        <v>615</v>
      </c>
      <c r="D175" s="201" t="s">
        <v>201</v>
      </c>
      <c r="E175" s="202" t="s">
        <v>5403</v>
      </c>
      <c r="F175" s="203" t="s">
        <v>5404</v>
      </c>
      <c r="G175" s="204" t="s">
        <v>222</v>
      </c>
      <c r="H175" s="205">
        <v>150</v>
      </c>
      <c r="I175" s="206"/>
      <c r="J175" s="207">
        <f>ROUND(I175*H175,2)</f>
        <v>0</v>
      </c>
      <c r="K175" s="208"/>
      <c r="L175" s="209"/>
      <c r="M175" s="210" t="s">
        <v>1</v>
      </c>
      <c r="N175" s="211" t="s">
        <v>42</v>
      </c>
      <c r="O175" s="78"/>
      <c r="P175" s="188">
        <f>O175*H175</f>
        <v>0</v>
      </c>
      <c r="Q175" s="188">
        <v>0</v>
      </c>
      <c r="R175" s="188">
        <f>Q175*H175</f>
        <v>0</v>
      </c>
      <c r="S175" s="188">
        <v>0</v>
      </c>
      <c r="T175" s="189">
        <f>S175*H175</f>
        <v>0</v>
      </c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R175" s="190" t="s">
        <v>103</v>
      </c>
      <c r="AT175" s="190" t="s">
        <v>201</v>
      </c>
      <c r="AU175" s="190" t="s">
        <v>171</v>
      </c>
      <c r="AY175" s="19" t="s">
        <v>165</v>
      </c>
      <c r="BE175" s="191">
        <f>IF(N175="základná",J175,0)</f>
        <v>0</v>
      </c>
      <c r="BF175" s="191">
        <f>IF(N175="znížená",J175,0)</f>
        <v>0</v>
      </c>
      <c r="BG175" s="191">
        <f>IF(N175="zákl. prenesená",J175,0)</f>
        <v>0</v>
      </c>
      <c r="BH175" s="191">
        <f>IF(N175="zníž. prenesená",J175,0)</f>
        <v>0</v>
      </c>
      <c r="BI175" s="191">
        <f>IF(N175="nulová",J175,0)</f>
        <v>0</v>
      </c>
      <c r="BJ175" s="19" t="s">
        <v>171</v>
      </c>
      <c r="BK175" s="191">
        <f>ROUND(I175*H175,2)</f>
        <v>0</v>
      </c>
      <c r="BL175" s="19" t="s">
        <v>91</v>
      </c>
      <c r="BM175" s="190" t="s">
        <v>5405</v>
      </c>
    </row>
    <row r="176" s="2" customFormat="1" ht="24.15" customHeight="1">
      <c r="A176" s="38"/>
      <c r="B176" s="177"/>
      <c r="C176" s="178" t="s">
        <v>619</v>
      </c>
      <c r="D176" s="178" t="s">
        <v>167</v>
      </c>
      <c r="E176" s="179" t="s">
        <v>5406</v>
      </c>
      <c r="F176" s="180" t="s">
        <v>5407</v>
      </c>
      <c r="G176" s="181" t="s">
        <v>222</v>
      </c>
      <c r="H176" s="182">
        <v>150</v>
      </c>
      <c r="I176" s="183"/>
      <c r="J176" s="184">
        <f>ROUND(I176*H176,2)</f>
        <v>0</v>
      </c>
      <c r="K176" s="185"/>
      <c r="L176" s="39"/>
      <c r="M176" s="186" t="s">
        <v>1</v>
      </c>
      <c r="N176" s="187" t="s">
        <v>42</v>
      </c>
      <c r="O176" s="78"/>
      <c r="P176" s="188">
        <f>O176*H176</f>
        <v>0</v>
      </c>
      <c r="Q176" s="188">
        <v>0</v>
      </c>
      <c r="R176" s="188">
        <f>Q176*H176</f>
        <v>0</v>
      </c>
      <c r="S176" s="188">
        <v>0</v>
      </c>
      <c r="T176" s="189">
        <f>S176*H176</f>
        <v>0</v>
      </c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R176" s="190" t="s">
        <v>91</v>
      </c>
      <c r="AT176" s="190" t="s">
        <v>167</v>
      </c>
      <c r="AU176" s="190" t="s">
        <v>171</v>
      </c>
      <c r="AY176" s="19" t="s">
        <v>165</v>
      </c>
      <c r="BE176" s="191">
        <f>IF(N176="základná",J176,0)</f>
        <v>0</v>
      </c>
      <c r="BF176" s="191">
        <f>IF(N176="znížená",J176,0)</f>
        <v>0</v>
      </c>
      <c r="BG176" s="191">
        <f>IF(N176="zákl. prenesená",J176,0)</f>
        <v>0</v>
      </c>
      <c r="BH176" s="191">
        <f>IF(N176="zníž. prenesená",J176,0)</f>
        <v>0</v>
      </c>
      <c r="BI176" s="191">
        <f>IF(N176="nulová",J176,0)</f>
        <v>0</v>
      </c>
      <c r="BJ176" s="19" t="s">
        <v>171</v>
      </c>
      <c r="BK176" s="191">
        <f>ROUND(I176*H176,2)</f>
        <v>0</v>
      </c>
      <c r="BL176" s="19" t="s">
        <v>91</v>
      </c>
      <c r="BM176" s="190" t="s">
        <v>5408</v>
      </c>
    </row>
    <row r="177" s="2" customFormat="1" ht="16.5" customHeight="1">
      <c r="A177" s="38"/>
      <c r="B177" s="177"/>
      <c r="C177" s="201" t="s">
        <v>624</v>
      </c>
      <c r="D177" s="201" t="s">
        <v>201</v>
      </c>
      <c r="E177" s="202" t="s">
        <v>5409</v>
      </c>
      <c r="F177" s="203" t="s">
        <v>5410</v>
      </c>
      <c r="G177" s="204" t="s">
        <v>216</v>
      </c>
      <c r="H177" s="205">
        <v>200</v>
      </c>
      <c r="I177" s="206"/>
      <c r="J177" s="207">
        <f>ROUND(I177*H177,2)</f>
        <v>0</v>
      </c>
      <c r="K177" s="208"/>
      <c r="L177" s="209"/>
      <c r="M177" s="210" t="s">
        <v>1</v>
      </c>
      <c r="N177" s="211" t="s">
        <v>42</v>
      </c>
      <c r="O177" s="78"/>
      <c r="P177" s="188">
        <f>O177*H177</f>
        <v>0</v>
      </c>
      <c r="Q177" s="188">
        <v>0</v>
      </c>
      <c r="R177" s="188">
        <f>Q177*H177</f>
        <v>0</v>
      </c>
      <c r="S177" s="188">
        <v>0</v>
      </c>
      <c r="T177" s="189">
        <f>S177*H177</f>
        <v>0</v>
      </c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R177" s="190" t="s">
        <v>103</v>
      </c>
      <c r="AT177" s="190" t="s">
        <v>201</v>
      </c>
      <c r="AU177" s="190" t="s">
        <v>171</v>
      </c>
      <c r="AY177" s="19" t="s">
        <v>165</v>
      </c>
      <c r="BE177" s="191">
        <f>IF(N177="základná",J177,0)</f>
        <v>0</v>
      </c>
      <c r="BF177" s="191">
        <f>IF(N177="znížená",J177,0)</f>
        <v>0</v>
      </c>
      <c r="BG177" s="191">
        <f>IF(N177="zákl. prenesená",J177,0)</f>
        <v>0</v>
      </c>
      <c r="BH177" s="191">
        <f>IF(N177="zníž. prenesená",J177,0)</f>
        <v>0</v>
      </c>
      <c r="BI177" s="191">
        <f>IF(N177="nulová",J177,0)</f>
        <v>0</v>
      </c>
      <c r="BJ177" s="19" t="s">
        <v>171</v>
      </c>
      <c r="BK177" s="191">
        <f>ROUND(I177*H177,2)</f>
        <v>0</v>
      </c>
      <c r="BL177" s="19" t="s">
        <v>91</v>
      </c>
      <c r="BM177" s="190" t="s">
        <v>5411</v>
      </c>
    </row>
    <row r="178" s="2" customFormat="1" ht="24.15" customHeight="1">
      <c r="A178" s="38"/>
      <c r="B178" s="177"/>
      <c r="C178" s="178" t="s">
        <v>630</v>
      </c>
      <c r="D178" s="178" t="s">
        <v>167</v>
      </c>
      <c r="E178" s="179" t="s">
        <v>5412</v>
      </c>
      <c r="F178" s="180" t="s">
        <v>5413</v>
      </c>
      <c r="G178" s="181" t="s">
        <v>216</v>
      </c>
      <c r="H178" s="182">
        <v>200</v>
      </c>
      <c r="I178" s="183"/>
      <c r="J178" s="184">
        <f>ROUND(I178*H178,2)</f>
        <v>0</v>
      </c>
      <c r="K178" s="185"/>
      <c r="L178" s="39"/>
      <c r="M178" s="186" t="s">
        <v>1</v>
      </c>
      <c r="N178" s="187" t="s">
        <v>42</v>
      </c>
      <c r="O178" s="78"/>
      <c r="P178" s="188">
        <f>O178*H178</f>
        <v>0</v>
      </c>
      <c r="Q178" s="188">
        <v>0</v>
      </c>
      <c r="R178" s="188">
        <f>Q178*H178</f>
        <v>0</v>
      </c>
      <c r="S178" s="188">
        <v>0</v>
      </c>
      <c r="T178" s="189">
        <f>S178*H178</f>
        <v>0</v>
      </c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R178" s="190" t="s">
        <v>91</v>
      </c>
      <c r="AT178" s="190" t="s">
        <v>167</v>
      </c>
      <c r="AU178" s="190" t="s">
        <v>171</v>
      </c>
      <c r="AY178" s="19" t="s">
        <v>165</v>
      </c>
      <c r="BE178" s="191">
        <f>IF(N178="základná",J178,0)</f>
        <v>0</v>
      </c>
      <c r="BF178" s="191">
        <f>IF(N178="znížená",J178,0)</f>
        <v>0</v>
      </c>
      <c r="BG178" s="191">
        <f>IF(N178="zákl. prenesená",J178,0)</f>
        <v>0</v>
      </c>
      <c r="BH178" s="191">
        <f>IF(N178="zníž. prenesená",J178,0)</f>
        <v>0</v>
      </c>
      <c r="BI178" s="191">
        <f>IF(N178="nulová",J178,0)</f>
        <v>0</v>
      </c>
      <c r="BJ178" s="19" t="s">
        <v>171</v>
      </c>
      <c r="BK178" s="191">
        <f>ROUND(I178*H178,2)</f>
        <v>0</v>
      </c>
      <c r="BL178" s="19" t="s">
        <v>91</v>
      </c>
      <c r="BM178" s="190" t="s">
        <v>5414</v>
      </c>
    </row>
    <row r="179" s="2" customFormat="1" ht="24.15" customHeight="1">
      <c r="A179" s="38"/>
      <c r="B179" s="177"/>
      <c r="C179" s="201" t="s">
        <v>636</v>
      </c>
      <c r="D179" s="201" t="s">
        <v>201</v>
      </c>
      <c r="E179" s="202" t="s">
        <v>5415</v>
      </c>
      <c r="F179" s="203" t="s">
        <v>5416</v>
      </c>
      <c r="G179" s="204" t="s">
        <v>222</v>
      </c>
      <c r="H179" s="205">
        <v>300</v>
      </c>
      <c r="I179" s="206"/>
      <c r="J179" s="207">
        <f>ROUND(I179*H179,2)</f>
        <v>0</v>
      </c>
      <c r="K179" s="208"/>
      <c r="L179" s="209"/>
      <c r="M179" s="210" t="s">
        <v>1</v>
      </c>
      <c r="N179" s="211" t="s">
        <v>42</v>
      </c>
      <c r="O179" s="78"/>
      <c r="P179" s="188">
        <f>O179*H179</f>
        <v>0</v>
      </c>
      <c r="Q179" s="188">
        <v>0</v>
      </c>
      <c r="R179" s="188">
        <f>Q179*H179</f>
        <v>0</v>
      </c>
      <c r="S179" s="188">
        <v>0</v>
      </c>
      <c r="T179" s="189">
        <f>S179*H179</f>
        <v>0</v>
      </c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R179" s="190" t="s">
        <v>103</v>
      </c>
      <c r="AT179" s="190" t="s">
        <v>201</v>
      </c>
      <c r="AU179" s="190" t="s">
        <v>171</v>
      </c>
      <c r="AY179" s="19" t="s">
        <v>165</v>
      </c>
      <c r="BE179" s="191">
        <f>IF(N179="základná",J179,0)</f>
        <v>0</v>
      </c>
      <c r="BF179" s="191">
        <f>IF(N179="znížená",J179,0)</f>
        <v>0</v>
      </c>
      <c r="BG179" s="191">
        <f>IF(N179="zákl. prenesená",J179,0)</f>
        <v>0</v>
      </c>
      <c r="BH179" s="191">
        <f>IF(N179="zníž. prenesená",J179,0)</f>
        <v>0</v>
      </c>
      <c r="BI179" s="191">
        <f>IF(N179="nulová",J179,0)</f>
        <v>0</v>
      </c>
      <c r="BJ179" s="19" t="s">
        <v>171</v>
      </c>
      <c r="BK179" s="191">
        <f>ROUND(I179*H179,2)</f>
        <v>0</v>
      </c>
      <c r="BL179" s="19" t="s">
        <v>91</v>
      </c>
      <c r="BM179" s="190" t="s">
        <v>5417</v>
      </c>
    </row>
    <row r="180" s="2" customFormat="1" ht="24.15" customHeight="1">
      <c r="A180" s="38"/>
      <c r="B180" s="177"/>
      <c r="C180" s="178" t="s">
        <v>641</v>
      </c>
      <c r="D180" s="178" t="s">
        <v>167</v>
      </c>
      <c r="E180" s="179" t="s">
        <v>5418</v>
      </c>
      <c r="F180" s="180" t="s">
        <v>5419</v>
      </c>
      <c r="G180" s="181" t="s">
        <v>222</v>
      </c>
      <c r="H180" s="182">
        <v>300</v>
      </c>
      <c r="I180" s="183"/>
      <c r="J180" s="184">
        <f>ROUND(I180*H180,2)</f>
        <v>0</v>
      </c>
      <c r="K180" s="185"/>
      <c r="L180" s="39"/>
      <c r="M180" s="186" t="s">
        <v>1</v>
      </c>
      <c r="N180" s="187" t="s">
        <v>42</v>
      </c>
      <c r="O180" s="78"/>
      <c r="P180" s="188">
        <f>O180*H180</f>
        <v>0</v>
      </c>
      <c r="Q180" s="188">
        <v>0</v>
      </c>
      <c r="R180" s="188">
        <f>Q180*H180</f>
        <v>0</v>
      </c>
      <c r="S180" s="188">
        <v>0</v>
      </c>
      <c r="T180" s="189">
        <f>S180*H180</f>
        <v>0</v>
      </c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R180" s="190" t="s">
        <v>91</v>
      </c>
      <c r="AT180" s="190" t="s">
        <v>167</v>
      </c>
      <c r="AU180" s="190" t="s">
        <v>171</v>
      </c>
      <c r="AY180" s="19" t="s">
        <v>165</v>
      </c>
      <c r="BE180" s="191">
        <f>IF(N180="základná",J180,0)</f>
        <v>0</v>
      </c>
      <c r="BF180" s="191">
        <f>IF(N180="znížená",J180,0)</f>
        <v>0</v>
      </c>
      <c r="BG180" s="191">
        <f>IF(N180="zákl. prenesená",J180,0)</f>
        <v>0</v>
      </c>
      <c r="BH180" s="191">
        <f>IF(N180="zníž. prenesená",J180,0)</f>
        <v>0</v>
      </c>
      <c r="BI180" s="191">
        <f>IF(N180="nulová",J180,0)</f>
        <v>0</v>
      </c>
      <c r="BJ180" s="19" t="s">
        <v>171</v>
      </c>
      <c r="BK180" s="191">
        <f>ROUND(I180*H180,2)</f>
        <v>0</v>
      </c>
      <c r="BL180" s="19" t="s">
        <v>91</v>
      </c>
      <c r="BM180" s="190" t="s">
        <v>5420</v>
      </c>
    </row>
    <row r="181" s="2" customFormat="1" ht="16.5" customHeight="1">
      <c r="A181" s="38"/>
      <c r="B181" s="177"/>
      <c r="C181" s="201" t="s">
        <v>659</v>
      </c>
      <c r="D181" s="201" t="s">
        <v>201</v>
      </c>
      <c r="E181" s="202" t="s">
        <v>5421</v>
      </c>
      <c r="F181" s="203" t="s">
        <v>5422</v>
      </c>
      <c r="G181" s="204" t="s">
        <v>222</v>
      </c>
      <c r="H181" s="205">
        <v>25</v>
      </c>
      <c r="I181" s="206"/>
      <c r="J181" s="207">
        <f>ROUND(I181*H181,2)</f>
        <v>0</v>
      </c>
      <c r="K181" s="208"/>
      <c r="L181" s="209"/>
      <c r="M181" s="210" t="s">
        <v>1</v>
      </c>
      <c r="N181" s="211" t="s">
        <v>42</v>
      </c>
      <c r="O181" s="78"/>
      <c r="P181" s="188">
        <f>O181*H181</f>
        <v>0</v>
      </c>
      <c r="Q181" s="188">
        <v>0</v>
      </c>
      <c r="R181" s="188">
        <f>Q181*H181</f>
        <v>0</v>
      </c>
      <c r="S181" s="188">
        <v>0</v>
      </c>
      <c r="T181" s="189">
        <f>S181*H181</f>
        <v>0</v>
      </c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R181" s="190" t="s">
        <v>103</v>
      </c>
      <c r="AT181" s="190" t="s">
        <v>201</v>
      </c>
      <c r="AU181" s="190" t="s">
        <v>171</v>
      </c>
      <c r="AY181" s="19" t="s">
        <v>165</v>
      </c>
      <c r="BE181" s="191">
        <f>IF(N181="základná",J181,0)</f>
        <v>0</v>
      </c>
      <c r="BF181" s="191">
        <f>IF(N181="znížená",J181,0)</f>
        <v>0</v>
      </c>
      <c r="BG181" s="191">
        <f>IF(N181="zákl. prenesená",J181,0)</f>
        <v>0</v>
      </c>
      <c r="BH181" s="191">
        <f>IF(N181="zníž. prenesená",J181,0)</f>
        <v>0</v>
      </c>
      <c r="BI181" s="191">
        <f>IF(N181="nulová",J181,0)</f>
        <v>0</v>
      </c>
      <c r="BJ181" s="19" t="s">
        <v>171</v>
      </c>
      <c r="BK181" s="191">
        <f>ROUND(I181*H181,2)</f>
        <v>0</v>
      </c>
      <c r="BL181" s="19" t="s">
        <v>91</v>
      </c>
      <c r="BM181" s="190" t="s">
        <v>5423</v>
      </c>
    </row>
    <row r="182" s="2" customFormat="1" ht="21.75" customHeight="1">
      <c r="A182" s="38"/>
      <c r="B182" s="177"/>
      <c r="C182" s="201" t="s">
        <v>664</v>
      </c>
      <c r="D182" s="201" t="s">
        <v>201</v>
      </c>
      <c r="E182" s="202" t="s">
        <v>5424</v>
      </c>
      <c r="F182" s="203" t="s">
        <v>5425</v>
      </c>
      <c r="G182" s="204" t="s">
        <v>222</v>
      </c>
      <c r="H182" s="205">
        <v>25</v>
      </c>
      <c r="I182" s="206"/>
      <c r="J182" s="207">
        <f>ROUND(I182*H182,2)</f>
        <v>0</v>
      </c>
      <c r="K182" s="208"/>
      <c r="L182" s="209"/>
      <c r="M182" s="210" t="s">
        <v>1</v>
      </c>
      <c r="N182" s="211" t="s">
        <v>42</v>
      </c>
      <c r="O182" s="78"/>
      <c r="P182" s="188">
        <f>O182*H182</f>
        <v>0</v>
      </c>
      <c r="Q182" s="188">
        <v>0</v>
      </c>
      <c r="R182" s="188">
        <f>Q182*H182</f>
        <v>0</v>
      </c>
      <c r="S182" s="188">
        <v>0</v>
      </c>
      <c r="T182" s="189">
        <f>S182*H182</f>
        <v>0</v>
      </c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R182" s="190" t="s">
        <v>103</v>
      </c>
      <c r="AT182" s="190" t="s">
        <v>201</v>
      </c>
      <c r="AU182" s="190" t="s">
        <v>171</v>
      </c>
      <c r="AY182" s="19" t="s">
        <v>165</v>
      </c>
      <c r="BE182" s="191">
        <f>IF(N182="základná",J182,0)</f>
        <v>0</v>
      </c>
      <c r="BF182" s="191">
        <f>IF(N182="znížená",J182,0)</f>
        <v>0</v>
      </c>
      <c r="BG182" s="191">
        <f>IF(N182="zákl. prenesená",J182,0)</f>
        <v>0</v>
      </c>
      <c r="BH182" s="191">
        <f>IF(N182="zníž. prenesená",J182,0)</f>
        <v>0</v>
      </c>
      <c r="BI182" s="191">
        <f>IF(N182="nulová",J182,0)</f>
        <v>0</v>
      </c>
      <c r="BJ182" s="19" t="s">
        <v>171</v>
      </c>
      <c r="BK182" s="191">
        <f>ROUND(I182*H182,2)</f>
        <v>0</v>
      </c>
      <c r="BL182" s="19" t="s">
        <v>91</v>
      </c>
      <c r="BM182" s="190" t="s">
        <v>5426</v>
      </c>
    </row>
    <row r="183" s="2" customFormat="1" ht="16.5" customHeight="1">
      <c r="A183" s="38"/>
      <c r="B183" s="177"/>
      <c r="C183" s="201" t="s">
        <v>669</v>
      </c>
      <c r="D183" s="201" t="s">
        <v>201</v>
      </c>
      <c r="E183" s="202" t="s">
        <v>5427</v>
      </c>
      <c r="F183" s="203" t="s">
        <v>5428</v>
      </c>
      <c r="G183" s="204" t="s">
        <v>222</v>
      </c>
      <c r="H183" s="205">
        <v>600</v>
      </c>
      <c r="I183" s="206"/>
      <c r="J183" s="207">
        <f>ROUND(I183*H183,2)</f>
        <v>0</v>
      </c>
      <c r="K183" s="208"/>
      <c r="L183" s="209"/>
      <c r="M183" s="210" t="s">
        <v>1</v>
      </c>
      <c r="N183" s="211" t="s">
        <v>42</v>
      </c>
      <c r="O183" s="78"/>
      <c r="P183" s="188">
        <f>O183*H183</f>
        <v>0</v>
      </c>
      <c r="Q183" s="188">
        <v>0</v>
      </c>
      <c r="R183" s="188">
        <f>Q183*H183</f>
        <v>0</v>
      </c>
      <c r="S183" s="188">
        <v>0</v>
      </c>
      <c r="T183" s="189">
        <f>S183*H183</f>
        <v>0</v>
      </c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R183" s="190" t="s">
        <v>103</v>
      </c>
      <c r="AT183" s="190" t="s">
        <v>201</v>
      </c>
      <c r="AU183" s="190" t="s">
        <v>171</v>
      </c>
      <c r="AY183" s="19" t="s">
        <v>165</v>
      </c>
      <c r="BE183" s="191">
        <f>IF(N183="základná",J183,0)</f>
        <v>0</v>
      </c>
      <c r="BF183" s="191">
        <f>IF(N183="znížená",J183,0)</f>
        <v>0</v>
      </c>
      <c r="BG183" s="191">
        <f>IF(N183="zákl. prenesená",J183,0)</f>
        <v>0</v>
      </c>
      <c r="BH183" s="191">
        <f>IF(N183="zníž. prenesená",J183,0)</f>
        <v>0</v>
      </c>
      <c r="BI183" s="191">
        <f>IF(N183="nulová",J183,0)</f>
        <v>0</v>
      </c>
      <c r="BJ183" s="19" t="s">
        <v>171</v>
      </c>
      <c r="BK183" s="191">
        <f>ROUND(I183*H183,2)</f>
        <v>0</v>
      </c>
      <c r="BL183" s="19" t="s">
        <v>91</v>
      </c>
      <c r="BM183" s="190" t="s">
        <v>5429</v>
      </c>
    </row>
    <row r="184" s="2" customFormat="1" ht="16.5" customHeight="1">
      <c r="A184" s="38"/>
      <c r="B184" s="177"/>
      <c r="C184" s="178" t="s">
        <v>673</v>
      </c>
      <c r="D184" s="178" t="s">
        <v>167</v>
      </c>
      <c r="E184" s="179" t="s">
        <v>5430</v>
      </c>
      <c r="F184" s="180" t="s">
        <v>5431</v>
      </c>
      <c r="G184" s="181" t="s">
        <v>222</v>
      </c>
      <c r="H184" s="182">
        <v>600</v>
      </c>
      <c r="I184" s="183"/>
      <c r="J184" s="184">
        <f>ROUND(I184*H184,2)</f>
        <v>0</v>
      </c>
      <c r="K184" s="185"/>
      <c r="L184" s="39"/>
      <c r="M184" s="186" t="s">
        <v>1</v>
      </c>
      <c r="N184" s="187" t="s">
        <v>42</v>
      </c>
      <c r="O184" s="78"/>
      <c r="P184" s="188">
        <f>O184*H184</f>
        <v>0</v>
      </c>
      <c r="Q184" s="188">
        <v>0</v>
      </c>
      <c r="R184" s="188">
        <f>Q184*H184</f>
        <v>0</v>
      </c>
      <c r="S184" s="188">
        <v>0</v>
      </c>
      <c r="T184" s="189">
        <f>S184*H184</f>
        <v>0</v>
      </c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R184" s="190" t="s">
        <v>91</v>
      </c>
      <c r="AT184" s="190" t="s">
        <v>167</v>
      </c>
      <c r="AU184" s="190" t="s">
        <v>171</v>
      </c>
      <c r="AY184" s="19" t="s">
        <v>165</v>
      </c>
      <c r="BE184" s="191">
        <f>IF(N184="základná",J184,0)</f>
        <v>0</v>
      </c>
      <c r="BF184" s="191">
        <f>IF(N184="znížená",J184,0)</f>
        <v>0</v>
      </c>
      <c r="BG184" s="191">
        <f>IF(N184="zákl. prenesená",J184,0)</f>
        <v>0</v>
      </c>
      <c r="BH184" s="191">
        <f>IF(N184="zníž. prenesená",J184,0)</f>
        <v>0</v>
      </c>
      <c r="BI184" s="191">
        <f>IF(N184="nulová",J184,0)</f>
        <v>0</v>
      </c>
      <c r="BJ184" s="19" t="s">
        <v>171</v>
      </c>
      <c r="BK184" s="191">
        <f>ROUND(I184*H184,2)</f>
        <v>0</v>
      </c>
      <c r="BL184" s="19" t="s">
        <v>91</v>
      </c>
      <c r="BM184" s="190" t="s">
        <v>5432</v>
      </c>
    </row>
    <row r="185" s="2" customFormat="1" ht="16.5" customHeight="1">
      <c r="A185" s="38"/>
      <c r="B185" s="177"/>
      <c r="C185" s="201" t="s">
        <v>680</v>
      </c>
      <c r="D185" s="201" t="s">
        <v>201</v>
      </c>
      <c r="E185" s="202" t="s">
        <v>5433</v>
      </c>
      <c r="F185" s="203" t="s">
        <v>5434</v>
      </c>
      <c r="G185" s="204" t="s">
        <v>222</v>
      </c>
      <c r="H185" s="205">
        <v>192</v>
      </c>
      <c r="I185" s="206"/>
      <c r="J185" s="207">
        <f>ROUND(I185*H185,2)</f>
        <v>0</v>
      </c>
      <c r="K185" s="208"/>
      <c r="L185" s="209"/>
      <c r="M185" s="210" t="s">
        <v>1</v>
      </c>
      <c r="N185" s="211" t="s">
        <v>42</v>
      </c>
      <c r="O185" s="78"/>
      <c r="P185" s="188">
        <f>O185*H185</f>
        <v>0</v>
      </c>
      <c r="Q185" s="188">
        <v>0</v>
      </c>
      <c r="R185" s="188">
        <f>Q185*H185</f>
        <v>0</v>
      </c>
      <c r="S185" s="188">
        <v>0</v>
      </c>
      <c r="T185" s="189">
        <f>S185*H185</f>
        <v>0</v>
      </c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R185" s="190" t="s">
        <v>103</v>
      </c>
      <c r="AT185" s="190" t="s">
        <v>201</v>
      </c>
      <c r="AU185" s="190" t="s">
        <v>171</v>
      </c>
      <c r="AY185" s="19" t="s">
        <v>165</v>
      </c>
      <c r="BE185" s="191">
        <f>IF(N185="základná",J185,0)</f>
        <v>0</v>
      </c>
      <c r="BF185" s="191">
        <f>IF(N185="znížená",J185,0)</f>
        <v>0</v>
      </c>
      <c r="BG185" s="191">
        <f>IF(N185="zákl. prenesená",J185,0)</f>
        <v>0</v>
      </c>
      <c r="BH185" s="191">
        <f>IF(N185="zníž. prenesená",J185,0)</f>
        <v>0</v>
      </c>
      <c r="BI185" s="191">
        <f>IF(N185="nulová",J185,0)</f>
        <v>0</v>
      </c>
      <c r="BJ185" s="19" t="s">
        <v>171</v>
      </c>
      <c r="BK185" s="191">
        <f>ROUND(I185*H185,2)</f>
        <v>0</v>
      </c>
      <c r="BL185" s="19" t="s">
        <v>91</v>
      </c>
      <c r="BM185" s="190" t="s">
        <v>5435</v>
      </c>
    </row>
    <row r="186" s="2" customFormat="1" ht="16.5" customHeight="1">
      <c r="A186" s="38"/>
      <c r="B186" s="177"/>
      <c r="C186" s="178" t="s">
        <v>684</v>
      </c>
      <c r="D186" s="178" t="s">
        <v>167</v>
      </c>
      <c r="E186" s="179" t="s">
        <v>5436</v>
      </c>
      <c r="F186" s="180" t="s">
        <v>5437</v>
      </c>
      <c r="G186" s="181" t="s">
        <v>222</v>
      </c>
      <c r="H186" s="182">
        <v>192</v>
      </c>
      <c r="I186" s="183"/>
      <c r="J186" s="184">
        <f>ROUND(I186*H186,2)</f>
        <v>0</v>
      </c>
      <c r="K186" s="185"/>
      <c r="L186" s="39"/>
      <c r="M186" s="186" t="s">
        <v>1</v>
      </c>
      <c r="N186" s="187" t="s">
        <v>42</v>
      </c>
      <c r="O186" s="78"/>
      <c r="P186" s="188">
        <f>O186*H186</f>
        <v>0</v>
      </c>
      <c r="Q186" s="188">
        <v>0</v>
      </c>
      <c r="R186" s="188">
        <f>Q186*H186</f>
        <v>0</v>
      </c>
      <c r="S186" s="188">
        <v>0</v>
      </c>
      <c r="T186" s="189">
        <f>S186*H186</f>
        <v>0</v>
      </c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R186" s="190" t="s">
        <v>91</v>
      </c>
      <c r="AT186" s="190" t="s">
        <v>167</v>
      </c>
      <c r="AU186" s="190" t="s">
        <v>171</v>
      </c>
      <c r="AY186" s="19" t="s">
        <v>165</v>
      </c>
      <c r="BE186" s="191">
        <f>IF(N186="základná",J186,0)</f>
        <v>0</v>
      </c>
      <c r="BF186" s="191">
        <f>IF(N186="znížená",J186,0)</f>
        <v>0</v>
      </c>
      <c r="BG186" s="191">
        <f>IF(N186="zákl. prenesená",J186,0)</f>
        <v>0</v>
      </c>
      <c r="BH186" s="191">
        <f>IF(N186="zníž. prenesená",J186,0)</f>
        <v>0</v>
      </c>
      <c r="BI186" s="191">
        <f>IF(N186="nulová",J186,0)</f>
        <v>0</v>
      </c>
      <c r="BJ186" s="19" t="s">
        <v>171</v>
      </c>
      <c r="BK186" s="191">
        <f>ROUND(I186*H186,2)</f>
        <v>0</v>
      </c>
      <c r="BL186" s="19" t="s">
        <v>91</v>
      </c>
      <c r="BM186" s="190" t="s">
        <v>5438</v>
      </c>
    </row>
    <row r="187" s="2" customFormat="1" ht="16.5" customHeight="1">
      <c r="A187" s="38"/>
      <c r="B187" s="177"/>
      <c r="C187" s="201" t="s">
        <v>691</v>
      </c>
      <c r="D187" s="201" t="s">
        <v>201</v>
      </c>
      <c r="E187" s="202" t="s">
        <v>5439</v>
      </c>
      <c r="F187" s="203" t="s">
        <v>5440</v>
      </c>
      <c r="G187" s="204" t="s">
        <v>222</v>
      </c>
      <c r="H187" s="205">
        <v>88</v>
      </c>
      <c r="I187" s="206"/>
      <c r="J187" s="207">
        <f>ROUND(I187*H187,2)</f>
        <v>0</v>
      </c>
      <c r="K187" s="208"/>
      <c r="L187" s="209"/>
      <c r="M187" s="210" t="s">
        <v>1</v>
      </c>
      <c r="N187" s="211" t="s">
        <v>42</v>
      </c>
      <c r="O187" s="78"/>
      <c r="P187" s="188">
        <f>O187*H187</f>
        <v>0</v>
      </c>
      <c r="Q187" s="188">
        <v>0</v>
      </c>
      <c r="R187" s="188">
        <f>Q187*H187</f>
        <v>0</v>
      </c>
      <c r="S187" s="188">
        <v>0</v>
      </c>
      <c r="T187" s="189">
        <f>S187*H187</f>
        <v>0</v>
      </c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R187" s="190" t="s">
        <v>103</v>
      </c>
      <c r="AT187" s="190" t="s">
        <v>201</v>
      </c>
      <c r="AU187" s="190" t="s">
        <v>171</v>
      </c>
      <c r="AY187" s="19" t="s">
        <v>165</v>
      </c>
      <c r="BE187" s="191">
        <f>IF(N187="základná",J187,0)</f>
        <v>0</v>
      </c>
      <c r="BF187" s="191">
        <f>IF(N187="znížená",J187,0)</f>
        <v>0</v>
      </c>
      <c r="BG187" s="191">
        <f>IF(N187="zákl. prenesená",J187,0)</f>
        <v>0</v>
      </c>
      <c r="BH187" s="191">
        <f>IF(N187="zníž. prenesená",J187,0)</f>
        <v>0</v>
      </c>
      <c r="BI187" s="191">
        <f>IF(N187="nulová",J187,0)</f>
        <v>0</v>
      </c>
      <c r="BJ187" s="19" t="s">
        <v>171</v>
      </c>
      <c r="BK187" s="191">
        <f>ROUND(I187*H187,2)</f>
        <v>0</v>
      </c>
      <c r="BL187" s="19" t="s">
        <v>91</v>
      </c>
      <c r="BM187" s="190" t="s">
        <v>5441</v>
      </c>
    </row>
    <row r="188" s="2" customFormat="1" ht="16.5" customHeight="1">
      <c r="A188" s="38"/>
      <c r="B188" s="177"/>
      <c r="C188" s="178" t="s">
        <v>695</v>
      </c>
      <c r="D188" s="178" t="s">
        <v>167</v>
      </c>
      <c r="E188" s="179" t="s">
        <v>5442</v>
      </c>
      <c r="F188" s="180" t="s">
        <v>5443</v>
      </c>
      <c r="G188" s="181" t="s">
        <v>222</v>
      </c>
      <c r="H188" s="182">
        <v>88</v>
      </c>
      <c r="I188" s="183"/>
      <c r="J188" s="184">
        <f>ROUND(I188*H188,2)</f>
        <v>0</v>
      </c>
      <c r="K188" s="185"/>
      <c r="L188" s="39"/>
      <c r="M188" s="186" t="s">
        <v>1</v>
      </c>
      <c r="N188" s="187" t="s">
        <v>42</v>
      </c>
      <c r="O188" s="78"/>
      <c r="P188" s="188">
        <f>O188*H188</f>
        <v>0</v>
      </c>
      <c r="Q188" s="188">
        <v>0</v>
      </c>
      <c r="R188" s="188">
        <f>Q188*H188</f>
        <v>0</v>
      </c>
      <c r="S188" s="188">
        <v>0</v>
      </c>
      <c r="T188" s="189">
        <f>S188*H188</f>
        <v>0</v>
      </c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R188" s="190" t="s">
        <v>91</v>
      </c>
      <c r="AT188" s="190" t="s">
        <v>167</v>
      </c>
      <c r="AU188" s="190" t="s">
        <v>171</v>
      </c>
      <c r="AY188" s="19" t="s">
        <v>165</v>
      </c>
      <c r="BE188" s="191">
        <f>IF(N188="základná",J188,0)</f>
        <v>0</v>
      </c>
      <c r="BF188" s="191">
        <f>IF(N188="znížená",J188,0)</f>
        <v>0</v>
      </c>
      <c r="BG188" s="191">
        <f>IF(N188="zákl. prenesená",J188,0)</f>
        <v>0</v>
      </c>
      <c r="BH188" s="191">
        <f>IF(N188="zníž. prenesená",J188,0)</f>
        <v>0</v>
      </c>
      <c r="BI188" s="191">
        <f>IF(N188="nulová",J188,0)</f>
        <v>0</v>
      </c>
      <c r="BJ188" s="19" t="s">
        <v>171</v>
      </c>
      <c r="BK188" s="191">
        <f>ROUND(I188*H188,2)</f>
        <v>0</v>
      </c>
      <c r="BL188" s="19" t="s">
        <v>91</v>
      </c>
      <c r="BM188" s="190" t="s">
        <v>5444</v>
      </c>
    </row>
    <row r="189" s="2" customFormat="1" ht="16.5" customHeight="1">
      <c r="A189" s="38"/>
      <c r="B189" s="177"/>
      <c r="C189" s="201" t="s">
        <v>699</v>
      </c>
      <c r="D189" s="201" t="s">
        <v>201</v>
      </c>
      <c r="E189" s="202" t="s">
        <v>5445</v>
      </c>
      <c r="F189" s="203" t="s">
        <v>5446</v>
      </c>
      <c r="G189" s="204" t="s">
        <v>222</v>
      </c>
      <c r="H189" s="205">
        <v>32</v>
      </c>
      <c r="I189" s="206"/>
      <c r="J189" s="207">
        <f>ROUND(I189*H189,2)</f>
        <v>0</v>
      </c>
      <c r="K189" s="208"/>
      <c r="L189" s="209"/>
      <c r="M189" s="210" t="s">
        <v>1</v>
      </c>
      <c r="N189" s="211" t="s">
        <v>42</v>
      </c>
      <c r="O189" s="78"/>
      <c r="P189" s="188">
        <f>O189*H189</f>
        <v>0</v>
      </c>
      <c r="Q189" s="188">
        <v>0</v>
      </c>
      <c r="R189" s="188">
        <f>Q189*H189</f>
        <v>0</v>
      </c>
      <c r="S189" s="188">
        <v>0</v>
      </c>
      <c r="T189" s="189">
        <f>S189*H189</f>
        <v>0</v>
      </c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R189" s="190" t="s">
        <v>103</v>
      </c>
      <c r="AT189" s="190" t="s">
        <v>201</v>
      </c>
      <c r="AU189" s="190" t="s">
        <v>171</v>
      </c>
      <c r="AY189" s="19" t="s">
        <v>165</v>
      </c>
      <c r="BE189" s="191">
        <f>IF(N189="základná",J189,0)</f>
        <v>0</v>
      </c>
      <c r="BF189" s="191">
        <f>IF(N189="znížená",J189,0)</f>
        <v>0</v>
      </c>
      <c r="BG189" s="191">
        <f>IF(N189="zákl. prenesená",J189,0)</f>
        <v>0</v>
      </c>
      <c r="BH189" s="191">
        <f>IF(N189="zníž. prenesená",J189,0)</f>
        <v>0</v>
      </c>
      <c r="BI189" s="191">
        <f>IF(N189="nulová",J189,0)</f>
        <v>0</v>
      </c>
      <c r="BJ189" s="19" t="s">
        <v>171</v>
      </c>
      <c r="BK189" s="191">
        <f>ROUND(I189*H189,2)</f>
        <v>0</v>
      </c>
      <c r="BL189" s="19" t="s">
        <v>91</v>
      </c>
      <c r="BM189" s="190" t="s">
        <v>5447</v>
      </c>
    </row>
    <row r="190" s="2" customFormat="1" ht="16.5" customHeight="1">
      <c r="A190" s="38"/>
      <c r="B190" s="177"/>
      <c r="C190" s="178" t="s">
        <v>703</v>
      </c>
      <c r="D190" s="178" t="s">
        <v>167</v>
      </c>
      <c r="E190" s="179" t="s">
        <v>5448</v>
      </c>
      <c r="F190" s="180" t="s">
        <v>5449</v>
      </c>
      <c r="G190" s="181" t="s">
        <v>222</v>
      </c>
      <c r="H190" s="182">
        <v>32</v>
      </c>
      <c r="I190" s="183"/>
      <c r="J190" s="184">
        <f>ROUND(I190*H190,2)</f>
        <v>0</v>
      </c>
      <c r="K190" s="185"/>
      <c r="L190" s="39"/>
      <c r="M190" s="186" t="s">
        <v>1</v>
      </c>
      <c r="N190" s="187" t="s">
        <v>42</v>
      </c>
      <c r="O190" s="78"/>
      <c r="P190" s="188">
        <f>O190*H190</f>
        <v>0</v>
      </c>
      <c r="Q190" s="188">
        <v>0</v>
      </c>
      <c r="R190" s="188">
        <f>Q190*H190</f>
        <v>0</v>
      </c>
      <c r="S190" s="188">
        <v>0</v>
      </c>
      <c r="T190" s="189">
        <f>S190*H190</f>
        <v>0</v>
      </c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R190" s="190" t="s">
        <v>91</v>
      </c>
      <c r="AT190" s="190" t="s">
        <v>167</v>
      </c>
      <c r="AU190" s="190" t="s">
        <v>171</v>
      </c>
      <c r="AY190" s="19" t="s">
        <v>165</v>
      </c>
      <c r="BE190" s="191">
        <f>IF(N190="základná",J190,0)</f>
        <v>0</v>
      </c>
      <c r="BF190" s="191">
        <f>IF(N190="znížená",J190,0)</f>
        <v>0</v>
      </c>
      <c r="BG190" s="191">
        <f>IF(N190="zákl. prenesená",J190,0)</f>
        <v>0</v>
      </c>
      <c r="BH190" s="191">
        <f>IF(N190="zníž. prenesená",J190,0)</f>
        <v>0</v>
      </c>
      <c r="BI190" s="191">
        <f>IF(N190="nulová",J190,0)</f>
        <v>0</v>
      </c>
      <c r="BJ190" s="19" t="s">
        <v>171</v>
      </c>
      <c r="BK190" s="191">
        <f>ROUND(I190*H190,2)</f>
        <v>0</v>
      </c>
      <c r="BL190" s="19" t="s">
        <v>91</v>
      </c>
      <c r="BM190" s="190" t="s">
        <v>5450</v>
      </c>
    </row>
    <row r="191" s="2" customFormat="1" ht="16.5" customHeight="1">
      <c r="A191" s="38"/>
      <c r="B191" s="177"/>
      <c r="C191" s="201" t="s">
        <v>707</v>
      </c>
      <c r="D191" s="201" t="s">
        <v>201</v>
      </c>
      <c r="E191" s="202" t="s">
        <v>5451</v>
      </c>
      <c r="F191" s="203" t="s">
        <v>5452</v>
      </c>
      <c r="G191" s="204" t="s">
        <v>222</v>
      </c>
      <c r="H191" s="205">
        <v>264</v>
      </c>
      <c r="I191" s="206"/>
      <c r="J191" s="207">
        <f>ROUND(I191*H191,2)</f>
        <v>0</v>
      </c>
      <c r="K191" s="208"/>
      <c r="L191" s="209"/>
      <c r="M191" s="210" t="s">
        <v>1</v>
      </c>
      <c r="N191" s="211" t="s">
        <v>42</v>
      </c>
      <c r="O191" s="78"/>
      <c r="P191" s="188">
        <f>O191*H191</f>
        <v>0</v>
      </c>
      <c r="Q191" s="188">
        <v>0</v>
      </c>
      <c r="R191" s="188">
        <f>Q191*H191</f>
        <v>0</v>
      </c>
      <c r="S191" s="188">
        <v>0</v>
      </c>
      <c r="T191" s="189">
        <f>S191*H191</f>
        <v>0</v>
      </c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R191" s="190" t="s">
        <v>103</v>
      </c>
      <c r="AT191" s="190" t="s">
        <v>201</v>
      </c>
      <c r="AU191" s="190" t="s">
        <v>171</v>
      </c>
      <c r="AY191" s="19" t="s">
        <v>165</v>
      </c>
      <c r="BE191" s="191">
        <f>IF(N191="základná",J191,0)</f>
        <v>0</v>
      </c>
      <c r="BF191" s="191">
        <f>IF(N191="znížená",J191,0)</f>
        <v>0</v>
      </c>
      <c r="BG191" s="191">
        <f>IF(N191="zákl. prenesená",J191,0)</f>
        <v>0</v>
      </c>
      <c r="BH191" s="191">
        <f>IF(N191="zníž. prenesená",J191,0)</f>
        <v>0</v>
      </c>
      <c r="BI191" s="191">
        <f>IF(N191="nulová",J191,0)</f>
        <v>0</v>
      </c>
      <c r="BJ191" s="19" t="s">
        <v>171</v>
      </c>
      <c r="BK191" s="191">
        <f>ROUND(I191*H191,2)</f>
        <v>0</v>
      </c>
      <c r="BL191" s="19" t="s">
        <v>91</v>
      </c>
      <c r="BM191" s="190" t="s">
        <v>5453</v>
      </c>
    </row>
    <row r="192" s="2" customFormat="1" ht="16.5" customHeight="1">
      <c r="A192" s="38"/>
      <c r="B192" s="177"/>
      <c r="C192" s="178" t="s">
        <v>712</v>
      </c>
      <c r="D192" s="178" t="s">
        <v>167</v>
      </c>
      <c r="E192" s="179" t="s">
        <v>5454</v>
      </c>
      <c r="F192" s="180" t="s">
        <v>5455</v>
      </c>
      <c r="G192" s="181" t="s">
        <v>222</v>
      </c>
      <c r="H192" s="182">
        <v>264</v>
      </c>
      <c r="I192" s="183"/>
      <c r="J192" s="184">
        <f>ROUND(I192*H192,2)</f>
        <v>0</v>
      </c>
      <c r="K192" s="185"/>
      <c r="L192" s="39"/>
      <c r="M192" s="186" t="s">
        <v>1</v>
      </c>
      <c r="N192" s="187" t="s">
        <v>42</v>
      </c>
      <c r="O192" s="78"/>
      <c r="P192" s="188">
        <f>O192*H192</f>
        <v>0</v>
      </c>
      <c r="Q192" s="188">
        <v>0</v>
      </c>
      <c r="R192" s="188">
        <f>Q192*H192</f>
        <v>0</v>
      </c>
      <c r="S192" s="188">
        <v>0</v>
      </c>
      <c r="T192" s="189">
        <f>S192*H192</f>
        <v>0</v>
      </c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R192" s="190" t="s">
        <v>91</v>
      </c>
      <c r="AT192" s="190" t="s">
        <v>167</v>
      </c>
      <c r="AU192" s="190" t="s">
        <v>171</v>
      </c>
      <c r="AY192" s="19" t="s">
        <v>165</v>
      </c>
      <c r="BE192" s="191">
        <f>IF(N192="základná",J192,0)</f>
        <v>0</v>
      </c>
      <c r="BF192" s="191">
        <f>IF(N192="znížená",J192,0)</f>
        <v>0</v>
      </c>
      <c r="BG192" s="191">
        <f>IF(N192="zákl. prenesená",J192,0)</f>
        <v>0</v>
      </c>
      <c r="BH192" s="191">
        <f>IF(N192="zníž. prenesená",J192,0)</f>
        <v>0</v>
      </c>
      <c r="BI192" s="191">
        <f>IF(N192="nulová",J192,0)</f>
        <v>0</v>
      </c>
      <c r="BJ192" s="19" t="s">
        <v>171</v>
      </c>
      <c r="BK192" s="191">
        <f>ROUND(I192*H192,2)</f>
        <v>0</v>
      </c>
      <c r="BL192" s="19" t="s">
        <v>91</v>
      </c>
      <c r="BM192" s="190" t="s">
        <v>5456</v>
      </c>
    </row>
    <row r="193" s="2" customFormat="1" ht="16.5" customHeight="1">
      <c r="A193" s="38"/>
      <c r="B193" s="177"/>
      <c r="C193" s="201" t="s">
        <v>716</v>
      </c>
      <c r="D193" s="201" t="s">
        <v>201</v>
      </c>
      <c r="E193" s="202" t="s">
        <v>5457</v>
      </c>
      <c r="F193" s="203" t="s">
        <v>5458</v>
      </c>
      <c r="G193" s="204" t="s">
        <v>216</v>
      </c>
      <c r="H193" s="205">
        <v>300</v>
      </c>
      <c r="I193" s="206"/>
      <c r="J193" s="207">
        <f>ROUND(I193*H193,2)</f>
        <v>0</v>
      </c>
      <c r="K193" s="208"/>
      <c r="L193" s="209"/>
      <c r="M193" s="210" t="s">
        <v>1</v>
      </c>
      <c r="N193" s="211" t="s">
        <v>42</v>
      </c>
      <c r="O193" s="78"/>
      <c r="P193" s="188">
        <f>O193*H193</f>
        <v>0</v>
      </c>
      <c r="Q193" s="188">
        <v>0</v>
      </c>
      <c r="R193" s="188">
        <f>Q193*H193</f>
        <v>0</v>
      </c>
      <c r="S193" s="188">
        <v>0</v>
      </c>
      <c r="T193" s="189">
        <f>S193*H193</f>
        <v>0</v>
      </c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R193" s="190" t="s">
        <v>103</v>
      </c>
      <c r="AT193" s="190" t="s">
        <v>201</v>
      </c>
      <c r="AU193" s="190" t="s">
        <v>171</v>
      </c>
      <c r="AY193" s="19" t="s">
        <v>165</v>
      </c>
      <c r="BE193" s="191">
        <f>IF(N193="základná",J193,0)</f>
        <v>0</v>
      </c>
      <c r="BF193" s="191">
        <f>IF(N193="znížená",J193,0)</f>
        <v>0</v>
      </c>
      <c r="BG193" s="191">
        <f>IF(N193="zákl. prenesená",J193,0)</f>
        <v>0</v>
      </c>
      <c r="BH193" s="191">
        <f>IF(N193="zníž. prenesená",J193,0)</f>
        <v>0</v>
      </c>
      <c r="BI193" s="191">
        <f>IF(N193="nulová",J193,0)</f>
        <v>0</v>
      </c>
      <c r="BJ193" s="19" t="s">
        <v>171</v>
      </c>
      <c r="BK193" s="191">
        <f>ROUND(I193*H193,2)</f>
        <v>0</v>
      </c>
      <c r="BL193" s="19" t="s">
        <v>91</v>
      </c>
      <c r="BM193" s="190" t="s">
        <v>5459</v>
      </c>
    </row>
    <row r="194" s="2" customFormat="1" ht="16.5" customHeight="1">
      <c r="A194" s="38"/>
      <c r="B194" s="177"/>
      <c r="C194" s="178" t="s">
        <v>720</v>
      </c>
      <c r="D194" s="178" t="s">
        <v>167</v>
      </c>
      <c r="E194" s="179" t="s">
        <v>5460</v>
      </c>
      <c r="F194" s="180" t="s">
        <v>5461</v>
      </c>
      <c r="G194" s="181" t="s">
        <v>216</v>
      </c>
      <c r="H194" s="182">
        <v>300</v>
      </c>
      <c r="I194" s="183"/>
      <c r="J194" s="184">
        <f>ROUND(I194*H194,2)</f>
        <v>0</v>
      </c>
      <c r="K194" s="185"/>
      <c r="L194" s="39"/>
      <c r="M194" s="186" t="s">
        <v>1</v>
      </c>
      <c r="N194" s="187" t="s">
        <v>42</v>
      </c>
      <c r="O194" s="78"/>
      <c r="P194" s="188">
        <f>O194*H194</f>
        <v>0</v>
      </c>
      <c r="Q194" s="188">
        <v>0</v>
      </c>
      <c r="R194" s="188">
        <f>Q194*H194</f>
        <v>0</v>
      </c>
      <c r="S194" s="188">
        <v>0</v>
      </c>
      <c r="T194" s="189">
        <f>S194*H194</f>
        <v>0</v>
      </c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R194" s="190" t="s">
        <v>91</v>
      </c>
      <c r="AT194" s="190" t="s">
        <v>167</v>
      </c>
      <c r="AU194" s="190" t="s">
        <v>171</v>
      </c>
      <c r="AY194" s="19" t="s">
        <v>165</v>
      </c>
      <c r="BE194" s="191">
        <f>IF(N194="základná",J194,0)</f>
        <v>0</v>
      </c>
      <c r="BF194" s="191">
        <f>IF(N194="znížená",J194,0)</f>
        <v>0</v>
      </c>
      <c r="BG194" s="191">
        <f>IF(N194="zákl. prenesená",J194,0)</f>
        <v>0</v>
      </c>
      <c r="BH194" s="191">
        <f>IF(N194="zníž. prenesená",J194,0)</f>
        <v>0</v>
      </c>
      <c r="BI194" s="191">
        <f>IF(N194="nulová",J194,0)</f>
        <v>0</v>
      </c>
      <c r="BJ194" s="19" t="s">
        <v>171</v>
      </c>
      <c r="BK194" s="191">
        <f>ROUND(I194*H194,2)</f>
        <v>0</v>
      </c>
      <c r="BL194" s="19" t="s">
        <v>91</v>
      </c>
      <c r="BM194" s="190" t="s">
        <v>5462</v>
      </c>
    </row>
    <row r="195" s="2" customFormat="1" ht="16.5" customHeight="1">
      <c r="A195" s="38"/>
      <c r="B195" s="177"/>
      <c r="C195" s="178" t="s">
        <v>725</v>
      </c>
      <c r="D195" s="178" t="s">
        <v>167</v>
      </c>
      <c r="E195" s="179" t="s">
        <v>5463</v>
      </c>
      <c r="F195" s="180" t="s">
        <v>5464</v>
      </c>
      <c r="G195" s="181" t="s">
        <v>216</v>
      </c>
      <c r="H195" s="182">
        <v>300</v>
      </c>
      <c r="I195" s="183"/>
      <c r="J195" s="184">
        <f>ROUND(I195*H195,2)</f>
        <v>0</v>
      </c>
      <c r="K195" s="185"/>
      <c r="L195" s="39"/>
      <c r="M195" s="186" t="s">
        <v>1</v>
      </c>
      <c r="N195" s="187" t="s">
        <v>42</v>
      </c>
      <c r="O195" s="78"/>
      <c r="P195" s="188">
        <f>O195*H195</f>
        <v>0</v>
      </c>
      <c r="Q195" s="188">
        <v>0</v>
      </c>
      <c r="R195" s="188">
        <f>Q195*H195</f>
        <v>0</v>
      </c>
      <c r="S195" s="188">
        <v>0</v>
      </c>
      <c r="T195" s="189">
        <f>S195*H195</f>
        <v>0</v>
      </c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R195" s="190" t="s">
        <v>91</v>
      </c>
      <c r="AT195" s="190" t="s">
        <v>167</v>
      </c>
      <c r="AU195" s="190" t="s">
        <v>171</v>
      </c>
      <c r="AY195" s="19" t="s">
        <v>165</v>
      </c>
      <c r="BE195" s="191">
        <f>IF(N195="základná",J195,0)</f>
        <v>0</v>
      </c>
      <c r="BF195" s="191">
        <f>IF(N195="znížená",J195,0)</f>
        <v>0</v>
      </c>
      <c r="BG195" s="191">
        <f>IF(N195="zákl. prenesená",J195,0)</f>
        <v>0</v>
      </c>
      <c r="BH195" s="191">
        <f>IF(N195="zníž. prenesená",J195,0)</f>
        <v>0</v>
      </c>
      <c r="BI195" s="191">
        <f>IF(N195="nulová",J195,0)</f>
        <v>0</v>
      </c>
      <c r="BJ195" s="19" t="s">
        <v>171</v>
      </c>
      <c r="BK195" s="191">
        <f>ROUND(I195*H195,2)</f>
        <v>0</v>
      </c>
      <c r="BL195" s="19" t="s">
        <v>91</v>
      </c>
      <c r="BM195" s="190" t="s">
        <v>5465</v>
      </c>
    </row>
    <row r="196" s="2" customFormat="1" ht="21.75" customHeight="1">
      <c r="A196" s="38"/>
      <c r="B196" s="177"/>
      <c r="C196" s="201" t="s">
        <v>730</v>
      </c>
      <c r="D196" s="201" t="s">
        <v>201</v>
      </c>
      <c r="E196" s="202" t="s">
        <v>5466</v>
      </c>
      <c r="F196" s="203" t="s">
        <v>5467</v>
      </c>
      <c r="G196" s="204" t="s">
        <v>949</v>
      </c>
      <c r="H196" s="250"/>
      <c r="I196" s="206"/>
      <c r="J196" s="207">
        <f>ROUND(I196*H196,2)</f>
        <v>0</v>
      </c>
      <c r="K196" s="208"/>
      <c r="L196" s="209"/>
      <c r="M196" s="210" t="s">
        <v>1</v>
      </c>
      <c r="N196" s="211" t="s">
        <v>42</v>
      </c>
      <c r="O196" s="78"/>
      <c r="P196" s="188">
        <f>O196*H196</f>
        <v>0</v>
      </c>
      <c r="Q196" s="188">
        <v>0</v>
      </c>
      <c r="R196" s="188">
        <f>Q196*H196</f>
        <v>0</v>
      </c>
      <c r="S196" s="188">
        <v>0</v>
      </c>
      <c r="T196" s="189">
        <f>S196*H196</f>
        <v>0</v>
      </c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R196" s="190" t="s">
        <v>103</v>
      </c>
      <c r="AT196" s="190" t="s">
        <v>201</v>
      </c>
      <c r="AU196" s="190" t="s">
        <v>171</v>
      </c>
      <c r="AY196" s="19" t="s">
        <v>165</v>
      </c>
      <c r="BE196" s="191">
        <f>IF(N196="základná",J196,0)</f>
        <v>0</v>
      </c>
      <c r="BF196" s="191">
        <f>IF(N196="znížená",J196,0)</f>
        <v>0</v>
      </c>
      <c r="BG196" s="191">
        <f>IF(N196="zákl. prenesená",J196,0)</f>
        <v>0</v>
      </c>
      <c r="BH196" s="191">
        <f>IF(N196="zníž. prenesená",J196,0)</f>
        <v>0</v>
      </c>
      <c r="BI196" s="191">
        <f>IF(N196="nulová",J196,0)</f>
        <v>0</v>
      </c>
      <c r="BJ196" s="19" t="s">
        <v>171</v>
      </c>
      <c r="BK196" s="191">
        <f>ROUND(I196*H196,2)</f>
        <v>0</v>
      </c>
      <c r="BL196" s="19" t="s">
        <v>91</v>
      </c>
      <c r="BM196" s="190" t="s">
        <v>5468</v>
      </c>
    </row>
    <row r="197" s="12" customFormat="1" ht="22.8" customHeight="1">
      <c r="A197" s="12"/>
      <c r="B197" s="164"/>
      <c r="C197" s="12"/>
      <c r="D197" s="165" t="s">
        <v>75</v>
      </c>
      <c r="E197" s="175" t="s">
        <v>5469</v>
      </c>
      <c r="F197" s="175" t="s">
        <v>5470</v>
      </c>
      <c r="G197" s="12"/>
      <c r="H197" s="12"/>
      <c r="I197" s="167"/>
      <c r="J197" s="176">
        <f>BK197</f>
        <v>0</v>
      </c>
      <c r="K197" s="12"/>
      <c r="L197" s="164"/>
      <c r="M197" s="169"/>
      <c r="N197" s="170"/>
      <c r="O197" s="170"/>
      <c r="P197" s="171">
        <f>SUM(P198:P213)</f>
        <v>0</v>
      </c>
      <c r="Q197" s="170"/>
      <c r="R197" s="171">
        <f>SUM(R198:R213)</f>
        <v>0</v>
      </c>
      <c r="S197" s="170"/>
      <c r="T197" s="172">
        <f>SUM(T198:T213)</f>
        <v>0</v>
      </c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R197" s="165" t="s">
        <v>88</v>
      </c>
      <c r="AT197" s="173" t="s">
        <v>75</v>
      </c>
      <c r="AU197" s="173" t="s">
        <v>81</v>
      </c>
      <c r="AY197" s="165" t="s">
        <v>165</v>
      </c>
      <c r="BK197" s="174">
        <f>SUM(BK198:BK213)</f>
        <v>0</v>
      </c>
    </row>
    <row r="198" s="2" customFormat="1" ht="24.15" customHeight="1">
      <c r="A198" s="38"/>
      <c r="B198" s="177"/>
      <c r="C198" s="201" t="s">
        <v>734</v>
      </c>
      <c r="D198" s="201" t="s">
        <v>201</v>
      </c>
      <c r="E198" s="202" t="s">
        <v>5471</v>
      </c>
      <c r="F198" s="203" t="s">
        <v>5472</v>
      </c>
      <c r="G198" s="204" t="s">
        <v>216</v>
      </c>
      <c r="H198" s="205">
        <v>1</v>
      </c>
      <c r="I198" s="206"/>
      <c r="J198" s="207">
        <f>ROUND(I198*H198,2)</f>
        <v>0</v>
      </c>
      <c r="K198" s="208"/>
      <c r="L198" s="209"/>
      <c r="M198" s="210" t="s">
        <v>1</v>
      </c>
      <c r="N198" s="211" t="s">
        <v>42</v>
      </c>
      <c r="O198" s="78"/>
      <c r="P198" s="188">
        <f>O198*H198</f>
        <v>0</v>
      </c>
      <c r="Q198" s="188">
        <v>0</v>
      </c>
      <c r="R198" s="188">
        <f>Q198*H198</f>
        <v>0</v>
      </c>
      <c r="S198" s="188">
        <v>0</v>
      </c>
      <c r="T198" s="189">
        <f>S198*H198</f>
        <v>0</v>
      </c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R198" s="190" t="s">
        <v>103</v>
      </c>
      <c r="AT198" s="190" t="s">
        <v>201</v>
      </c>
      <c r="AU198" s="190" t="s">
        <v>171</v>
      </c>
      <c r="AY198" s="19" t="s">
        <v>165</v>
      </c>
      <c r="BE198" s="191">
        <f>IF(N198="základná",J198,0)</f>
        <v>0</v>
      </c>
      <c r="BF198" s="191">
        <f>IF(N198="znížená",J198,0)</f>
        <v>0</v>
      </c>
      <c r="BG198" s="191">
        <f>IF(N198="zákl. prenesená",J198,0)</f>
        <v>0</v>
      </c>
      <c r="BH198" s="191">
        <f>IF(N198="zníž. prenesená",J198,0)</f>
        <v>0</v>
      </c>
      <c r="BI198" s="191">
        <f>IF(N198="nulová",J198,0)</f>
        <v>0</v>
      </c>
      <c r="BJ198" s="19" t="s">
        <v>171</v>
      </c>
      <c r="BK198" s="191">
        <f>ROUND(I198*H198,2)</f>
        <v>0</v>
      </c>
      <c r="BL198" s="19" t="s">
        <v>91</v>
      </c>
      <c r="BM198" s="190" t="s">
        <v>5473</v>
      </c>
    </row>
    <row r="199" s="2" customFormat="1" ht="24.15" customHeight="1">
      <c r="A199" s="38"/>
      <c r="B199" s="177"/>
      <c r="C199" s="178" t="s">
        <v>738</v>
      </c>
      <c r="D199" s="178" t="s">
        <v>167</v>
      </c>
      <c r="E199" s="179" t="s">
        <v>5471</v>
      </c>
      <c r="F199" s="180" t="s">
        <v>5474</v>
      </c>
      <c r="G199" s="181" t="s">
        <v>216</v>
      </c>
      <c r="H199" s="182">
        <v>1</v>
      </c>
      <c r="I199" s="183"/>
      <c r="J199" s="184">
        <f>ROUND(I199*H199,2)</f>
        <v>0</v>
      </c>
      <c r="K199" s="185"/>
      <c r="L199" s="39"/>
      <c r="M199" s="186" t="s">
        <v>1</v>
      </c>
      <c r="N199" s="187" t="s">
        <v>42</v>
      </c>
      <c r="O199" s="78"/>
      <c r="P199" s="188">
        <f>O199*H199</f>
        <v>0</v>
      </c>
      <c r="Q199" s="188">
        <v>0</v>
      </c>
      <c r="R199" s="188">
        <f>Q199*H199</f>
        <v>0</v>
      </c>
      <c r="S199" s="188">
        <v>0</v>
      </c>
      <c r="T199" s="189">
        <f>S199*H199</f>
        <v>0</v>
      </c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R199" s="190" t="s">
        <v>91</v>
      </c>
      <c r="AT199" s="190" t="s">
        <v>167</v>
      </c>
      <c r="AU199" s="190" t="s">
        <v>171</v>
      </c>
      <c r="AY199" s="19" t="s">
        <v>165</v>
      </c>
      <c r="BE199" s="191">
        <f>IF(N199="základná",J199,0)</f>
        <v>0</v>
      </c>
      <c r="BF199" s="191">
        <f>IF(N199="znížená",J199,0)</f>
        <v>0</v>
      </c>
      <c r="BG199" s="191">
        <f>IF(N199="zákl. prenesená",J199,0)</f>
        <v>0</v>
      </c>
      <c r="BH199" s="191">
        <f>IF(N199="zníž. prenesená",J199,0)</f>
        <v>0</v>
      </c>
      <c r="BI199" s="191">
        <f>IF(N199="nulová",J199,0)</f>
        <v>0</v>
      </c>
      <c r="BJ199" s="19" t="s">
        <v>171</v>
      </c>
      <c r="BK199" s="191">
        <f>ROUND(I199*H199,2)</f>
        <v>0</v>
      </c>
      <c r="BL199" s="19" t="s">
        <v>91</v>
      </c>
      <c r="BM199" s="190" t="s">
        <v>5475</v>
      </c>
    </row>
    <row r="200" s="2" customFormat="1" ht="33" customHeight="1">
      <c r="A200" s="38"/>
      <c r="B200" s="177"/>
      <c r="C200" s="201" t="s">
        <v>742</v>
      </c>
      <c r="D200" s="201" t="s">
        <v>201</v>
      </c>
      <c r="E200" s="202" t="s">
        <v>5313</v>
      </c>
      <c r="F200" s="203" t="s">
        <v>5314</v>
      </c>
      <c r="G200" s="204" t="s">
        <v>216</v>
      </c>
      <c r="H200" s="205">
        <v>1</v>
      </c>
      <c r="I200" s="206"/>
      <c r="J200" s="207">
        <f>ROUND(I200*H200,2)</f>
        <v>0</v>
      </c>
      <c r="K200" s="208"/>
      <c r="L200" s="209"/>
      <c r="M200" s="210" t="s">
        <v>1</v>
      </c>
      <c r="N200" s="211" t="s">
        <v>42</v>
      </c>
      <c r="O200" s="78"/>
      <c r="P200" s="188">
        <f>O200*H200</f>
        <v>0</v>
      </c>
      <c r="Q200" s="188">
        <v>0</v>
      </c>
      <c r="R200" s="188">
        <f>Q200*H200</f>
        <v>0</v>
      </c>
      <c r="S200" s="188">
        <v>0</v>
      </c>
      <c r="T200" s="189">
        <f>S200*H200</f>
        <v>0</v>
      </c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R200" s="190" t="s">
        <v>103</v>
      </c>
      <c r="AT200" s="190" t="s">
        <v>201</v>
      </c>
      <c r="AU200" s="190" t="s">
        <v>171</v>
      </c>
      <c r="AY200" s="19" t="s">
        <v>165</v>
      </c>
      <c r="BE200" s="191">
        <f>IF(N200="základná",J200,0)</f>
        <v>0</v>
      </c>
      <c r="BF200" s="191">
        <f>IF(N200="znížená",J200,0)</f>
        <v>0</v>
      </c>
      <c r="BG200" s="191">
        <f>IF(N200="zákl. prenesená",J200,0)</f>
        <v>0</v>
      </c>
      <c r="BH200" s="191">
        <f>IF(N200="zníž. prenesená",J200,0)</f>
        <v>0</v>
      </c>
      <c r="BI200" s="191">
        <f>IF(N200="nulová",J200,0)</f>
        <v>0</v>
      </c>
      <c r="BJ200" s="19" t="s">
        <v>171</v>
      </c>
      <c r="BK200" s="191">
        <f>ROUND(I200*H200,2)</f>
        <v>0</v>
      </c>
      <c r="BL200" s="19" t="s">
        <v>91</v>
      </c>
      <c r="BM200" s="190" t="s">
        <v>5476</v>
      </c>
    </row>
    <row r="201" s="2" customFormat="1" ht="37.8" customHeight="1">
      <c r="A201" s="38"/>
      <c r="B201" s="177"/>
      <c r="C201" s="178" t="s">
        <v>746</v>
      </c>
      <c r="D201" s="178" t="s">
        <v>167</v>
      </c>
      <c r="E201" s="179" t="s">
        <v>5316</v>
      </c>
      <c r="F201" s="180" t="s">
        <v>5317</v>
      </c>
      <c r="G201" s="181" t="s">
        <v>216</v>
      </c>
      <c r="H201" s="182">
        <v>1</v>
      </c>
      <c r="I201" s="183"/>
      <c r="J201" s="184">
        <f>ROUND(I201*H201,2)</f>
        <v>0</v>
      </c>
      <c r="K201" s="185"/>
      <c r="L201" s="39"/>
      <c r="M201" s="186" t="s">
        <v>1</v>
      </c>
      <c r="N201" s="187" t="s">
        <v>42</v>
      </c>
      <c r="O201" s="78"/>
      <c r="P201" s="188">
        <f>O201*H201</f>
        <v>0</v>
      </c>
      <c r="Q201" s="188">
        <v>0</v>
      </c>
      <c r="R201" s="188">
        <f>Q201*H201</f>
        <v>0</v>
      </c>
      <c r="S201" s="188">
        <v>0</v>
      </c>
      <c r="T201" s="189">
        <f>S201*H201</f>
        <v>0</v>
      </c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R201" s="190" t="s">
        <v>91</v>
      </c>
      <c r="AT201" s="190" t="s">
        <v>167</v>
      </c>
      <c r="AU201" s="190" t="s">
        <v>171</v>
      </c>
      <c r="AY201" s="19" t="s">
        <v>165</v>
      </c>
      <c r="BE201" s="191">
        <f>IF(N201="základná",J201,0)</f>
        <v>0</v>
      </c>
      <c r="BF201" s="191">
        <f>IF(N201="znížená",J201,0)</f>
        <v>0</v>
      </c>
      <c r="BG201" s="191">
        <f>IF(N201="zákl. prenesená",J201,0)</f>
        <v>0</v>
      </c>
      <c r="BH201" s="191">
        <f>IF(N201="zníž. prenesená",J201,0)</f>
        <v>0</v>
      </c>
      <c r="BI201" s="191">
        <f>IF(N201="nulová",J201,0)</f>
        <v>0</v>
      </c>
      <c r="BJ201" s="19" t="s">
        <v>171</v>
      </c>
      <c r="BK201" s="191">
        <f>ROUND(I201*H201,2)</f>
        <v>0</v>
      </c>
      <c r="BL201" s="19" t="s">
        <v>91</v>
      </c>
      <c r="BM201" s="190" t="s">
        <v>5477</v>
      </c>
    </row>
    <row r="202" s="2" customFormat="1" ht="37.8" customHeight="1">
      <c r="A202" s="38"/>
      <c r="B202" s="177"/>
      <c r="C202" s="201" t="s">
        <v>751</v>
      </c>
      <c r="D202" s="201" t="s">
        <v>201</v>
      </c>
      <c r="E202" s="202" t="s">
        <v>5478</v>
      </c>
      <c r="F202" s="203" t="s">
        <v>5479</v>
      </c>
      <c r="G202" s="204" t="s">
        <v>216</v>
      </c>
      <c r="H202" s="205">
        <v>1</v>
      </c>
      <c r="I202" s="206"/>
      <c r="J202" s="207">
        <f>ROUND(I202*H202,2)</f>
        <v>0</v>
      </c>
      <c r="K202" s="208"/>
      <c r="L202" s="209"/>
      <c r="M202" s="210" t="s">
        <v>1</v>
      </c>
      <c r="N202" s="211" t="s">
        <v>42</v>
      </c>
      <c r="O202" s="78"/>
      <c r="P202" s="188">
        <f>O202*H202</f>
        <v>0</v>
      </c>
      <c r="Q202" s="188">
        <v>0</v>
      </c>
      <c r="R202" s="188">
        <f>Q202*H202</f>
        <v>0</v>
      </c>
      <c r="S202" s="188">
        <v>0</v>
      </c>
      <c r="T202" s="189">
        <f>S202*H202</f>
        <v>0</v>
      </c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R202" s="190" t="s">
        <v>103</v>
      </c>
      <c r="AT202" s="190" t="s">
        <v>201</v>
      </c>
      <c r="AU202" s="190" t="s">
        <v>171</v>
      </c>
      <c r="AY202" s="19" t="s">
        <v>165</v>
      </c>
      <c r="BE202" s="191">
        <f>IF(N202="základná",J202,0)</f>
        <v>0</v>
      </c>
      <c r="BF202" s="191">
        <f>IF(N202="znížená",J202,0)</f>
        <v>0</v>
      </c>
      <c r="BG202" s="191">
        <f>IF(N202="zákl. prenesená",J202,0)</f>
        <v>0</v>
      </c>
      <c r="BH202" s="191">
        <f>IF(N202="zníž. prenesená",J202,0)</f>
        <v>0</v>
      </c>
      <c r="BI202" s="191">
        <f>IF(N202="nulová",J202,0)</f>
        <v>0</v>
      </c>
      <c r="BJ202" s="19" t="s">
        <v>171</v>
      </c>
      <c r="BK202" s="191">
        <f>ROUND(I202*H202,2)</f>
        <v>0</v>
      </c>
      <c r="BL202" s="19" t="s">
        <v>91</v>
      </c>
      <c r="BM202" s="190" t="s">
        <v>5480</v>
      </c>
    </row>
    <row r="203" s="2" customFormat="1" ht="44.25" customHeight="1">
      <c r="A203" s="38"/>
      <c r="B203" s="177"/>
      <c r="C203" s="178" t="s">
        <v>767</v>
      </c>
      <c r="D203" s="178" t="s">
        <v>167</v>
      </c>
      <c r="E203" s="179" t="s">
        <v>5481</v>
      </c>
      <c r="F203" s="180" t="s">
        <v>5482</v>
      </c>
      <c r="G203" s="181" t="s">
        <v>216</v>
      </c>
      <c r="H203" s="182">
        <v>1</v>
      </c>
      <c r="I203" s="183"/>
      <c r="J203" s="184">
        <f>ROUND(I203*H203,2)</f>
        <v>0</v>
      </c>
      <c r="K203" s="185"/>
      <c r="L203" s="39"/>
      <c r="M203" s="186" t="s">
        <v>1</v>
      </c>
      <c r="N203" s="187" t="s">
        <v>42</v>
      </c>
      <c r="O203" s="78"/>
      <c r="P203" s="188">
        <f>O203*H203</f>
        <v>0</v>
      </c>
      <c r="Q203" s="188">
        <v>0</v>
      </c>
      <c r="R203" s="188">
        <f>Q203*H203</f>
        <v>0</v>
      </c>
      <c r="S203" s="188">
        <v>0</v>
      </c>
      <c r="T203" s="189">
        <f>S203*H203</f>
        <v>0</v>
      </c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R203" s="190" t="s">
        <v>91</v>
      </c>
      <c r="AT203" s="190" t="s">
        <v>167</v>
      </c>
      <c r="AU203" s="190" t="s">
        <v>171</v>
      </c>
      <c r="AY203" s="19" t="s">
        <v>165</v>
      </c>
      <c r="BE203" s="191">
        <f>IF(N203="základná",J203,0)</f>
        <v>0</v>
      </c>
      <c r="BF203" s="191">
        <f>IF(N203="znížená",J203,0)</f>
        <v>0</v>
      </c>
      <c r="BG203" s="191">
        <f>IF(N203="zákl. prenesená",J203,0)</f>
        <v>0</v>
      </c>
      <c r="BH203" s="191">
        <f>IF(N203="zníž. prenesená",J203,0)</f>
        <v>0</v>
      </c>
      <c r="BI203" s="191">
        <f>IF(N203="nulová",J203,0)</f>
        <v>0</v>
      </c>
      <c r="BJ203" s="19" t="s">
        <v>171</v>
      </c>
      <c r="BK203" s="191">
        <f>ROUND(I203*H203,2)</f>
        <v>0</v>
      </c>
      <c r="BL203" s="19" t="s">
        <v>91</v>
      </c>
      <c r="BM203" s="190" t="s">
        <v>5483</v>
      </c>
    </row>
    <row r="204" s="2" customFormat="1" ht="16.5" customHeight="1">
      <c r="A204" s="38"/>
      <c r="B204" s="177"/>
      <c r="C204" s="201" t="s">
        <v>775</v>
      </c>
      <c r="D204" s="201" t="s">
        <v>201</v>
      </c>
      <c r="E204" s="202" t="s">
        <v>5319</v>
      </c>
      <c r="F204" s="203" t="s">
        <v>5320</v>
      </c>
      <c r="G204" s="204" t="s">
        <v>216</v>
      </c>
      <c r="H204" s="205">
        <v>1</v>
      </c>
      <c r="I204" s="206"/>
      <c r="J204" s="207">
        <f>ROUND(I204*H204,2)</f>
        <v>0</v>
      </c>
      <c r="K204" s="208"/>
      <c r="L204" s="209"/>
      <c r="M204" s="210" t="s">
        <v>1</v>
      </c>
      <c r="N204" s="211" t="s">
        <v>42</v>
      </c>
      <c r="O204" s="78"/>
      <c r="P204" s="188">
        <f>O204*H204</f>
        <v>0</v>
      </c>
      <c r="Q204" s="188">
        <v>0</v>
      </c>
      <c r="R204" s="188">
        <f>Q204*H204</f>
        <v>0</v>
      </c>
      <c r="S204" s="188">
        <v>0</v>
      </c>
      <c r="T204" s="189">
        <f>S204*H204</f>
        <v>0</v>
      </c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R204" s="190" t="s">
        <v>103</v>
      </c>
      <c r="AT204" s="190" t="s">
        <v>201</v>
      </c>
      <c r="AU204" s="190" t="s">
        <v>171</v>
      </c>
      <c r="AY204" s="19" t="s">
        <v>165</v>
      </c>
      <c r="BE204" s="191">
        <f>IF(N204="základná",J204,0)</f>
        <v>0</v>
      </c>
      <c r="BF204" s="191">
        <f>IF(N204="znížená",J204,0)</f>
        <v>0</v>
      </c>
      <c r="BG204" s="191">
        <f>IF(N204="zákl. prenesená",J204,0)</f>
        <v>0</v>
      </c>
      <c r="BH204" s="191">
        <f>IF(N204="zníž. prenesená",J204,0)</f>
        <v>0</v>
      </c>
      <c r="BI204" s="191">
        <f>IF(N204="nulová",J204,0)</f>
        <v>0</v>
      </c>
      <c r="BJ204" s="19" t="s">
        <v>171</v>
      </c>
      <c r="BK204" s="191">
        <f>ROUND(I204*H204,2)</f>
        <v>0</v>
      </c>
      <c r="BL204" s="19" t="s">
        <v>91</v>
      </c>
      <c r="BM204" s="190" t="s">
        <v>5484</v>
      </c>
    </row>
    <row r="205" s="2" customFormat="1" ht="21.75" customHeight="1">
      <c r="A205" s="38"/>
      <c r="B205" s="177"/>
      <c r="C205" s="178" t="s">
        <v>782</v>
      </c>
      <c r="D205" s="178" t="s">
        <v>167</v>
      </c>
      <c r="E205" s="179" t="s">
        <v>5322</v>
      </c>
      <c r="F205" s="180" t="s">
        <v>5323</v>
      </c>
      <c r="G205" s="181" t="s">
        <v>216</v>
      </c>
      <c r="H205" s="182">
        <v>1</v>
      </c>
      <c r="I205" s="183"/>
      <c r="J205" s="184">
        <f>ROUND(I205*H205,2)</f>
        <v>0</v>
      </c>
      <c r="K205" s="185"/>
      <c r="L205" s="39"/>
      <c r="M205" s="186" t="s">
        <v>1</v>
      </c>
      <c r="N205" s="187" t="s">
        <v>42</v>
      </c>
      <c r="O205" s="78"/>
      <c r="P205" s="188">
        <f>O205*H205</f>
        <v>0</v>
      </c>
      <c r="Q205" s="188">
        <v>0</v>
      </c>
      <c r="R205" s="188">
        <f>Q205*H205</f>
        <v>0</v>
      </c>
      <c r="S205" s="188">
        <v>0</v>
      </c>
      <c r="T205" s="189">
        <f>S205*H205</f>
        <v>0</v>
      </c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R205" s="190" t="s">
        <v>91</v>
      </c>
      <c r="AT205" s="190" t="s">
        <v>167</v>
      </c>
      <c r="AU205" s="190" t="s">
        <v>171</v>
      </c>
      <c r="AY205" s="19" t="s">
        <v>165</v>
      </c>
      <c r="BE205" s="191">
        <f>IF(N205="základná",J205,0)</f>
        <v>0</v>
      </c>
      <c r="BF205" s="191">
        <f>IF(N205="znížená",J205,0)</f>
        <v>0</v>
      </c>
      <c r="BG205" s="191">
        <f>IF(N205="zákl. prenesená",J205,0)</f>
        <v>0</v>
      </c>
      <c r="BH205" s="191">
        <f>IF(N205="zníž. prenesená",J205,0)</f>
        <v>0</v>
      </c>
      <c r="BI205" s="191">
        <f>IF(N205="nulová",J205,0)</f>
        <v>0</v>
      </c>
      <c r="BJ205" s="19" t="s">
        <v>171</v>
      </c>
      <c r="BK205" s="191">
        <f>ROUND(I205*H205,2)</f>
        <v>0</v>
      </c>
      <c r="BL205" s="19" t="s">
        <v>91</v>
      </c>
      <c r="BM205" s="190" t="s">
        <v>5485</v>
      </c>
    </row>
    <row r="206" s="2" customFormat="1" ht="21.75" customHeight="1">
      <c r="A206" s="38"/>
      <c r="B206" s="177"/>
      <c r="C206" s="201" t="s">
        <v>789</v>
      </c>
      <c r="D206" s="201" t="s">
        <v>201</v>
      </c>
      <c r="E206" s="202" t="s">
        <v>5486</v>
      </c>
      <c r="F206" s="203" t="s">
        <v>5487</v>
      </c>
      <c r="G206" s="204" t="s">
        <v>216</v>
      </c>
      <c r="H206" s="205">
        <v>3</v>
      </c>
      <c r="I206" s="206"/>
      <c r="J206" s="207">
        <f>ROUND(I206*H206,2)</f>
        <v>0</v>
      </c>
      <c r="K206" s="208"/>
      <c r="L206" s="209"/>
      <c r="M206" s="210" t="s">
        <v>1</v>
      </c>
      <c r="N206" s="211" t="s">
        <v>42</v>
      </c>
      <c r="O206" s="78"/>
      <c r="P206" s="188">
        <f>O206*H206</f>
        <v>0</v>
      </c>
      <c r="Q206" s="188">
        <v>0</v>
      </c>
      <c r="R206" s="188">
        <f>Q206*H206</f>
        <v>0</v>
      </c>
      <c r="S206" s="188">
        <v>0</v>
      </c>
      <c r="T206" s="189">
        <f>S206*H206</f>
        <v>0</v>
      </c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R206" s="190" t="s">
        <v>103</v>
      </c>
      <c r="AT206" s="190" t="s">
        <v>201</v>
      </c>
      <c r="AU206" s="190" t="s">
        <v>171</v>
      </c>
      <c r="AY206" s="19" t="s">
        <v>165</v>
      </c>
      <c r="BE206" s="191">
        <f>IF(N206="základná",J206,0)</f>
        <v>0</v>
      </c>
      <c r="BF206" s="191">
        <f>IF(N206="znížená",J206,0)</f>
        <v>0</v>
      </c>
      <c r="BG206" s="191">
        <f>IF(N206="zákl. prenesená",J206,0)</f>
        <v>0</v>
      </c>
      <c r="BH206" s="191">
        <f>IF(N206="zníž. prenesená",J206,0)</f>
        <v>0</v>
      </c>
      <c r="BI206" s="191">
        <f>IF(N206="nulová",J206,0)</f>
        <v>0</v>
      </c>
      <c r="BJ206" s="19" t="s">
        <v>171</v>
      </c>
      <c r="BK206" s="191">
        <f>ROUND(I206*H206,2)</f>
        <v>0</v>
      </c>
      <c r="BL206" s="19" t="s">
        <v>91</v>
      </c>
      <c r="BM206" s="190" t="s">
        <v>5488</v>
      </c>
    </row>
    <row r="207" s="2" customFormat="1" ht="24.15" customHeight="1">
      <c r="A207" s="38"/>
      <c r="B207" s="177"/>
      <c r="C207" s="178" t="s">
        <v>795</v>
      </c>
      <c r="D207" s="178" t="s">
        <v>167</v>
      </c>
      <c r="E207" s="179" t="s">
        <v>5489</v>
      </c>
      <c r="F207" s="180" t="s">
        <v>5490</v>
      </c>
      <c r="G207" s="181" t="s">
        <v>216</v>
      </c>
      <c r="H207" s="182">
        <v>3</v>
      </c>
      <c r="I207" s="183"/>
      <c r="J207" s="184">
        <f>ROUND(I207*H207,2)</f>
        <v>0</v>
      </c>
      <c r="K207" s="185"/>
      <c r="L207" s="39"/>
      <c r="M207" s="186" t="s">
        <v>1</v>
      </c>
      <c r="N207" s="187" t="s">
        <v>42</v>
      </c>
      <c r="O207" s="78"/>
      <c r="P207" s="188">
        <f>O207*H207</f>
        <v>0</v>
      </c>
      <c r="Q207" s="188">
        <v>0</v>
      </c>
      <c r="R207" s="188">
        <f>Q207*H207</f>
        <v>0</v>
      </c>
      <c r="S207" s="188">
        <v>0</v>
      </c>
      <c r="T207" s="189">
        <f>S207*H207</f>
        <v>0</v>
      </c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R207" s="190" t="s">
        <v>91</v>
      </c>
      <c r="AT207" s="190" t="s">
        <v>167</v>
      </c>
      <c r="AU207" s="190" t="s">
        <v>171</v>
      </c>
      <c r="AY207" s="19" t="s">
        <v>165</v>
      </c>
      <c r="BE207" s="191">
        <f>IF(N207="základná",J207,0)</f>
        <v>0</v>
      </c>
      <c r="BF207" s="191">
        <f>IF(N207="znížená",J207,0)</f>
        <v>0</v>
      </c>
      <c r="BG207" s="191">
        <f>IF(N207="zákl. prenesená",J207,0)</f>
        <v>0</v>
      </c>
      <c r="BH207" s="191">
        <f>IF(N207="zníž. prenesená",J207,0)</f>
        <v>0</v>
      </c>
      <c r="BI207" s="191">
        <f>IF(N207="nulová",J207,0)</f>
        <v>0</v>
      </c>
      <c r="BJ207" s="19" t="s">
        <v>171</v>
      </c>
      <c r="BK207" s="191">
        <f>ROUND(I207*H207,2)</f>
        <v>0</v>
      </c>
      <c r="BL207" s="19" t="s">
        <v>91</v>
      </c>
      <c r="BM207" s="190" t="s">
        <v>5491</v>
      </c>
    </row>
    <row r="208" s="2" customFormat="1" ht="24.15" customHeight="1">
      <c r="A208" s="38"/>
      <c r="B208" s="177"/>
      <c r="C208" s="201" t="s">
        <v>799</v>
      </c>
      <c r="D208" s="201" t="s">
        <v>201</v>
      </c>
      <c r="E208" s="202" t="s">
        <v>5492</v>
      </c>
      <c r="F208" s="203" t="s">
        <v>5493</v>
      </c>
      <c r="G208" s="204" t="s">
        <v>216</v>
      </c>
      <c r="H208" s="205">
        <v>1</v>
      </c>
      <c r="I208" s="206"/>
      <c r="J208" s="207">
        <f>ROUND(I208*H208,2)</f>
        <v>0</v>
      </c>
      <c r="K208" s="208"/>
      <c r="L208" s="209"/>
      <c r="M208" s="210" t="s">
        <v>1</v>
      </c>
      <c r="N208" s="211" t="s">
        <v>42</v>
      </c>
      <c r="O208" s="78"/>
      <c r="P208" s="188">
        <f>O208*H208</f>
        <v>0</v>
      </c>
      <c r="Q208" s="188">
        <v>0</v>
      </c>
      <c r="R208" s="188">
        <f>Q208*H208</f>
        <v>0</v>
      </c>
      <c r="S208" s="188">
        <v>0</v>
      </c>
      <c r="T208" s="189">
        <f>S208*H208</f>
        <v>0</v>
      </c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R208" s="190" t="s">
        <v>103</v>
      </c>
      <c r="AT208" s="190" t="s">
        <v>201</v>
      </c>
      <c r="AU208" s="190" t="s">
        <v>171</v>
      </c>
      <c r="AY208" s="19" t="s">
        <v>165</v>
      </c>
      <c r="BE208" s="191">
        <f>IF(N208="základná",J208,0)</f>
        <v>0</v>
      </c>
      <c r="BF208" s="191">
        <f>IF(N208="znížená",J208,0)</f>
        <v>0</v>
      </c>
      <c r="BG208" s="191">
        <f>IF(N208="zákl. prenesená",J208,0)</f>
        <v>0</v>
      </c>
      <c r="BH208" s="191">
        <f>IF(N208="zníž. prenesená",J208,0)</f>
        <v>0</v>
      </c>
      <c r="BI208" s="191">
        <f>IF(N208="nulová",J208,0)</f>
        <v>0</v>
      </c>
      <c r="BJ208" s="19" t="s">
        <v>171</v>
      </c>
      <c r="BK208" s="191">
        <f>ROUND(I208*H208,2)</f>
        <v>0</v>
      </c>
      <c r="BL208" s="19" t="s">
        <v>91</v>
      </c>
      <c r="BM208" s="190" t="s">
        <v>5494</v>
      </c>
    </row>
    <row r="209" s="2" customFormat="1" ht="24.15" customHeight="1">
      <c r="A209" s="38"/>
      <c r="B209" s="177"/>
      <c r="C209" s="178" t="s">
        <v>807</v>
      </c>
      <c r="D209" s="178" t="s">
        <v>167</v>
      </c>
      <c r="E209" s="179" t="s">
        <v>5492</v>
      </c>
      <c r="F209" s="180" t="s">
        <v>5495</v>
      </c>
      <c r="G209" s="181" t="s">
        <v>216</v>
      </c>
      <c r="H209" s="182">
        <v>1</v>
      </c>
      <c r="I209" s="183"/>
      <c r="J209" s="184">
        <f>ROUND(I209*H209,2)</f>
        <v>0</v>
      </c>
      <c r="K209" s="185"/>
      <c r="L209" s="39"/>
      <c r="M209" s="186" t="s">
        <v>1</v>
      </c>
      <c r="N209" s="187" t="s">
        <v>42</v>
      </c>
      <c r="O209" s="78"/>
      <c r="P209" s="188">
        <f>O209*H209</f>
        <v>0</v>
      </c>
      <c r="Q209" s="188">
        <v>0</v>
      </c>
      <c r="R209" s="188">
        <f>Q209*H209</f>
        <v>0</v>
      </c>
      <c r="S209" s="188">
        <v>0</v>
      </c>
      <c r="T209" s="189">
        <f>S209*H209</f>
        <v>0</v>
      </c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R209" s="190" t="s">
        <v>91</v>
      </c>
      <c r="AT209" s="190" t="s">
        <v>167</v>
      </c>
      <c r="AU209" s="190" t="s">
        <v>171</v>
      </c>
      <c r="AY209" s="19" t="s">
        <v>165</v>
      </c>
      <c r="BE209" s="191">
        <f>IF(N209="základná",J209,0)</f>
        <v>0</v>
      </c>
      <c r="BF209" s="191">
        <f>IF(N209="znížená",J209,0)</f>
        <v>0</v>
      </c>
      <c r="BG209" s="191">
        <f>IF(N209="zákl. prenesená",J209,0)</f>
        <v>0</v>
      </c>
      <c r="BH209" s="191">
        <f>IF(N209="zníž. prenesená",J209,0)</f>
        <v>0</v>
      </c>
      <c r="BI209" s="191">
        <f>IF(N209="nulová",J209,0)</f>
        <v>0</v>
      </c>
      <c r="BJ209" s="19" t="s">
        <v>171</v>
      </c>
      <c r="BK209" s="191">
        <f>ROUND(I209*H209,2)</f>
        <v>0</v>
      </c>
      <c r="BL209" s="19" t="s">
        <v>91</v>
      </c>
      <c r="BM209" s="190" t="s">
        <v>5496</v>
      </c>
    </row>
    <row r="210" s="2" customFormat="1" ht="24.15" customHeight="1">
      <c r="A210" s="38"/>
      <c r="B210" s="177"/>
      <c r="C210" s="201" t="s">
        <v>823</v>
      </c>
      <c r="D210" s="201" t="s">
        <v>201</v>
      </c>
      <c r="E210" s="202" t="s">
        <v>5497</v>
      </c>
      <c r="F210" s="203" t="s">
        <v>5497</v>
      </c>
      <c r="G210" s="204" t="s">
        <v>216</v>
      </c>
      <c r="H210" s="205">
        <v>1</v>
      </c>
      <c r="I210" s="206"/>
      <c r="J210" s="207">
        <f>ROUND(I210*H210,2)</f>
        <v>0</v>
      </c>
      <c r="K210" s="208"/>
      <c r="L210" s="209"/>
      <c r="M210" s="210" t="s">
        <v>1</v>
      </c>
      <c r="N210" s="211" t="s">
        <v>42</v>
      </c>
      <c r="O210" s="78"/>
      <c r="P210" s="188">
        <f>O210*H210</f>
        <v>0</v>
      </c>
      <c r="Q210" s="188">
        <v>0</v>
      </c>
      <c r="R210" s="188">
        <f>Q210*H210</f>
        <v>0</v>
      </c>
      <c r="S210" s="188">
        <v>0</v>
      </c>
      <c r="T210" s="189">
        <f>S210*H210</f>
        <v>0</v>
      </c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R210" s="190" t="s">
        <v>103</v>
      </c>
      <c r="AT210" s="190" t="s">
        <v>201</v>
      </c>
      <c r="AU210" s="190" t="s">
        <v>171</v>
      </c>
      <c r="AY210" s="19" t="s">
        <v>165</v>
      </c>
      <c r="BE210" s="191">
        <f>IF(N210="základná",J210,0)</f>
        <v>0</v>
      </c>
      <c r="BF210" s="191">
        <f>IF(N210="znížená",J210,0)</f>
        <v>0</v>
      </c>
      <c r="BG210" s="191">
        <f>IF(N210="zákl. prenesená",J210,0)</f>
        <v>0</v>
      </c>
      <c r="BH210" s="191">
        <f>IF(N210="zníž. prenesená",J210,0)</f>
        <v>0</v>
      </c>
      <c r="BI210" s="191">
        <f>IF(N210="nulová",J210,0)</f>
        <v>0</v>
      </c>
      <c r="BJ210" s="19" t="s">
        <v>171</v>
      </c>
      <c r="BK210" s="191">
        <f>ROUND(I210*H210,2)</f>
        <v>0</v>
      </c>
      <c r="BL210" s="19" t="s">
        <v>91</v>
      </c>
      <c r="BM210" s="190" t="s">
        <v>5498</v>
      </c>
    </row>
    <row r="211" s="2" customFormat="1" ht="24.15" customHeight="1">
      <c r="A211" s="38"/>
      <c r="B211" s="177"/>
      <c r="C211" s="178" t="s">
        <v>835</v>
      </c>
      <c r="D211" s="178" t="s">
        <v>167</v>
      </c>
      <c r="E211" s="179" t="s">
        <v>5499</v>
      </c>
      <c r="F211" s="180" t="s">
        <v>5500</v>
      </c>
      <c r="G211" s="181" t="s">
        <v>216</v>
      </c>
      <c r="H211" s="182">
        <v>1</v>
      </c>
      <c r="I211" s="183"/>
      <c r="J211" s="184">
        <f>ROUND(I211*H211,2)</f>
        <v>0</v>
      </c>
      <c r="K211" s="185"/>
      <c r="L211" s="39"/>
      <c r="M211" s="186" t="s">
        <v>1</v>
      </c>
      <c r="N211" s="187" t="s">
        <v>42</v>
      </c>
      <c r="O211" s="78"/>
      <c r="P211" s="188">
        <f>O211*H211</f>
        <v>0</v>
      </c>
      <c r="Q211" s="188">
        <v>0</v>
      </c>
      <c r="R211" s="188">
        <f>Q211*H211</f>
        <v>0</v>
      </c>
      <c r="S211" s="188">
        <v>0</v>
      </c>
      <c r="T211" s="189">
        <f>S211*H211</f>
        <v>0</v>
      </c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R211" s="190" t="s">
        <v>91</v>
      </c>
      <c r="AT211" s="190" t="s">
        <v>167</v>
      </c>
      <c r="AU211" s="190" t="s">
        <v>171</v>
      </c>
      <c r="AY211" s="19" t="s">
        <v>165</v>
      </c>
      <c r="BE211" s="191">
        <f>IF(N211="základná",J211,0)</f>
        <v>0</v>
      </c>
      <c r="BF211" s="191">
        <f>IF(N211="znížená",J211,0)</f>
        <v>0</v>
      </c>
      <c r="BG211" s="191">
        <f>IF(N211="zákl. prenesená",J211,0)</f>
        <v>0</v>
      </c>
      <c r="BH211" s="191">
        <f>IF(N211="zníž. prenesená",J211,0)</f>
        <v>0</v>
      </c>
      <c r="BI211" s="191">
        <f>IF(N211="nulová",J211,0)</f>
        <v>0</v>
      </c>
      <c r="BJ211" s="19" t="s">
        <v>171</v>
      </c>
      <c r="BK211" s="191">
        <f>ROUND(I211*H211,2)</f>
        <v>0</v>
      </c>
      <c r="BL211" s="19" t="s">
        <v>91</v>
      </c>
      <c r="BM211" s="190" t="s">
        <v>5501</v>
      </c>
    </row>
    <row r="212" s="2" customFormat="1" ht="16.5" customHeight="1">
      <c r="A212" s="38"/>
      <c r="B212" s="177"/>
      <c r="C212" s="201" t="s">
        <v>840</v>
      </c>
      <c r="D212" s="201" t="s">
        <v>201</v>
      </c>
      <c r="E212" s="202" t="s">
        <v>5502</v>
      </c>
      <c r="F212" s="203" t="s">
        <v>5503</v>
      </c>
      <c r="G212" s="204" t="s">
        <v>216</v>
      </c>
      <c r="H212" s="205">
        <v>1</v>
      </c>
      <c r="I212" s="206"/>
      <c r="J212" s="207">
        <f>ROUND(I212*H212,2)</f>
        <v>0</v>
      </c>
      <c r="K212" s="208"/>
      <c r="L212" s="209"/>
      <c r="M212" s="210" t="s">
        <v>1</v>
      </c>
      <c r="N212" s="211" t="s">
        <v>42</v>
      </c>
      <c r="O212" s="78"/>
      <c r="P212" s="188">
        <f>O212*H212</f>
        <v>0</v>
      </c>
      <c r="Q212" s="188">
        <v>0</v>
      </c>
      <c r="R212" s="188">
        <f>Q212*H212</f>
        <v>0</v>
      </c>
      <c r="S212" s="188">
        <v>0</v>
      </c>
      <c r="T212" s="189">
        <f>S212*H212</f>
        <v>0</v>
      </c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R212" s="190" t="s">
        <v>103</v>
      </c>
      <c r="AT212" s="190" t="s">
        <v>201</v>
      </c>
      <c r="AU212" s="190" t="s">
        <v>171</v>
      </c>
      <c r="AY212" s="19" t="s">
        <v>165</v>
      </c>
      <c r="BE212" s="191">
        <f>IF(N212="základná",J212,0)</f>
        <v>0</v>
      </c>
      <c r="BF212" s="191">
        <f>IF(N212="znížená",J212,0)</f>
        <v>0</v>
      </c>
      <c r="BG212" s="191">
        <f>IF(N212="zákl. prenesená",J212,0)</f>
        <v>0</v>
      </c>
      <c r="BH212" s="191">
        <f>IF(N212="zníž. prenesená",J212,0)</f>
        <v>0</v>
      </c>
      <c r="BI212" s="191">
        <f>IF(N212="nulová",J212,0)</f>
        <v>0</v>
      </c>
      <c r="BJ212" s="19" t="s">
        <v>171</v>
      </c>
      <c r="BK212" s="191">
        <f>ROUND(I212*H212,2)</f>
        <v>0</v>
      </c>
      <c r="BL212" s="19" t="s">
        <v>91</v>
      </c>
      <c r="BM212" s="190" t="s">
        <v>5504</v>
      </c>
    </row>
    <row r="213" s="2" customFormat="1" ht="24.15" customHeight="1">
      <c r="A213" s="38"/>
      <c r="B213" s="177"/>
      <c r="C213" s="178" t="s">
        <v>846</v>
      </c>
      <c r="D213" s="178" t="s">
        <v>167</v>
      </c>
      <c r="E213" s="179" t="s">
        <v>5505</v>
      </c>
      <c r="F213" s="180" t="s">
        <v>5506</v>
      </c>
      <c r="G213" s="181" t="s">
        <v>216</v>
      </c>
      <c r="H213" s="182">
        <v>1</v>
      </c>
      <c r="I213" s="183"/>
      <c r="J213" s="184">
        <f>ROUND(I213*H213,2)</f>
        <v>0</v>
      </c>
      <c r="K213" s="185"/>
      <c r="L213" s="39"/>
      <c r="M213" s="186" t="s">
        <v>1</v>
      </c>
      <c r="N213" s="187" t="s">
        <v>42</v>
      </c>
      <c r="O213" s="78"/>
      <c r="P213" s="188">
        <f>O213*H213</f>
        <v>0</v>
      </c>
      <c r="Q213" s="188">
        <v>0</v>
      </c>
      <c r="R213" s="188">
        <f>Q213*H213</f>
        <v>0</v>
      </c>
      <c r="S213" s="188">
        <v>0</v>
      </c>
      <c r="T213" s="189">
        <f>S213*H213</f>
        <v>0</v>
      </c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R213" s="190" t="s">
        <v>91</v>
      </c>
      <c r="AT213" s="190" t="s">
        <v>167</v>
      </c>
      <c r="AU213" s="190" t="s">
        <v>171</v>
      </c>
      <c r="AY213" s="19" t="s">
        <v>165</v>
      </c>
      <c r="BE213" s="191">
        <f>IF(N213="základná",J213,0)</f>
        <v>0</v>
      </c>
      <c r="BF213" s="191">
        <f>IF(N213="znížená",J213,0)</f>
        <v>0</v>
      </c>
      <c r="BG213" s="191">
        <f>IF(N213="zákl. prenesená",J213,0)</f>
        <v>0</v>
      </c>
      <c r="BH213" s="191">
        <f>IF(N213="zníž. prenesená",J213,0)</f>
        <v>0</v>
      </c>
      <c r="BI213" s="191">
        <f>IF(N213="nulová",J213,0)</f>
        <v>0</v>
      </c>
      <c r="BJ213" s="19" t="s">
        <v>171</v>
      </c>
      <c r="BK213" s="191">
        <f>ROUND(I213*H213,2)</f>
        <v>0</v>
      </c>
      <c r="BL213" s="19" t="s">
        <v>91</v>
      </c>
      <c r="BM213" s="190" t="s">
        <v>5507</v>
      </c>
    </row>
    <row r="214" s="12" customFormat="1" ht="22.8" customHeight="1">
      <c r="A214" s="12"/>
      <c r="B214" s="164"/>
      <c r="C214" s="12"/>
      <c r="D214" s="165" t="s">
        <v>75</v>
      </c>
      <c r="E214" s="175" t="s">
        <v>5508</v>
      </c>
      <c r="F214" s="175" t="s">
        <v>5509</v>
      </c>
      <c r="G214" s="12"/>
      <c r="H214" s="12"/>
      <c r="I214" s="167"/>
      <c r="J214" s="176">
        <f>BK214</f>
        <v>0</v>
      </c>
      <c r="K214" s="12"/>
      <c r="L214" s="164"/>
      <c r="M214" s="169"/>
      <c r="N214" s="170"/>
      <c r="O214" s="170"/>
      <c r="P214" s="171">
        <f>SUM(P215:P233)</f>
        <v>0</v>
      </c>
      <c r="Q214" s="170"/>
      <c r="R214" s="171">
        <f>SUM(R215:R233)</f>
        <v>0</v>
      </c>
      <c r="S214" s="170"/>
      <c r="T214" s="172">
        <f>SUM(T215:T233)</f>
        <v>0</v>
      </c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R214" s="165" t="s">
        <v>88</v>
      </c>
      <c r="AT214" s="173" t="s">
        <v>75</v>
      </c>
      <c r="AU214" s="173" t="s">
        <v>81</v>
      </c>
      <c r="AY214" s="165" t="s">
        <v>165</v>
      </c>
      <c r="BK214" s="174">
        <f>SUM(BK215:BK233)</f>
        <v>0</v>
      </c>
    </row>
    <row r="215" s="2" customFormat="1" ht="24.15" customHeight="1">
      <c r="A215" s="38"/>
      <c r="B215" s="177"/>
      <c r="C215" s="178" t="s">
        <v>853</v>
      </c>
      <c r="D215" s="178" t="s">
        <v>167</v>
      </c>
      <c r="E215" s="179" t="s">
        <v>5510</v>
      </c>
      <c r="F215" s="180" t="s">
        <v>5395</v>
      </c>
      <c r="G215" s="181" t="s">
        <v>216</v>
      </c>
      <c r="H215" s="182">
        <v>1</v>
      </c>
      <c r="I215" s="183"/>
      <c r="J215" s="184">
        <f>ROUND(I215*H215,2)</f>
        <v>0</v>
      </c>
      <c r="K215" s="185"/>
      <c r="L215" s="39"/>
      <c r="M215" s="186" t="s">
        <v>1</v>
      </c>
      <c r="N215" s="187" t="s">
        <v>42</v>
      </c>
      <c r="O215" s="78"/>
      <c r="P215" s="188">
        <f>O215*H215</f>
        <v>0</v>
      </c>
      <c r="Q215" s="188">
        <v>0</v>
      </c>
      <c r="R215" s="188">
        <f>Q215*H215</f>
        <v>0</v>
      </c>
      <c r="S215" s="188">
        <v>0</v>
      </c>
      <c r="T215" s="189">
        <f>S215*H215</f>
        <v>0</v>
      </c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R215" s="190" t="s">
        <v>91</v>
      </c>
      <c r="AT215" s="190" t="s">
        <v>167</v>
      </c>
      <c r="AU215" s="190" t="s">
        <v>171</v>
      </c>
      <c r="AY215" s="19" t="s">
        <v>165</v>
      </c>
      <c r="BE215" s="191">
        <f>IF(N215="základná",J215,0)</f>
        <v>0</v>
      </c>
      <c r="BF215" s="191">
        <f>IF(N215="znížená",J215,0)</f>
        <v>0</v>
      </c>
      <c r="BG215" s="191">
        <f>IF(N215="zákl. prenesená",J215,0)</f>
        <v>0</v>
      </c>
      <c r="BH215" s="191">
        <f>IF(N215="zníž. prenesená",J215,0)</f>
        <v>0</v>
      </c>
      <c r="BI215" s="191">
        <f>IF(N215="nulová",J215,0)</f>
        <v>0</v>
      </c>
      <c r="BJ215" s="19" t="s">
        <v>171</v>
      </c>
      <c r="BK215" s="191">
        <f>ROUND(I215*H215,2)</f>
        <v>0</v>
      </c>
      <c r="BL215" s="19" t="s">
        <v>91</v>
      </c>
      <c r="BM215" s="190" t="s">
        <v>5511</v>
      </c>
    </row>
    <row r="216" s="2" customFormat="1" ht="24.15" customHeight="1">
      <c r="A216" s="38"/>
      <c r="B216" s="177"/>
      <c r="C216" s="201" t="s">
        <v>860</v>
      </c>
      <c r="D216" s="201" t="s">
        <v>201</v>
      </c>
      <c r="E216" s="202" t="s">
        <v>5512</v>
      </c>
      <c r="F216" s="203" t="s">
        <v>5513</v>
      </c>
      <c r="G216" s="204" t="s">
        <v>216</v>
      </c>
      <c r="H216" s="205">
        <v>2</v>
      </c>
      <c r="I216" s="206"/>
      <c r="J216" s="207">
        <f>ROUND(I216*H216,2)</f>
        <v>0</v>
      </c>
      <c r="K216" s="208"/>
      <c r="L216" s="209"/>
      <c r="M216" s="210" t="s">
        <v>1</v>
      </c>
      <c r="N216" s="211" t="s">
        <v>42</v>
      </c>
      <c r="O216" s="78"/>
      <c r="P216" s="188">
        <f>O216*H216</f>
        <v>0</v>
      </c>
      <c r="Q216" s="188">
        <v>0</v>
      </c>
      <c r="R216" s="188">
        <f>Q216*H216</f>
        <v>0</v>
      </c>
      <c r="S216" s="188">
        <v>0</v>
      </c>
      <c r="T216" s="189">
        <f>S216*H216</f>
        <v>0</v>
      </c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R216" s="190" t="s">
        <v>103</v>
      </c>
      <c r="AT216" s="190" t="s">
        <v>201</v>
      </c>
      <c r="AU216" s="190" t="s">
        <v>171</v>
      </c>
      <c r="AY216" s="19" t="s">
        <v>165</v>
      </c>
      <c r="BE216" s="191">
        <f>IF(N216="základná",J216,0)</f>
        <v>0</v>
      </c>
      <c r="BF216" s="191">
        <f>IF(N216="znížená",J216,0)</f>
        <v>0</v>
      </c>
      <c r="BG216" s="191">
        <f>IF(N216="zákl. prenesená",J216,0)</f>
        <v>0</v>
      </c>
      <c r="BH216" s="191">
        <f>IF(N216="zníž. prenesená",J216,0)</f>
        <v>0</v>
      </c>
      <c r="BI216" s="191">
        <f>IF(N216="nulová",J216,0)</f>
        <v>0</v>
      </c>
      <c r="BJ216" s="19" t="s">
        <v>171</v>
      </c>
      <c r="BK216" s="191">
        <f>ROUND(I216*H216,2)</f>
        <v>0</v>
      </c>
      <c r="BL216" s="19" t="s">
        <v>91</v>
      </c>
      <c r="BM216" s="190" t="s">
        <v>5514</v>
      </c>
    </row>
    <row r="217" s="2" customFormat="1" ht="24.15" customHeight="1">
      <c r="A217" s="38"/>
      <c r="B217" s="177"/>
      <c r="C217" s="178" t="s">
        <v>864</v>
      </c>
      <c r="D217" s="178" t="s">
        <v>167</v>
      </c>
      <c r="E217" s="179" t="s">
        <v>5515</v>
      </c>
      <c r="F217" s="180" t="s">
        <v>5516</v>
      </c>
      <c r="G217" s="181" t="s">
        <v>216</v>
      </c>
      <c r="H217" s="182">
        <v>2</v>
      </c>
      <c r="I217" s="183"/>
      <c r="J217" s="184">
        <f>ROUND(I217*H217,2)</f>
        <v>0</v>
      </c>
      <c r="K217" s="185"/>
      <c r="L217" s="39"/>
      <c r="M217" s="186" t="s">
        <v>1</v>
      </c>
      <c r="N217" s="187" t="s">
        <v>42</v>
      </c>
      <c r="O217" s="78"/>
      <c r="P217" s="188">
        <f>O217*H217</f>
        <v>0</v>
      </c>
      <c r="Q217" s="188">
        <v>0</v>
      </c>
      <c r="R217" s="188">
        <f>Q217*H217</f>
        <v>0</v>
      </c>
      <c r="S217" s="188">
        <v>0</v>
      </c>
      <c r="T217" s="189">
        <f>S217*H217</f>
        <v>0</v>
      </c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R217" s="190" t="s">
        <v>91</v>
      </c>
      <c r="AT217" s="190" t="s">
        <v>167</v>
      </c>
      <c r="AU217" s="190" t="s">
        <v>171</v>
      </c>
      <c r="AY217" s="19" t="s">
        <v>165</v>
      </c>
      <c r="BE217" s="191">
        <f>IF(N217="základná",J217,0)</f>
        <v>0</v>
      </c>
      <c r="BF217" s="191">
        <f>IF(N217="znížená",J217,0)</f>
        <v>0</v>
      </c>
      <c r="BG217" s="191">
        <f>IF(N217="zákl. prenesená",J217,0)</f>
        <v>0</v>
      </c>
      <c r="BH217" s="191">
        <f>IF(N217="zníž. prenesená",J217,0)</f>
        <v>0</v>
      </c>
      <c r="BI217" s="191">
        <f>IF(N217="nulová",J217,0)</f>
        <v>0</v>
      </c>
      <c r="BJ217" s="19" t="s">
        <v>171</v>
      </c>
      <c r="BK217" s="191">
        <f>ROUND(I217*H217,2)</f>
        <v>0</v>
      </c>
      <c r="BL217" s="19" t="s">
        <v>91</v>
      </c>
      <c r="BM217" s="190" t="s">
        <v>5517</v>
      </c>
    </row>
    <row r="218" s="2" customFormat="1" ht="16.5" customHeight="1">
      <c r="A218" s="38"/>
      <c r="B218" s="177"/>
      <c r="C218" s="201" t="s">
        <v>867</v>
      </c>
      <c r="D218" s="201" t="s">
        <v>201</v>
      </c>
      <c r="E218" s="202" t="s">
        <v>5403</v>
      </c>
      <c r="F218" s="203" t="s">
        <v>5404</v>
      </c>
      <c r="G218" s="204" t="s">
        <v>222</v>
      </c>
      <c r="H218" s="205">
        <v>100</v>
      </c>
      <c r="I218" s="206"/>
      <c r="J218" s="207">
        <f>ROUND(I218*H218,2)</f>
        <v>0</v>
      </c>
      <c r="K218" s="208"/>
      <c r="L218" s="209"/>
      <c r="M218" s="210" t="s">
        <v>1</v>
      </c>
      <c r="N218" s="211" t="s">
        <v>42</v>
      </c>
      <c r="O218" s="78"/>
      <c r="P218" s="188">
        <f>O218*H218</f>
        <v>0</v>
      </c>
      <c r="Q218" s="188">
        <v>0</v>
      </c>
      <c r="R218" s="188">
        <f>Q218*H218</f>
        <v>0</v>
      </c>
      <c r="S218" s="188">
        <v>0</v>
      </c>
      <c r="T218" s="189">
        <f>S218*H218</f>
        <v>0</v>
      </c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R218" s="190" t="s">
        <v>103</v>
      </c>
      <c r="AT218" s="190" t="s">
        <v>201</v>
      </c>
      <c r="AU218" s="190" t="s">
        <v>171</v>
      </c>
      <c r="AY218" s="19" t="s">
        <v>165</v>
      </c>
      <c r="BE218" s="191">
        <f>IF(N218="základná",J218,0)</f>
        <v>0</v>
      </c>
      <c r="BF218" s="191">
        <f>IF(N218="znížená",J218,0)</f>
        <v>0</v>
      </c>
      <c r="BG218" s="191">
        <f>IF(N218="zákl. prenesená",J218,0)</f>
        <v>0</v>
      </c>
      <c r="BH218" s="191">
        <f>IF(N218="zníž. prenesená",J218,0)</f>
        <v>0</v>
      </c>
      <c r="BI218" s="191">
        <f>IF(N218="nulová",J218,0)</f>
        <v>0</v>
      </c>
      <c r="BJ218" s="19" t="s">
        <v>171</v>
      </c>
      <c r="BK218" s="191">
        <f>ROUND(I218*H218,2)</f>
        <v>0</v>
      </c>
      <c r="BL218" s="19" t="s">
        <v>91</v>
      </c>
      <c r="BM218" s="190" t="s">
        <v>5518</v>
      </c>
    </row>
    <row r="219" s="2" customFormat="1" ht="24.15" customHeight="1">
      <c r="A219" s="38"/>
      <c r="B219" s="177"/>
      <c r="C219" s="178" t="s">
        <v>871</v>
      </c>
      <c r="D219" s="178" t="s">
        <v>167</v>
      </c>
      <c r="E219" s="179" t="s">
        <v>5406</v>
      </c>
      <c r="F219" s="180" t="s">
        <v>5407</v>
      </c>
      <c r="G219" s="181" t="s">
        <v>222</v>
      </c>
      <c r="H219" s="182">
        <v>100</v>
      </c>
      <c r="I219" s="183"/>
      <c r="J219" s="184">
        <f>ROUND(I219*H219,2)</f>
        <v>0</v>
      </c>
      <c r="K219" s="185"/>
      <c r="L219" s="39"/>
      <c r="M219" s="186" t="s">
        <v>1</v>
      </c>
      <c r="N219" s="187" t="s">
        <v>42</v>
      </c>
      <c r="O219" s="78"/>
      <c r="P219" s="188">
        <f>O219*H219</f>
        <v>0</v>
      </c>
      <c r="Q219" s="188">
        <v>0</v>
      </c>
      <c r="R219" s="188">
        <f>Q219*H219</f>
        <v>0</v>
      </c>
      <c r="S219" s="188">
        <v>0</v>
      </c>
      <c r="T219" s="189">
        <f>S219*H219</f>
        <v>0</v>
      </c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R219" s="190" t="s">
        <v>91</v>
      </c>
      <c r="AT219" s="190" t="s">
        <v>167</v>
      </c>
      <c r="AU219" s="190" t="s">
        <v>171</v>
      </c>
      <c r="AY219" s="19" t="s">
        <v>165</v>
      </c>
      <c r="BE219" s="191">
        <f>IF(N219="základná",J219,0)</f>
        <v>0</v>
      </c>
      <c r="BF219" s="191">
        <f>IF(N219="znížená",J219,0)</f>
        <v>0</v>
      </c>
      <c r="BG219" s="191">
        <f>IF(N219="zákl. prenesená",J219,0)</f>
        <v>0</v>
      </c>
      <c r="BH219" s="191">
        <f>IF(N219="zníž. prenesená",J219,0)</f>
        <v>0</v>
      </c>
      <c r="BI219" s="191">
        <f>IF(N219="nulová",J219,0)</f>
        <v>0</v>
      </c>
      <c r="BJ219" s="19" t="s">
        <v>171</v>
      </c>
      <c r="BK219" s="191">
        <f>ROUND(I219*H219,2)</f>
        <v>0</v>
      </c>
      <c r="BL219" s="19" t="s">
        <v>91</v>
      </c>
      <c r="BM219" s="190" t="s">
        <v>5519</v>
      </c>
    </row>
    <row r="220" s="2" customFormat="1" ht="16.5" customHeight="1">
      <c r="A220" s="38"/>
      <c r="B220" s="177"/>
      <c r="C220" s="201" t="s">
        <v>880</v>
      </c>
      <c r="D220" s="201" t="s">
        <v>201</v>
      </c>
      <c r="E220" s="202" t="s">
        <v>5409</v>
      </c>
      <c r="F220" s="203" t="s">
        <v>5410</v>
      </c>
      <c r="G220" s="204" t="s">
        <v>216</v>
      </c>
      <c r="H220" s="205">
        <v>200</v>
      </c>
      <c r="I220" s="206"/>
      <c r="J220" s="207">
        <f>ROUND(I220*H220,2)</f>
        <v>0</v>
      </c>
      <c r="K220" s="208"/>
      <c r="L220" s="209"/>
      <c r="M220" s="210" t="s">
        <v>1</v>
      </c>
      <c r="N220" s="211" t="s">
        <v>42</v>
      </c>
      <c r="O220" s="78"/>
      <c r="P220" s="188">
        <f>O220*H220</f>
        <v>0</v>
      </c>
      <c r="Q220" s="188">
        <v>0</v>
      </c>
      <c r="R220" s="188">
        <f>Q220*H220</f>
        <v>0</v>
      </c>
      <c r="S220" s="188">
        <v>0</v>
      </c>
      <c r="T220" s="189">
        <f>S220*H220</f>
        <v>0</v>
      </c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R220" s="190" t="s">
        <v>103</v>
      </c>
      <c r="AT220" s="190" t="s">
        <v>201</v>
      </c>
      <c r="AU220" s="190" t="s">
        <v>171</v>
      </c>
      <c r="AY220" s="19" t="s">
        <v>165</v>
      </c>
      <c r="BE220" s="191">
        <f>IF(N220="základná",J220,0)</f>
        <v>0</v>
      </c>
      <c r="BF220" s="191">
        <f>IF(N220="znížená",J220,0)</f>
        <v>0</v>
      </c>
      <c r="BG220" s="191">
        <f>IF(N220="zákl. prenesená",J220,0)</f>
        <v>0</v>
      </c>
      <c r="BH220" s="191">
        <f>IF(N220="zníž. prenesená",J220,0)</f>
        <v>0</v>
      </c>
      <c r="BI220" s="191">
        <f>IF(N220="nulová",J220,0)</f>
        <v>0</v>
      </c>
      <c r="BJ220" s="19" t="s">
        <v>171</v>
      </c>
      <c r="BK220" s="191">
        <f>ROUND(I220*H220,2)</f>
        <v>0</v>
      </c>
      <c r="BL220" s="19" t="s">
        <v>91</v>
      </c>
      <c r="BM220" s="190" t="s">
        <v>5520</v>
      </c>
    </row>
    <row r="221" s="2" customFormat="1" ht="24.15" customHeight="1">
      <c r="A221" s="38"/>
      <c r="B221" s="177"/>
      <c r="C221" s="178" t="s">
        <v>884</v>
      </c>
      <c r="D221" s="178" t="s">
        <v>167</v>
      </c>
      <c r="E221" s="179" t="s">
        <v>5412</v>
      </c>
      <c r="F221" s="180" t="s">
        <v>5413</v>
      </c>
      <c r="G221" s="181" t="s">
        <v>216</v>
      </c>
      <c r="H221" s="182">
        <v>200</v>
      </c>
      <c r="I221" s="183"/>
      <c r="J221" s="184">
        <f>ROUND(I221*H221,2)</f>
        <v>0</v>
      </c>
      <c r="K221" s="185"/>
      <c r="L221" s="39"/>
      <c r="M221" s="186" t="s">
        <v>1</v>
      </c>
      <c r="N221" s="187" t="s">
        <v>42</v>
      </c>
      <c r="O221" s="78"/>
      <c r="P221" s="188">
        <f>O221*H221</f>
        <v>0</v>
      </c>
      <c r="Q221" s="188">
        <v>0</v>
      </c>
      <c r="R221" s="188">
        <f>Q221*H221</f>
        <v>0</v>
      </c>
      <c r="S221" s="188">
        <v>0</v>
      </c>
      <c r="T221" s="189">
        <f>S221*H221</f>
        <v>0</v>
      </c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R221" s="190" t="s">
        <v>91</v>
      </c>
      <c r="AT221" s="190" t="s">
        <v>167</v>
      </c>
      <c r="AU221" s="190" t="s">
        <v>171</v>
      </c>
      <c r="AY221" s="19" t="s">
        <v>165</v>
      </c>
      <c r="BE221" s="191">
        <f>IF(N221="základná",J221,0)</f>
        <v>0</v>
      </c>
      <c r="BF221" s="191">
        <f>IF(N221="znížená",J221,0)</f>
        <v>0</v>
      </c>
      <c r="BG221" s="191">
        <f>IF(N221="zákl. prenesená",J221,0)</f>
        <v>0</v>
      </c>
      <c r="BH221" s="191">
        <f>IF(N221="zníž. prenesená",J221,0)</f>
        <v>0</v>
      </c>
      <c r="BI221" s="191">
        <f>IF(N221="nulová",J221,0)</f>
        <v>0</v>
      </c>
      <c r="BJ221" s="19" t="s">
        <v>171</v>
      </c>
      <c r="BK221" s="191">
        <f>ROUND(I221*H221,2)</f>
        <v>0</v>
      </c>
      <c r="BL221" s="19" t="s">
        <v>91</v>
      </c>
      <c r="BM221" s="190" t="s">
        <v>5521</v>
      </c>
    </row>
    <row r="222" s="2" customFormat="1" ht="16.5" customHeight="1">
      <c r="A222" s="38"/>
      <c r="B222" s="177"/>
      <c r="C222" s="201" t="s">
        <v>890</v>
      </c>
      <c r="D222" s="201" t="s">
        <v>201</v>
      </c>
      <c r="E222" s="202" t="s">
        <v>5421</v>
      </c>
      <c r="F222" s="203" t="s">
        <v>5422</v>
      </c>
      <c r="G222" s="204" t="s">
        <v>222</v>
      </c>
      <c r="H222" s="205">
        <v>12</v>
      </c>
      <c r="I222" s="206"/>
      <c r="J222" s="207">
        <f>ROUND(I222*H222,2)</f>
        <v>0</v>
      </c>
      <c r="K222" s="208"/>
      <c r="L222" s="209"/>
      <c r="M222" s="210" t="s">
        <v>1</v>
      </c>
      <c r="N222" s="211" t="s">
        <v>42</v>
      </c>
      <c r="O222" s="78"/>
      <c r="P222" s="188">
        <f>O222*H222</f>
        <v>0</v>
      </c>
      <c r="Q222" s="188">
        <v>0</v>
      </c>
      <c r="R222" s="188">
        <f>Q222*H222</f>
        <v>0</v>
      </c>
      <c r="S222" s="188">
        <v>0</v>
      </c>
      <c r="T222" s="189">
        <f>S222*H222</f>
        <v>0</v>
      </c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R222" s="190" t="s">
        <v>103</v>
      </c>
      <c r="AT222" s="190" t="s">
        <v>201</v>
      </c>
      <c r="AU222" s="190" t="s">
        <v>171</v>
      </c>
      <c r="AY222" s="19" t="s">
        <v>165</v>
      </c>
      <c r="BE222" s="191">
        <f>IF(N222="základná",J222,0)</f>
        <v>0</v>
      </c>
      <c r="BF222" s="191">
        <f>IF(N222="znížená",J222,0)</f>
        <v>0</v>
      </c>
      <c r="BG222" s="191">
        <f>IF(N222="zákl. prenesená",J222,0)</f>
        <v>0</v>
      </c>
      <c r="BH222" s="191">
        <f>IF(N222="zníž. prenesená",J222,0)</f>
        <v>0</v>
      </c>
      <c r="BI222" s="191">
        <f>IF(N222="nulová",J222,0)</f>
        <v>0</v>
      </c>
      <c r="BJ222" s="19" t="s">
        <v>171</v>
      </c>
      <c r="BK222" s="191">
        <f>ROUND(I222*H222,2)</f>
        <v>0</v>
      </c>
      <c r="BL222" s="19" t="s">
        <v>91</v>
      </c>
      <c r="BM222" s="190" t="s">
        <v>5522</v>
      </c>
    </row>
    <row r="223" s="2" customFormat="1" ht="21.75" customHeight="1">
      <c r="A223" s="38"/>
      <c r="B223" s="177"/>
      <c r="C223" s="201" t="s">
        <v>894</v>
      </c>
      <c r="D223" s="201" t="s">
        <v>201</v>
      </c>
      <c r="E223" s="202" t="s">
        <v>5424</v>
      </c>
      <c r="F223" s="203" t="s">
        <v>5425</v>
      </c>
      <c r="G223" s="204" t="s">
        <v>222</v>
      </c>
      <c r="H223" s="205">
        <v>12</v>
      </c>
      <c r="I223" s="206"/>
      <c r="J223" s="207">
        <f>ROUND(I223*H223,2)</f>
        <v>0</v>
      </c>
      <c r="K223" s="208"/>
      <c r="L223" s="209"/>
      <c r="M223" s="210" t="s">
        <v>1</v>
      </c>
      <c r="N223" s="211" t="s">
        <v>42</v>
      </c>
      <c r="O223" s="78"/>
      <c r="P223" s="188">
        <f>O223*H223</f>
        <v>0</v>
      </c>
      <c r="Q223" s="188">
        <v>0</v>
      </c>
      <c r="R223" s="188">
        <f>Q223*H223</f>
        <v>0</v>
      </c>
      <c r="S223" s="188">
        <v>0</v>
      </c>
      <c r="T223" s="189">
        <f>S223*H223</f>
        <v>0</v>
      </c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R223" s="190" t="s">
        <v>103</v>
      </c>
      <c r="AT223" s="190" t="s">
        <v>201</v>
      </c>
      <c r="AU223" s="190" t="s">
        <v>171</v>
      </c>
      <c r="AY223" s="19" t="s">
        <v>165</v>
      </c>
      <c r="BE223" s="191">
        <f>IF(N223="základná",J223,0)</f>
        <v>0</v>
      </c>
      <c r="BF223" s="191">
        <f>IF(N223="znížená",J223,0)</f>
        <v>0</v>
      </c>
      <c r="BG223" s="191">
        <f>IF(N223="zákl. prenesená",J223,0)</f>
        <v>0</v>
      </c>
      <c r="BH223" s="191">
        <f>IF(N223="zníž. prenesená",J223,0)</f>
        <v>0</v>
      </c>
      <c r="BI223" s="191">
        <f>IF(N223="nulová",J223,0)</f>
        <v>0</v>
      </c>
      <c r="BJ223" s="19" t="s">
        <v>171</v>
      </c>
      <c r="BK223" s="191">
        <f>ROUND(I223*H223,2)</f>
        <v>0</v>
      </c>
      <c r="BL223" s="19" t="s">
        <v>91</v>
      </c>
      <c r="BM223" s="190" t="s">
        <v>5523</v>
      </c>
    </row>
    <row r="224" s="2" customFormat="1" ht="16.5" customHeight="1">
      <c r="A224" s="38"/>
      <c r="B224" s="177"/>
      <c r="C224" s="201" t="s">
        <v>898</v>
      </c>
      <c r="D224" s="201" t="s">
        <v>201</v>
      </c>
      <c r="E224" s="202" t="s">
        <v>5524</v>
      </c>
      <c r="F224" s="203" t="s">
        <v>5428</v>
      </c>
      <c r="G224" s="204" t="s">
        <v>222</v>
      </c>
      <c r="H224" s="205">
        <v>140</v>
      </c>
      <c r="I224" s="206"/>
      <c r="J224" s="207">
        <f>ROUND(I224*H224,2)</f>
        <v>0</v>
      </c>
      <c r="K224" s="208"/>
      <c r="L224" s="209"/>
      <c r="M224" s="210" t="s">
        <v>1</v>
      </c>
      <c r="N224" s="211" t="s">
        <v>42</v>
      </c>
      <c r="O224" s="78"/>
      <c r="P224" s="188">
        <f>O224*H224</f>
        <v>0</v>
      </c>
      <c r="Q224" s="188">
        <v>0</v>
      </c>
      <c r="R224" s="188">
        <f>Q224*H224</f>
        <v>0</v>
      </c>
      <c r="S224" s="188">
        <v>0</v>
      </c>
      <c r="T224" s="189">
        <f>S224*H224</f>
        <v>0</v>
      </c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R224" s="190" t="s">
        <v>103</v>
      </c>
      <c r="AT224" s="190" t="s">
        <v>201</v>
      </c>
      <c r="AU224" s="190" t="s">
        <v>171</v>
      </c>
      <c r="AY224" s="19" t="s">
        <v>165</v>
      </c>
      <c r="BE224" s="191">
        <f>IF(N224="základná",J224,0)</f>
        <v>0</v>
      </c>
      <c r="BF224" s="191">
        <f>IF(N224="znížená",J224,0)</f>
        <v>0</v>
      </c>
      <c r="BG224" s="191">
        <f>IF(N224="zákl. prenesená",J224,0)</f>
        <v>0</v>
      </c>
      <c r="BH224" s="191">
        <f>IF(N224="zníž. prenesená",J224,0)</f>
        <v>0</v>
      </c>
      <c r="BI224" s="191">
        <f>IF(N224="nulová",J224,0)</f>
        <v>0</v>
      </c>
      <c r="BJ224" s="19" t="s">
        <v>171</v>
      </c>
      <c r="BK224" s="191">
        <f>ROUND(I224*H224,2)</f>
        <v>0</v>
      </c>
      <c r="BL224" s="19" t="s">
        <v>91</v>
      </c>
      <c r="BM224" s="190" t="s">
        <v>5525</v>
      </c>
    </row>
    <row r="225" s="2" customFormat="1" ht="16.5" customHeight="1">
      <c r="A225" s="38"/>
      <c r="B225" s="177"/>
      <c r="C225" s="178" t="s">
        <v>902</v>
      </c>
      <c r="D225" s="178" t="s">
        <v>167</v>
      </c>
      <c r="E225" s="179" t="s">
        <v>5430</v>
      </c>
      <c r="F225" s="180" t="s">
        <v>5431</v>
      </c>
      <c r="G225" s="181" t="s">
        <v>222</v>
      </c>
      <c r="H225" s="182">
        <v>140</v>
      </c>
      <c r="I225" s="183"/>
      <c r="J225" s="184">
        <f>ROUND(I225*H225,2)</f>
        <v>0</v>
      </c>
      <c r="K225" s="185"/>
      <c r="L225" s="39"/>
      <c r="M225" s="186" t="s">
        <v>1</v>
      </c>
      <c r="N225" s="187" t="s">
        <v>42</v>
      </c>
      <c r="O225" s="78"/>
      <c r="P225" s="188">
        <f>O225*H225</f>
        <v>0</v>
      </c>
      <c r="Q225" s="188">
        <v>0</v>
      </c>
      <c r="R225" s="188">
        <f>Q225*H225</f>
        <v>0</v>
      </c>
      <c r="S225" s="188">
        <v>0</v>
      </c>
      <c r="T225" s="189">
        <f>S225*H225</f>
        <v>0</v>
      </c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R225" s="190" t="s">
        <v>91</v>
      </c>
      <c r="AT225" s="190" t="s">
        <v>167</v>
      </c>
      <c r="AU225" s="190" t="s">
        <v>171</v>
      </c>
      <c r="AY225" s="19" t="s">
        <v>165</v>
      </c>
      <c r="BE225" s="191">
        <f>IF(N225="základná",J225,0)</f>
        <v>0</v>
      </c>
      <c r="BF225" s="191">
        <f>IF(N225="znížená",J225,0)</f>
        <v>0</v>
      </c>
      <c r="BG225" s="191">
        <f>IF(N225="zákl. prenesená",J225,0)</f>
        <v>0</v>
      </c>
      <c r="BH225" s="191">
        <f>IF(N225="zníž. prenesená",J225,0)</f>
        <v>0</v>
      </c>
      <c r="BI225" s="191">
        <f>IF(N225="nulová",J225,0)</f>
        <v>0</v>
      </c>
      <c r="BJ225" s="19" t="s">
        <v>171</v>
      </c>
      <c r="BK225" s="191">
        <f>ROUND(I225*H225,2)</f>
        <v>0</v>
      </c>
      <c r="BL225" s="19" t="s">
        <v>91</v>
      </c>
      <c r="BM225" s="190" t="s">
        <v>5526</v>
      </c>
    </row>
    <row r="226" s="2" customFormat="1" ht="16.5" customHeight="1">
      <c r="A226" s="38"/>
      <c r="B226" s="177"/>
      <c r="C226" s="201" t="s">
        <v>907</v>
      </c>
      <c r="D226" s="201" t="s">
        <v>201</v>
      </c>
      <c r="E226" s="202" t="s">
        <v>5433</v>
      </c>
      <c r="F226" s="203" t="s">
        <v>5434</v>
      </c>
      <c r="G226" s="204" t="s">
        <v>222</v>
      </c>
      <c r="H226" s="205">
        <v>81</v>
      </c>
      <c r="I226" s="206"/>
      <c r="J226" s="207">
        <f>ROUND(I226*H226,2)</f>
        <v>0</v>
      </c>
      <c r="K226" s="208"/>
      <c r="L226" s="209"/>
      <c r="M226" s="210" t="s">
        <v>1</v>
      </c>
      <c r="N226" s="211" t="s">
        <v>42</v>
      </c>
      <c r="O226" s="78"/>
      <c r="P226" s="188">
        <f>O226*H226</f>
        <v>0</v>
      </c>
      <c r="Q226" s="188">
        <v>0</v>
      </c>
      <c r="R226" s="188">
        <f>Q226*H226</f>
        <v>0</v>
      </c>
      <c r="S226" s="188">
        <v>0</v>
      </c>
      <c r="T226" s="189">
        <f>S226*H226</f>
        <v>0</v>
      </c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R226" s="190" t="s">
        <v>103</v>
      </c>
      <c r="AT226" s="190" t="s">
        <v>201</v>
      </c>
      <c r="AU226" s="190" t="s">
        <v>171</v>
      </c>
      <c r="AY226" s="19" t="s">
        <v>165</v>
      </c>
      <c r="BE226" s="191">
        <f>IF(N226="základná",J226,0)</f>
        <v>0</v>
      </c>
      <c r="BF226" s="191">
        <f>IF(N226="znížená",J226,0)</f>
        <v>0</v>
      </c>
      <c r="BG226" s="191">
        <f>IF(N226="zákl. prenesená",J226,0)</f>
        <v>0</v>
      </c>
      <c r="BH226" s="191">
        <f>IF(N226="zníž. prenesená",J226,0)</f>
        <v>0</v>
      </c>
      <c r="BI226" s="191">
        <f>IF(N226="nulová",J226,0)</f>
        <v>0</v>
      </c>
      <c r="BJ226" s="19" t="s">
        <v>171</v>
      </c>
      <c r="BK226" s="191">
        <f>ROUND(I226*H226,2)</f>
        <v>0</v>
      </c>
      <c r="BL226" s="19" t="s">
        <v>91</v>
      </c>
      <c r="BM226" s="190" t="s">
        <v>5527</v>
      </c>
    </row>
    <row r="227" s="2" customFormat="1" ht="16.5" customHeight="1">
      <c r="A227" s="38"/>
      <c r="B227" s="177"/>
      <c r="C227" s="178" t="s">
        <v>911</v>
      </c>
      <c r="D227" s="178" t="s">
        <v>167</v>
      </c>
      <c r="E227" s="179" t="s">
        <v>5436</v>
      </c>
      <c r="F227" s="180" t="s">
        <v>5437</v>
      </c>
      <c r="G227" s="181" t="s">
        <v>222</v>
      </c>
      <c r="H227" s="182">
        <v>81</v>
      </c>
      <c r="I227" s="183"/>
      <c r="J227" s="184">
        <f>ROUND(I227*H227,2)</f>
        <v>0</v>
      </c>
      <c r="K227" s="185"/>
      <c r="L227" s="39"/>
      <c r="M227" s="186" t="s">
        <v>1</v>
      </c>
      <c r="N227" s="187" t="s">
        <v>42</v>
      </c>
      <c r="O227" s="78"/>
      <c r="P227" s="188">
        <f>O227*H227</f>
        <v>0</v>
      </c>
      <c r="Q227" s="188">
        <v>0</v>
      </c>
      <c r="R227" s="188">
        <f>Q227*H227</f>
        <v>0</v>
      </c>
      <c r="S227" s="188">
        <v>0</v>
      </c>
      <c r="T227" s="189">
        <f>S227*H227</f>
        <v>0</v>
      </c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R227" s="190" t="s">
        <v>91</v>
      </c>
      <c r="AT227" s="190" t="s">
        <v>167</v>
      </c>
      <c r="AU227" s="190" t="s">
        <v>171</v>
      </c>
      <c r="AY227" s="19" t="s">
        <v>165</v>
      </c>
      <c r="BE227" s="191">
        <f>IF(N227="základná",J227,0)</f>
        <v>0</v>
      </c>
      <c r="BF227" s="191">
        <f>IF(N227="znížená",J227,0)</f>
        <v>0</v>
      </c>
      <c r="BG227" s="191">
        <f>IF(N227="zákl. prenesená",J227,0)</f>
        <v>0</v>
      </c>
      <c r="BH227" s="191">
        <f>IF(N227="zníž. prenesená",J227,0)</f>
        <v>0</v>
      </c>
      <c r="BI227" s="191">
        <f>IF(N227="nulová",J227,0)</f>
        <v>0</v>
      </c>
      <c r="BJ227" s="19" t="s">
        <v>171</v>
      </c>
      <c r="BK227" s="191">
        <f>ROUND(I227*H227,2)</f>
        <v>0</v>
      </c>
      <c r="BL227" s="19" t="s">
        <v>91</v>
      </c>
      <c r="BM227" s="190" t="s">
        <v>5528</v>
      </c>
    </row>
    <row r="228" s="2" customFormat="1" ht="16.5" customHeight="1">
      <c r="A228" s="38"/>
      <c r="B228" s="177"/>
      <c r="C228" s="201" t="s">
        <v>916</v>
      </c>
      <c r="D228" s="201" t="s">
        <v>201</v>
      </c>
      <c r="E228" s="202" t="s">
        <v>5439</v>
      </c>
      <c r="F228" s="203" t="s">
        <v>5440</v>
      </c>
      <c r="G228" s="204" t="s">
        <v>222</v>
      </c>
      <c r="H228" s="205">
        <v>81</v>
      </c>
      <c r="I228" s="206"/>
      <c r="J228" s="207">
        <f>ROUND(I228*H228,2)</f>
        <v>0</v>
      </c>
      <c r="K228" s="208"/>
      <c r="L228" s="209"/>
      <c r="M228" s="210" t="s">
        <v>1</v>
      </c>
      <c r="N228" s="211" t="s">
        <v>42</v>
      </c>
      <c r="O228" s="78"/>
      <c r="P228" s="188">
        <f>O228*H228</f>
        <v>0</v>
      </c>
      <c r="Q228" s="188">
        <v>0</v>
      </c>
      <c r="R228" s="188">
        <f>Q228*H228</f>
        <v>0</v>
      </c>
      <c r="S228" s="188">
        <v>0</v>
      </c>
      <c r="T228" s="189">
        <f>S228*H228</f>
        <v>0</v>
      </c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R228" s="190" t="s">
        <v>103</v>
      </c>
      <c r="AT228" s="190" t="s">
        <v>201</v>
      </c>
      <c r="AU228" s="190" t="s">
        <v>171</v>
      </c>
      <c r="AY228" s="19" t="s">
        <v>165</v>
      </c>
      <c r="BE228" s="191">
        <f>IF(N228="základná",J228,0)</f>
        <v>0</v>
      </c>
      <c r="BF228" s="191">
        <f>IF(N228="znížená",J228,0)</f>
        <v>0</v>
      </c>
      <c r="BG228" s="191">
        <f>IF(N228="zákl. prenesená",J228,0)</f>
        <v>0</v>
      </c>
      <c r="BH228" s="191">
        <f>IF(N228="zníž. prenesená",J228,0)</f>
        <v>0</v>
      </c>
      <c r="BI228" s="191">
        <f>IF(N228="nulová",J228,0)</f>
        <v>0</v>
      </c>
      <c r="BJ228" s="19" t="s">
        <v>171</v>
      </c>
      <c r="BK228" s="191">
        <f>ROUND(I228*H228,2)</f>
        <v>0</v>
      </c>
      <c r="BL228" s="19" t="s">
        <v>91</v>
      </c>
      <c r="BM228" s="190" t="s">
        <v>5529</v>
      </c>
    </row>
    <row r="229" s="2" customFormat="1" ht="16.5" customHeight="1">
      <c r="A229" s="38"/>
      <c r="B229" s="177"/>
      <c r="C229" s="178" t="s">
        <v>920</v>
      </c>
      <c r="D229" s="178" t="s">
        <v>167</v>
      </c>
      <c r="E229" s="179" t="s">
        <v>5442</v>
      </c>
      <c r="F229" s="180" t="s">
        <v>5443</v>
      </c>
      <c r="G229" s="181" t="s">
        <v>222</v>
      </c>
      <c r="H229" s="182">
        <v>81</v>
      </c>
      <c r="I229" s="183"/>
      <c r="J229" s="184">
        <f>ROUND(I229*H229,2)</f>
        <v>0</v>
      </c>
      <c r="K229" s="185"/>
      <c r="L229" s="39"/>
      <c r="M229" s="186" t="s">
        <v>1</v>
      </c>
      <c r="N229" s="187" t="s">
        <v>42</v>
      </c>
      <c r="O229" s="78"/>
      <c r="P229" s="188">
        <f>O229*H229</f>
        <v>0</v>
      </c>
      <c r="Q229" s="188">
        <v>0</v>
      </c>
      <c r="R229" s="188">
        <f>Q229*H229</f>
        <v>0</v>
      </c>
      <c r="S229" s="188">
        <v>0</v>
      </c>
      <c r="T229" s="189">
        <f>S229*H229</f>
        <v>0</v>
      </c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R229" s="190" t="s">
        <v>91</v>
      </c>
      <c r="AT229" s="190" t="s">
        <v>167</v>
      </c>
      <c r="AU229" s="190" t="s">
        <v>171</v>
      </c>
      <c r="AY229" s="19" t="s">
        <v>165</v>
      </c>
      <c r="BE229" s="191">
        <f>IF(N229="základná",J229,0)</f>
        <v>0</v>
      </c>
      <c r="BF229" s="191">
        <f>IF(N229="znížená",J229,0)</f>
        <v>0</v>
      </c>
      <c r="BG229" s="191">
        <f>IF(N229="zákl. prenesená",J229,0)</f>
        <v>0</v>
      </c>
      <c r="BH229" s="191">
        <f>IF(N229="zníž. prenesená",J229,0)</f>
        <v>0</v>
      </c>
      <c r="BI229" s="191">
        <f>IF(N229="nulová",J229,0)</f>
        <v>0</v>
      </c>
      <c r="BJ229" s="19" t="s">
        <v>171</v>
      </c>
      <c r="BK229" s="191">
        <f>ROUND(I229*H229,2)</f>
        <v>0</v>
      </c>
      <c r="BL229" s="19" t="s">
        <v>91</v>
      </c>
      <c r="BM229" s="190" t="s">
        <v>5530</v>
      </c>
    </row>
    <row r="230" s="2" customFormat="1" ht="16.5" customHeight="1">
      <c r="A230" s="38"/>
      <c r="B230" s="177"/>
      <c r="C230" s="201" t="s">
        <v>924</v>
      </c>
      <c r="D230" s="201" t="s">
        <v>201</v>
      </c>
      <c r="E230" s="202" t="s">
        <v>5457</v>
      </c>
      <c r="F230" s="203" t="s">
        <v>5458</v>
      </c>
      <c r="G230" s="204" t="s">
        <v>216</v>
      </c>
      <c r="H230" s="205">
        <v>60</v>
      </c>
      <c r="I230" s="206"/>
      <c r="J230" s="207">
        <f>ROUND(I230*H230,2)</f>
        <v>0</v>
      </c>
      <c r="K230" s="208"/>
      <c r="L230" s="209"/>
      <c r="M230" s="210" t="s">
        <v>1</v>
      </c>
      <c r="N230" s="211" t="s">
        <v>42</v>
      </c>
      <c r="O230" s="78"/>
      <c r="P230" s="188">
        <f>O230*H230</f>
        <v>0</v>
      </c>
      <c r="Q230" s="188">
        <v>0</v>
      </c>
      <c r="R230" s="188">
        <f>Q230*H230</f>
        <v>0</v>
      </c>
      <c r="S230" s="188">
        <v>0</v>
      </c>
      <c r="T230" s="189">
        <f>S230*H230</f>
        <v>0</v>
      </c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R230" s="190" t="s">
        <v>103</v>
      </c>
      <c r="AT230" s="190" t="s">
        <v>201</v>
      </c>
      <c r="AU230" s="190" t="s">
        <v>171</v>
      </c>
      <c r="AY230" s="19" t="s">
        <v>165</v>
      </c>
      <c r="BE230" s="191">
        <f>IF(N230="základná",J230,0)</f>
        <v>0</v>
      </c>
      <c r="BF230" s="191">
        <f>IF(N230="znížená",J230,0)</f>
        <v>0</v>
      </c>
      <c r="BG230" s="191">
        <f>IF(N230="zákl. prenesená",J230,0)</f>
        <v>0</v>
      </c>
      <c r="BH230" s="191">
        <f>IF(N230="zníž. prenesená",J230,0)</f>
        <v>0</v>
      </c>
      <c r="BI230" s="191">
        <f>IF(N230="nulová",J230,0)</f>
        <v>0</v>
      </c>
      <c r="BJ230" s="19" t="s">
        <v>171</v>
      </c>
      <c r="BK230" s="191">
        <f>ROUND(I230*H230,2)</f>
        <v>0</v>
      </c>
      <c r="BL230" s="19" t="s">
        <v>91</v>
      </c>
      <c r="BM230" s="190" t="s">
        <v>5531</v>
      </c>
    </row>
    <row r="231" s="2" customFormat="1" ht="16.5" customHeight="1">
      <c r="A231" s="38"/>
      <c r="B231" s="177"/>
      <c r="C231" s="178" t="s">
        <v>933</v>
      </c>
      <c r="D231" s="178" t="s">
        <v>167</v>
      </c>
      <c r="E231" s="179" t="s">
        <v>5532</v>
      </c>
      <c r="F231" s="180" t="s">
        <v>5461</v>
      </c>
      <c r="G231" s="181" t="s">
        <v>216</v>
      </c>
      <c r="H231" s="182">
        <v>60</v>
      </c>
      <c r="I231" s="183"/>
      <c r="J231" s="184">
        <f>ROUND(I231*H231,2)</f>
        <v>0</v>
      </c>
      <c r="K231" s="185"/>
      <c r="L231" s="39"/>
      <c r="M231" s="186" t="s">
        <v>1</v>
      </c>
      <c r="N231" s="187" t="s">
        <v>42</v>
      </c>
      <c r="O231" s="78"/>
      <c r="P231" s="188">
        <f>O231*H231</f>
        <v>0</v>
      </c>
      <c r="Q231" s="188">
        <v>0</v>
      </c>
      <c r="R231" s="188">
        <f>Q231*H231</f>
        <v>0</v>
      </c>
      <c r="S231" s="188">
        <v>0</v>
      </c>
      <c r="T231" s="189">
        <f>S231*H231</f>
        <v>0</v>
      </c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R231" s="190" t="s">
        <v>91</v>
      </c>
      <c r="AT231" s="190" t="s">
        <v>167</v>
      </c>
      <c r="AU231" s="190" t="s">
        <v>171</v>
      </c>
      <c r="AY231" s="19" t="s">
        <v>165</v>
      </c>
      <c r="BE231" s="191">
        <f>IF(N231="základná",J231,0)</f>
        <v>0</v>
      </c>
      <c r="BF231" s="191">
        <f>IF(N231="znížená",J231,0)</f>
        <v>0</v>
      </c>
      <c r="BG231" s="191">
        <f>IF(N231="zákl. prenesená",J231,0)</f>
        <v>0</v>
      </c>
      <c r="BH231" s="191">
        <f>IF(N231="zníž. prenesená",J231,0)</f>
        <v>0</v>
      </c>
      <c r="BI231" s="191">
        <f>IF(N231="nulová",J231,0)</f>
        <v>0</v>
      </c>
      <c r="BJ231" s="19" t="s">
        <v>171</v>
      </c>
      <c r="BK231" s="191">
        <f>ROUND(I231*H231,2)</f>
        <v>0</v>
      </c>
      <c r="BL231" s="19" t="s">
        <v>91</v>
      </c>
      <c r="BM231" s="190" t="s">
        <v>5533</v>
      </c>
    </row>
    <row r="232" s="2" customFormat="1" ht="16.5" customHeight="1">
      <c r="A232" s="38"/>
      <c r="B232" s="177"/>
      <c r="C232" s="178" t="s">
        <v>937</v>
      </c>
      <c r="D232" s="178" t="s">
        <v>167</v>
      </c>
      <c r="E232" s="179" t="s">
        <v>5534</v>
      </c>
      <c r="F232" s="180" t="s">
        <v>5464</v>
      </c>
      <c r="G232" s="181" t="s">
        <v>216</v>
      </c>
      <c r="H232" s="182">
        <v>60</v>
      </c>
      <c r="I232" s="183"/>
      <c r="J232" s="184">
        <f>ROUND(I232*H232,2)</f>
        <v>0</v>
      </c>
      <c r="K232" s="185"/>
      <c r="L232" s="39"/>
      <c r="M232" s="186" t="s">
        <v>1</v>
      </c>
      <c r="N232" s="187" t="s">
        <v>42</v>
      </c>
      <c r="O232" s="78"/>
      <c r="P232" s="188">
        <f>O232*H232</f>
        <v>0</v>
      </c>
      <c r="Q232" s="188">
        <v>0</v>
      </c>
      <c r="R232" s="188">
        <f>Q232*H232</f>
        <v>0</v>
      </c>
      <c r="S232" s="188">
        <v>0</v>
      </c>
      <c r="T232" s="189">
        <f>S232*H232</f>
        <v>0</v>
      </c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R232" s="190" t="s">
        <v>91</v>
      </c>
      <c r="AT232" s="190" t="s">
        <v>167</v>
      </c>
      <c r="AU232" s="190" t="s">
        <v>171</v>
      </c>
      <c r="AY232" s="19" t="s">
        <v>165</v>
      </c>
      <c r="BE232" s="191">
        <f>IF(N232="základná",J232,0)</f>
        <v>0</v>
      </c>
      <c r="BF232" s="191">
        <f>IF(N232="znížená",J232,0)</f>
        <v>0</v>
      </c>
      <c r="BG232" s="191">
        <f>IF(N232="zákl. prenesená",J232,0)</f>
        <v>0</v>
      </c>
      <c r="BH232" s="191">
        <f>IF(N232="zníž. prenesená",J232,0)</f>
        <v>0</v>
      </c>
      <c r="BI232" s="191">
        <f>IF(N232="nulová",J232,0)</f>
        <v>0</v>
      </c>
      <c r="BJ232" s="19" t="s">
        <v>171</v>
      </c>
      <c r="BK232" s="191">
        <f>ROUND(I232*H232,2)</f>
        <v>0</v>
      </c>
      <c r="BL232" s="19" t="s">
        <v>91</v>
      </c>
      <c r="BM232" s="190" t="s">
        <v>5535</v>
      </c>
    </row>
    <row r="233" s="2" customFormat="1" ht="21.75" customHeight="1">
      <c r="A233" s="38"/>
      <c r="B233" s="177"/>
      <c r="C233" s="201" t="s">
        <v>942</v>
      </c>
      <c r="D233" s="201" t="s">
        <v>201</v>
      </c>
      <c r="E233" s="202" t="s">
        <v>5536</v>
      </c>
      <c r="F233" s="203" t="s">
        <v>5467</v>
      </c>
      <c r="G233" s="204" t="s">
        <v>949</v>
      </c>
      <c r="H233" s="250"/>
      <c r="I233" s="206"/>
      <c r="J233" s="207">
        <f>ROUND(I233*H233,2)</f>
        <v>0</v>
      </c>
      <c r="K233" s="208"/>
      <c r="L233" s="209"/>
      <c r="M233" s="210" t="s">
        <v>1</v>
      </c>
      <c r="N233" s="211" t="s">
        <v>42</v>
      </c>
      <c r="O233" s="78"/>
      <c r="P233" s="188">
        <f>O233*H233</f>
        <v>0</v>
      </c>
      <c r="Q233" s="188">
        <v>0</v>
      </c>
      <c r="R233" s="188">
        <f>Q233*H233</f>
        <v>0</v>
      </c>
      <c r="S233" s="188">
        <v>0</v>
      </c>
      <c r="T233" s="189">
        <f>S233*H233</f>
        <v>0</v>
      </c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R233" s="190" t="s">
        <v>103</v>
      </c>
      <c r="AT233" s="190" t="s">
        <v>201</v>
      </c>
      <c r="AU233" s="190" t="s">
        <v>171</v>
      </c>
      <c r="AY233" s="19" t="s">
        <v>165</v>
      </c>
      <c r="BE233" s="191">
        <f>IF(N233="základná",J233,0)</f>
        <v>0</v>
      </c>
      <c r="BF233" s="191">
        <f>IF(N233="znížená",J233,0)</f>
        <v>0</v>
      </c>
      <c r="BG233" s="191">
        <f>IF(N233="zákl. prenesená",J233,0)</f>
        <v>0</v>
      </c>
      <c r="BH233" s="191">
        <f>IF(N233="zníž. prenesená",J233,0)</f>
        <v>0</v>
      </c>
      <c r="BI233" s="191">
        <f>IF(N233="nulová",J233,0)</f>
        <v>0</v>
      </c>
      <c r="BJ233" s="19" t="s">
        <v>171</v>
      </c>
      <c r="BK233" s="191">
        <f>ROUND(I233*H233,2)</f>
        <v>0</v>
      </c>
      <c r="BL233" s="19" t="s">
        <v>91</v>
      </c>
      <c r="BM233" s="190" t="s">
        <v>5537</v>
      </c>
    </row>
    <row r="234" s="12" customFormat="1" ht="22.8" customHeight="1">
      <c r="A234" s="12"/>
      <c r="B234" s="164"/>
      <c r="C234" s="12"/>
      <c r="D234" s="165" t="s">
        <v>75</v>
      </c>
      <c r="E234" s="175" t="s">
        <v>5538</v>
      </c>
      <c r="F234" s="175" t="s">
        <v>5539</v>
      </c>
      <c r="G234" s="12"/>
      <c r="H234" s="12"/>
      <c r="I234" s="167"/>
      <c r="J234" s="176">
        <f>BK234</f>
        <v>0</v>
      </c>
      <c r="K234" s="12"/>
      <c r="L234" s="164"/>
      <c r="M234" s="169"/>
      <c r="N234" s="170"/>
      <c r="O234" s="170"/>
      <c r="P234" s="171">
        <f>SUM(P235:P244)</f>
        <v>0</v>
      </c>
      <c r="Q234" s="170"/>
      <c r="R234" s="171">
        <f>SUM(R235:R244)</f>
        <v>0</v>
      </c>
      <c r="S234" s="170"/>
      <c r="T234" s="172">
        <f>SUM(T235:T244)</f>
        <v>0</v>
      </c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R234" s="165" t="s">
        <v>88</v>
      </c>
      <c r="AT234" s="173" t="s">
        <v>75</v>
      </c>
      <c r="AU234" s="173" t="s">
        <v>81</v>
      </c>
      <c r="AY234" s="165" t="s">
        <v>165</v>
      </c>
      <c r="BK234" s="174">
        <f>SUM(BK235:BK244)</f>
        <v>0</v>
      </c>
    </row>
    <row r="235" s="2" customFormat="1" ht="24.15" customHeight="1">
      <c r="A235" s="38"/>
      <c r="B235" s="177"/>
      <c r="C235" s="201" t="s">
        <v>946</v>
      </c>
      <c r="D235" s="201" t="s">
        <v>201</v>
      </c>
      <c r="E235" s="202" t="s">
        <v>5540</v>
      </c>
      <c r="F235" s="203" t="s">
        <v>5541</v>
      </c>
      <c r="G235" s="204" t="s">
        <v>216</v>
      </c>
      <c r="H235" s="205">
        <v>1</v>
      </c>
      <c r="I235" s="206"/>
      <c r="J235" s="207">
        <f>ROUND(I235*H235,2)</f>
        <v>0</v>
      </c>
      <c r="K235" s="208"/>
      <c r="L235" s="209"/>
      <c r="M235" s="210" t="s">
        <v>1</v>
      </c>
      <c r="N235" s="211" t="s">
        <v>42</v>
      </c>
      <c r="O235" s="78"/>
      <c r="P235" s="188">
        <f>O235*H235</f>
        <v>0</v>
      </c>
      <c r="Q235" s="188">
        <v>0</v>
      </c>
      <c r="R235" s="188">
        <f>Q235*H235</f>
        <v>0</v>
      </c>
      <c r="S235" s="188">
        <v>0</v>
      </c>
      <c r="T235" s="189">
        <f>S235*H235</f>
        <v>0</v>
      </c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R235" s="190" t="s">
        <v>103</v>
      </c>
      <c r="AT235" s="190" t="s">
        <v>201</v>
      </c>
      <c r="AU235" s="190" t="s">
        <v>171</v>
      </c>
      <c r="AY235" s="19" t="s">
        <v>165</v>
      </c>
      <c r="BE235" s="191">
        <f>IF(N235="základná",J235,0)</f>
        <v>0</v>
      </c>
      <c r="BF235" s="191">
        <f>IF(N235="znížená",J235,0)</f>
        <v>0</v>
      </c>
      <c r="BG235" s="191">
        <f>IF(N235="zákl. prenesená",J235,0)</f>
        <v>0</v>
      </c>
      <c r="BH235" s="191">
        <f>IF(N235="zníž. prenesená",J235,0)</f>
        <v>0</v>
      </c>
      <c r="BI235" s="191">
        <f>IF(N235="nulová",J235,0)</f>
        <v>0</v>
      </c>
      <c r="BJ235" s="19" t="s">
        <v>171</v>
      </c>
      <c r="BK235" s="191">
        <f>ROUND(I235*H235,2)</f>
        <v>0</v>
      </c>
      <c r="BL235" s="19" t="s">
        <v>91</v>
      </c>
      <c r="BM235" s="190" t="s">
        <v>5542</v>
      </c>
    </row>
    <row r="236" s="2" customFormat="1" ht="24.15" customHeight="1">
      <c r="A236" s="38"/>
      <c r="B236" s="177"/>
      <c r="C236" s="178" t="s">
        <v>953</v>
      </c>
      <c r="D236" s="178" t="s">
        <v>167</v>
      </c>
      <c r="E236" s="179" t="s">
        <v>5540</v>
      </c>
      <c r="F236" s="180" t="s">
        <v>5299</v>
      </c>
      <c r="G236" s="181" t="s">
        <v>216</v>
      </c>
      <c r="H236" s="182">
        <v>1</v>
      </c>
      <c r="I236" s="183"/>
      <c r="J236" s="184">
        <f>ROUND(I236*H236,2)</f>
        <v>0</v>
      </c>
      <c r="K236" s="185"/>
      <c r="L236" s="39"/>
      <c r="M236" s="186" t="s">
        <v>1</v>
      </c>
      <c r="N236" s="187" t="s">
        <v>42</v>
      </c>
      <c r="O236" s="78"/>
      <c r="P236" s="188">
        <f>O236*H236</f>
        <v>0</v>
      </c>
      <c r="Q236" s="188">
        <v>0</v>
      </c>
      <c r="R236" s="188">
        <f>Q236*H236</f>
        <v>0</v>
      </c>
      <c r="S236" s="188">
        <v>0</v>
      </c>
      <c r="T236" s="189">
        <f>S236*H236</f>
        <v>0</v>
      </c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R236" s="190" t="s">
        <v>91</v>
      </c>
      <c r="AT236" s="190" t="s">
        <v>167</v>
      </c>
      <c r="AU236" s="190" t="s">
        <v>171</v>
      </c>
      <c r="AY236" s="19" t="s">
        <v>165</v>
      </c>
      <c r="BE236" s="191">
        <f>IF(N236="základná",J236,0)</f>
        <v>0</v>
      </c>
      <c r="BF236" s="191">
        <f>IF(N236="znížená",J236,0)</f>
        <v>0</v>
      </c>
      <c r="BG236" s="191">
        <f>IF(N236="zákl. prenesená",J236,0)</f>
        <v>0</v>
      </c>
      <c r="BH236" s="191">
        <f>IF(N236="zníž. prenesená",J236,0)</f>
        <v>0</v>
      </c>
      <c r="BI236" s="191">
        <f>IF(N236="nulová",J236,0)</f>
        <v>0</v>
      </c>
      <c r="BJ236" s="19" t="s">
        <v>171</v>
      </c>
      <c r="BK236" s="191">
        <f>ROUND(I236*H236,2)</f>
        <v>0</v>
      </c>
      <c r="BL236" s="19" t="s">
        <v>91</v>
      </c>
      <c r="BM236" s="190" t="s">
        <v>5543</v>
      </c>
    </row>
    <row r="237" s="2" customFormat="1" ht="37.8" customHeight="1">
      <c r="A237" s="38"/>
      <c r="B237" s="177"/>
      <c r="C237" s="201" t="s">
        <v>957</v>
      </c>
      <c r="D237" s="201" t="s">
        <v>201</v>
      </c>
      <c r="E237" s="202" t="s">
        <v>5544</v>
      </c>
      <c r="F237" s="203" t="s">
        <v>5545</v>
      </c>
      <c r="G237" s="204" t="s">
        <v>216</v>
      </c>
      <c r="H237" s="205">
        <v>1</v>
      </c>
      <c r="I237" s="206"/>
      <c r="J237" s="207">
        <f>ROUND(I237*H237,2)</f>
        <v>0</v>
      </c>
      <c r="K237" s="208"/>
      <c r="L237" s="209"/>
      <c r="M237" s="210" t="s">
        <v>1</v>
      </c>
      <c r="N237" s="211" t="s">
        <v>42</v>
      </c>
      <c r="O237" s="78"/>
      <c r="P237" s="188">
        <f>O237*H237</f>
        <v>0</v>
      </c>
      <c r="Q237" s="188">
        <v>0</v>
      </c>
      <c r="R237" s="188">
        <f>Q237*H237</f>
        <v>0</v>
      </c>
      <c r="S237" s="188">
        <v>0</v>
      </c>
      <c r="T237" s="189">
        <f>S237*H237</f>
        <v>0</v>
      </c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R237" s="190" t="s">
        <v>103</v>
      </c>
      <c r="AT237" s="190" t="s">
        <v>201</v>
      </c>
      <c r="AU237" s="190" t="s">
        <v>171</v>
      </c>
      <c r="AY237" s="19" t="s">
        <v>165</v>
      </c>
      <c r="BE237" s="191">
        <f>IF(N237="základná",J237,0)</f>
        <v>0</v>
      </c>
      <c r="BF237" s="191">
        <f>IF(N237="znížená",J237,0)</f>
        <v>0</v>
      </c>
      <c r="BG237" s="191">
        <f>IF(N237="zákl. prenesená",J237,0)</f>
        <v>0</v>
      </c>
      <c r="BH237" s="191">
        <f>IF(N237="zníž. prenesená",J237,0)</f>
        <v>0</v>
      </c>
      <c r="BI237" s="191">
        <f>IF(N237="nulová",J237,0)</f>
        <v>0</v>
      </c>
      <c r="BJ237" s="19" t="s">
        <v>171</v>
      </c>
      <c r="BK237" s="191">
        <f>ROUND(I237*H237,2)</f>
        <v>0</v>
      </c>
      <c r="BL237" s="19" t="s">
        <v>91</v>
      </c>
      <c r="BM237" s="190" t="s">
        <v>5546</v>
      </c>
    </row>
    <row r="238" s="2" customFormat="1" ht="44.25" customHeight="1">
      <c r="A238" s="38"/>
      <c r="B238" s="177"/>
      <c r="C238" s="178" t="s">
        <v>962</v>
      </c>
      <c r="D238" s="178" t="s">
        <v>167</v>
      </c>
      <c r="E238" s="179" t="s">
        <v>5547</v>
      </c>
      <c r="F238" s="180" t="s">
        <v>5548</v>
      </c>
      <c r="G238" s="181" t="s">
        <v>216</v>
      </c>
      <c r="H238" s="182">
        <v>1</v>
      </c>
      <c r="I238" s="183"/>
      <c r="J238" s="184">
        <f>ROUND(I238*H238,2)</f>
        <v>0</v>
      </c>
      <c r="K238" s="185"/>
      <c r="L238" s="39"/>
      <c r="M238" s="186" t="s">
        <v>1</v>
      </c>
      <c r="N238" s="187" t="s">
        <v>42</v>
      </c>
      <c r="O238" s="78"/>
      <c r="P238" s="188">
        <f>O238*H238</f>
        <v>0</v>
      </c>
      <c r="Q238" s="188">
        <v>0</v>
      </c>
      <c r="R238" s="188">
        <f>Q238*H238</f>
        <v>0</v>
      </c>
      <c r="S238" s="188">
        <v>0</v>
      </c>
      <c r="T238" s="189">
        <f>S238*H238</f>
        <v>0</v>
      </c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R238" s="190" t="s">
        <v>91</v>
      </c>
      <c r="AT238" s="190" t="s">
        <v>167</v>
      </c>
      <c r="AU238" s="190" t="s">
        <v>171</v>
      </c>
      <c r="AY238" s="19" t="s">
        <v>165</v>
      </c>
      <c r="BE238" s="191">
        <f>IF(N238="základná",J238,0)</f>
        <v>0</v>
      </c>
      <c r="BF238" s="191">
        <f>IF(N238="znížená",J238,0)</f>
        <v>0</v>
      </c>
      <c r="BG238" s="191">
        <f>IF(N238="zákl. prenesená",J238,0)</f>
        <v>0</v>
      </c>
      <c r="BH238" s="191">
        <f>IF(N238="zníž. prenesená",J238,0)</f>
        <v>0</v>
      </c>
      <c r="BI238" s="191">
        <f>IF(N238="nulová",J238,0)</f>
        <v>0</v>
      </c>
      <c r="BJ238" s="19" t="s">
        <v>171</v>
      </c>
      <c r="BK238" s="191">
        <f>ROUND(I238*H238,2)</f>
        <v>0</v>
      </c>
      <c r="BL238" s="19" t="s">
        <v>91</v>
      </c>
      <c r="BM238" s="190" t="s">
        <v>5549</v>
      </c>
    </row>
    <row r="239" s="2" customFormat="1" ht="16.5" customHeight="1">
      <c r="A239" s="38"/>
      <c r="B239" s="177"/>
      <c r="C239" s="201" t="s">
        <v>966</v>
      </c>
      <c r="D239" s="201" t="s">
        <v>201</v>
      </c>
      <c r="E239" s="202" t="s">
        <v>5319</v>
      </c>
      <c r="F239" s="203" t="s">
        <v>5320</v>
      </c>
      <c r="G239" s="204" t="s">
        <v>216</v>
      </c>
      <c r="H239" s="205">
        <v>1</v>
      </c>
      <c r="I239" s="206"/>
      <c r="J239" s="207">
        <f>ROUND(I239*H239,2)</f>
        <v>0</v>
      </c>
      <c r="K239" s="208"/>
      <c r="L239" s="209"/>
      <c r="M239" s="210" t="s">
        <v>1</v>
      </c>
      <c r="N239" s="211" t="s">
        <v>42</v>
      </c>
      <c r="O239" s="78"/>
      <c r="P239" s="188">
        <f>O239*H239</f>
        <v>0</v>
      </c>
      <c r="Q239" s="188">
        <v>0</v>
      </c>
      <c r="R239" s="188">
        <f>Q239*H239</f>
        <v>0</v>
      </c>
      <c r="S239" s="188">
        <v>0</v>
      </c>
      <c r="T239" s="189">
        <f>S239*H239</f>
        <v>0</v>
      </c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R239" s="190" t="s">
        <v>103</v>
      </c>
      <c r="AT239" s="190" t="s">
        <v>201</v>
      </c>
      <c r="AU239" s="190" t="s">
        <v>171</v>
      </c>
      <c r="AY239" s="19" t="s">
        <v>165</v>
      </c>
      <c r="BE239" s="191">
        <f>IF(N239="základná",J239,0)</f>
        <v>0</v>
      </c>
      <c r="BF239" s="191">
        <f>IF(N239="znížená",J239,0)</f>
        <v>0</v>
      </c>
      <c r="BG239" s="191">
        <f>IF(N239="zákl. prenesená",J239,0)</f>
        <v>0</v>
      </c>
      <c r="BH239" s="191">
        <f>IF(N239="zníž. prenesená",J239,0)</f>
        <v>0</v>
      </c>
      <c r="BI239" s="191">
        <f>IF(N239="nulová",J239,0)</f>
        <v>0</v>
      </c>
      <c r="BJ239" s="19" t="s">
        <v>171</v>
      </c>
      <c r="BK239" s="191">
        <f>ROUND(I239*H239,2)</f>
        <v>0</v>
      </c>
      <c r="BL239" s="19" t="s">
        <v>91</v>
      </c>
      <c r="BM239" s="190" t="s">
        <v>5550</v>
      </c>
    </row>
    <row r="240" s="2" customFormat="1" ht="21.75" customHeight="1">
      <c r="A240" s="38"/>
      <c r="B240" s="177"/>
      <c r="C240" s="178" t="s">
        <v>970</v>
      </c>
      <c r="D240" s="178" t="s">
        <v>167</v>
      </c>
      <c r="E240" s="179" t="s">
        <v>5322</v>
      </c>
      <c r="F240" s="180" t="s">
        <v>5323</v>
      </c>
      <c r="G240" s="181" t="s">
        <v>216</v>
      </c>
      <c r="H240" s="182">
        <v>1</v>
      </c>
      <c r="I240" s="183"/>
      <c r="J240" s="184">
        <f>ROUND(I240*H240,2)</f>
        <v>0</v>
      </c>
      <c r="K240" s="185"/>
      <c r="L240" s="39"/>
      <c r="M240" s="186" t="s">
        <v>1</v>
      </c>
      <c r="N240" s="187" t="s">
        <v>42</v>
      </c>
      <c r="O240" s="78"/>
      <c r="P240" s="188">
        <f>O240*H240</f>
        <v>0</v>
      </c>
      <c r="Q240" s="188">
        <v>0</v>
      </c>
      <c r="R240" s="188">
        <f>Q240*H240</f>
        <v>0</v>
      </c>
      <c r="S240" s="188">
        <v>0</v>
      </c>
      <c r="T240" s="189">
        <f>S240*H240</f>
        <v>0</v>
      </c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R240" s="190" t="s">
        <v>91</v>
      </c>
      <c r="AT240" s="190" t="s">
        <v>167</v>
      </c>
      <c r="AU240" s="190" t="s">
        <v>171</v>
      </c>
      <c r="AY240" s="19" t="s">
        <v>165</v>
      </c>
      <c r="BE240" s="191">
        <f>IF(N240="základná",J240,0)</f>
        <v>0</v>
      </c>
      <c r="BF240" s="191">
        <f>IF(N240="znížená",J240,0)</f>
        <v>0</v>
      </c>
      <c r="BG240" s="191">
        <f>IF(N240="zákl. prenesená",J240,0)</f>
        <v>0</v>
      </c>
      <c r="BH240" s="191">
        <f>IF(N240="zníž. prenesená",J240,0)</f>
        <v>0</v>
      </c>
      <c r="BI240" s="191">
        <f>IF(N240="nulová",J240,0)</f>
        <v>0</v>
      </c>
      <c r="BJ240" s="19" t="s">
        <v>171</v>
      </c>
      <c r="BK240" s="191">
        <f>ROUND(I240*H240,2)</f>
        <v>0</v>
      </c>
      <c r="BL240" s="19" t="s">
        <v>91</v>
      </c>
      <c r="BM240" s="190" t="s">
        <v>5551</v>
      </c>
    </row>
    <row r="241" s="2" customFormat="1" ht="21.75" customHeight="1">
      <c r="A241" s="38"/>
      <c r="B241" s="177"/>
      <c r="C241" s="201" t="s">
        <v>974</v>
      </c>
      <c r="D241" s="201" t="s">
        <v>201</v>
      </c>
      <c r="E241" s="202" t="s">
        <v>5486</v>
      </c>
      <c r="F241" s="203" t="s">
        <v>5487</v>
      </c>
      <c r="G241" s="204" t="s">
        <v>216</v>
      </c>
      <c r="H241" s="205">
        <v>4</v>
      </c>
      <c r="I241" s="206"/>
      <c r="J241" s="207">
        <f>ROUND(I241*H241,2)</f>
        <v>0</v>
      </c>
      <c r="K241" s="208"/>
      <c r="L241" s="209"/>
      <c r="M241" s="210" t="s">
        <v>1</v>
      </c>
      <c r="N241" s="211" t="s">
        <v>42</v>
      </c>
      <c r="O241" s="78"/>
      <c r="P241" s="188">
        <f>O241*H241</f>
        <v>0</v>
      </c>
      <c r="Q241" s="188">
        <v>0</v>
      </c>
      <c r="R241" s="188">
        <f>Q241*H241</f>
        <v>0</v>
      </c>
      <c r="S241" s="188">
        <v>0</v>
      </c>
      <c r="T241" s="189">
        <f>S241*H241</f>
        <v>0</v>
      </c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R241" s="190" t="s">
        <v>103</v>
      </c>
      <c r="AT241" s="190" t="s">
        <v>201</v>
      </c>
      <c r="AU241" s="190" t="s">
        <v>171</v>
      </c>
      <c r="AY241" s="19" t="s">
        <v>165</v>
      </c>
      <c r="BE241" s="191">
        <f>IF(N241="základná",J241,0)</f>
        <v>0</v>
      </c>
      <c r="BF241" s="191">
        <f>IF(N241="znížená",J241,0)</f>
        <v>0</v>
      </c>
      <c r="BG241" s="191">
        <f>IF(N241="zákl. prenesená",J241,0)</f>
        <v>0</v>
      </c>
      <c r="BH241" s="191">
        <f>IF(N241="zníž. prenesená",J241,0)</f>
        <v>0</v>
      </c>
      <c r="BI241" s="191">
        <f>IF(N241="nulová",J241,0)</f>
        <v>0</v>
      </c>
      <c r="BJ241" s="19" t="s">
        <v>171</v>
      </c>
      <c r="BK241" s="191">
        <f>ROUND(I241*H241,2)</f>
        <v>0</v>
      </c>
      <c r="BL241" s="19" t="s">
        <v>91</v>
      </c>
      <c r="BM241" s="190" t="s">
        <v>5552</v>
      </c>
    </row>
    <row r="242" s="2" customFormat="1" ht="24.15" customHeight="1">
      <c r="A242" s="38"/>
      <c r="B242" s="177"/>
      <c r="C242" s="178" t="s">
        <v>978</v>
      </c>
      <c r="D242" s="178" t="s">
        <v>167</v>
      </c>
      <c r="E242" s="179" t="s">
        <v>5489</v>
      </c>
      <c r="F242" s="180" t="s">
        <v>5490</v>
      </c>
      <c r="G242" s="181" t="s">
        <v>216</v>
      </c>
      <c r="H242" s="182">
        <v>4</v>
      </c>
      <c r="I242" s="183"/>
      <c r="J242" s="184">
        <f>ROUND(I242*H242,2)</f>
        <v>0</v>
      </c>
      <c r="K242" s="185"/>
      <c r="L242" s="39"/>
      <c r="M242" s="186" t="s">
        <v>1</v>
      </c>
      <c r="N242" s="187" t="s">
        <v>42</v>
      </c>
      <c r="O242" s="78"/>
      <c r="P242" s="188">
        <f>O242*H242</f>
        <v>0</v>
      </c>
      <c r="Q242" s="188">
        <v>0</v>
      </c>
      <c r="R242" s="188">
        <f>Q242*H242</f>
        <v>0</v>
      </c>
      <c r="S242" s="188">
        <v>0</v>
      </c>
      <c r="T242" s="189">
        <f>S242*H242</f>
        <v>0</v>
      </c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R242" s="190" t="s">
        <v>91</v>
      </c>
      <c r="AT242" s="190" t="s">
        <v>167</v>
      </c>
      <c r="AU242" s="190" t="s">
        <v>171</v>
      </c>
      <c r="AY242" s="19" t="s">
        <v>165</v>
      </c>
      <c r="BE242" s="191">
        <f>IF(N242="základná",J242,0)</f>
        <v>0</v>
      </c>
      <c r="BF242" s="191">
        <f>IF(N242="znížená",J242,0)</f>
        <v>0</v>
      </c>
      <c r="BG242" s="191">
        <f>IF(N242="zákl. prenesená",J242,0)</f>
        <v>0</v>
      </c>
      <c r="BH242" s="191">
        <f>IF(N242="zníž. prenesená",J242,0)</f>
        <v>0</v>
      </c>
      <c r="BI242" s="191">
        <f>IF(N242="nulová",J242,0)</f>
        <v>0</v>
      </c>
      <c r="BJ242" s="19" t="s">
        <v>171</v>
      </c>
      <c r="BK242" s="191">
        <f>ROUND(I242*H242,2)</f>
        <v>0</v>
      </c>
      <c r="BL242" s="19" t="s">
        <v>91</v>
      </c>
      <c r="BM242" s="190" t="s">
        <v>5553</v>
      </c>
    </row>
    <row r="243" s="2" customFormat="1" ht="16.5" customHeight="1">
      <c r="A243" s="38"/>
      <c r="B243" s="177"/>
      <c r="C243" s="201" t="s">
        <v>982</v>
      </c>
      <c r="D243" s="201" t="s">
        <v>201</v>
      </c>
      <c r="E243" s="202" t="s">
        <v>5502</v>
      </c>
      <c r="F243" s="203" t="s">
        <v>5503</v>
      </c>
      <c r="G243" s="204" t="s">
        <v>216</v>
      </c>
      <c r="H243" s="205">
        <v>2</v>
      </c>
      <c r="I243" s="206"/>
      <c r="J243" s="207">
        <f>ROUND(I243*H243,2)</f>
        <v>0</v>
      </c>
      <c r="K243" s="208"/>
      <c r="L243" s="209"/>
      <c r="M243" s="210" t="s">
        <v>1</v>
      </c>
      <c r="N243" s="211" t="s">
        <v>42</v>
      </c>
      <c r="O243" s="78"/>
      <c r="P243" s="188">
        <f>O243*H243</f>
        <v>0</v>
      </c>
      <c r="Q243" s="188">
        <v>0</v>
      </c>
      <c r="R243" s="188">
        <f>Q243*H243</f>
        <v>0</v>
      </c>
      <c r="S243" s="188">
        <v>0</v>
      </c>
      <c r="T243" s="189">
        <f>S243*H243</f>
        <v>0</v>
      </c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R243" s="190" t="s">
        <v>103</v>
      </c>
      <c r="AT243" s="190" t="s">
        <v>201</v>
      </c>
      <c r="AU243" s="190" t="s">
        <v>171</v>
      </c>
      <c r="AY243" s="19" t="s">
        <v>165</v>
      </c>
      <c r="BE243" s="191">
        <f>IF(N243="základná",J243,0)</f>
        <v>0</v>
      </c>
      <c r="BF243" s="191">
        <f>IF(N243="znížená",J243,0)</f>
        <v>0</v>
      </c>
      <c r="BG243" s="191">
        <f>IF(N243="zákl. prenesená",J243,0)</f>
        <v>0</v>
      </c>
      <c r="BH243" s="191">
        <f>IF(N243="zníž. prenesená",J243,0)</f>
        <v>0</v>
      </c>
      <c r="BI243" s="191">
        <f>IF(N243="nulová",J243,0)</f>
        <v>0</v>
      </c>
      <c r="BJ243" s="19" t="s">
        <v>171</v>
      </c>
      <c r="BK243" s="191">
        <f>ROUND(I243*H243,2)</f>
        <v>0</v>
      </c>
      <c r="BL243" s="19" t="s">
        <v>91</v>
      </c>
      <c r="BM243" s="190" t="s">
        <v>5554</v>
      </c>
    </row>
    <row r="244" s="2" customFormat="1" ht="24.15" customHeight="1">
      <c r="A244" s="38"/>
      <c r="B244" s="177"/>
      <c r="C244" s="178" t="s">
        <v>986</v>
      </c>
      <c r="D244" s="178" t="s">
        <v>167</v>
      </c>
      <c r="E244" s="179" t="s">
        <v>5505</v>
      </c>
      <c r="F244" s="180" t="s">
        <v>5506</v>
      </c>
      <c r="G244" s="181" t="s">
        <v>216</v>
      </c>
      <c r="H244" s="182">
        <v>2</v>
      </c>
      <c r="I244" s="183"/>
      <c r="J244" s="184">
        <f>ROUND(I244*H244,2)</f>
        <v>0</v>
      </c>
      <c r="K244" s="185"/>
      <c r="L244" s="39"/>
      <c r="M244" s="186" t="s">
        <v>1</v>
      </c>
      <c r="N244" s="187" t="s">
        <v>42</v>
      </c>
      <c r="O244" s="78"/>
      <c r="P244" s="188">
        <f>O244*H244</f>
        <v>0</v>
      </c>
      <c r="Q244" s="188">
        <v>0</v>
      </c>
      <c r="R244" s="188">
        <f>Q244*H244</f>
        <v>0</v>
      </c>
      <c r="S244" s="188">
        <v>0</v>
      </c>
      <c r="T244" s="189">
        <f>S244*H244</f>
        <v>0</v>
      </c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R244" s="190" t="s">
        <v>91</v>
      </c>
      <c r="AT244" s="190" t="s">
        <v>167</v>
      </c>
      <c r="AU244" s="190" t="s">
        <v>171</v>
      </c>
      <c r="AY244" s="19" t="s">
        <v>165</v>
      </c>
      <c r="BE244" s="191">
        <f>IF(N244="základná",J244,0)</f>
        <v>0</v>
      </c>
      <c r="BF244" s="191">
        <f>IF(N244="znížená",J244,0)</f>
        <v>0</v>
      </c>
      <c r="BG244" s="191">
        <f>IF(N244="zákl. prenesená",J244,0)</f>
        <v>0</v>
      </c>
      <c r="BH244" s="191">
        <f>IF(N244="zníž. prenesená",J244,0)</f>
        <v>0</v>
      </c>
      <c r="BI244" s="191">
        <f>IF(N244="nulová",J244,0)</f>
        <v>0</v>
      </c>
      <c r="BJ244" s="19" t="s">
        <v>171</v>
      </c>
      <c r="BK244" s="191">
        <f>ROUND(I244*H244,2)</f>
        <v>0</v>
      </c>
      <c r="BL244" s="19" t="s">
        <v>91</v>
      </c>
      <c r="BM244" s="190" t="s">
        <v>5555</v>
      </c>
    </row>
    <row r="245" s="12" customFormat="1" ht="22.8" customHeight="1">
      <c r="A245" s="12"/>
      <c r="B245" s="164"/>
      <c r="C245" s="12"/>
      <c r="D245" s="165" t="s">
        <v>75</v>
      </c>
      <c r="E245" s="175" t="s">
        <v>5556</v>
      </c>
      <c r="F245" s="175" t="s">
        <v>5557</v>
      </c>
      <c r="G245" s="12"/>
      <c r="H245" s="12"/>
      <c r="I245" s="167"/>
      <c r="J245" s="176">
        <f>BK245</f>
        <v>0</v>
      </c>
      <c r="K245" s="12"/>
      <c r="L245" s="164"/>
      <c r="M245" s="169"/>
      <c r="N245" s="170"/>
      <c r="O245" s="170"/>
      <c r="P245" s="171">
        <f>SUM(P246:P264)</f>
        <v>0</v>
      </c>
      <c r="Q245" s="170"/>
      <c r="R245" s="171">
        <f>SUM(R246:R264)</f>
        <v>0</v>
      </c>
      <c r="S245" s="170"/>
      <c r="T245" s="172">
        <f>SUM(T246:T264)</f>
        <v>0</v>
      </c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R245" s="165" t="s">
        <v>88</v>
      </c>
      <c r="AT245" s="173" t="s">
        <v>75</v>
      </c>
      <c r="AU245" s="173" t="s">
        <v>81</v>
      </c>
      <c r="AY245" s="165" t="s">
        <v>165</v>
      </c>
      <c r="BK245" s="174">
        <f>SUM(BK246:BK264)</f>
        <v>0</v>
      </c>
    </row>
    <row r="246" s="2" customFormat="1" ht="24.15" customHeight="1">
      <c r="A246" s="38"/>
      <c r="B246" s="177"/>
      <c r="C246" s="178" t="s">
        <v>992</v>
      </c>
      <c r="D246" s="178" t="s">
        <v>167</v>
      </c>
      <c r="E246" s="179" t="s">
        <v>5558</v>
      </c>
      <c r="F246" s="180" t="s">
        <v>5395</v>
      </c>
      <c r="G246" s="181" t="s">
        <v>216</v>
      </c>
      <c r="H246" s="182">
        <v>1</v>
      </c>
      <c r="I246" s="183"/>
      <c r="J246" s="184">
        <f>ROUND(I246*H246,2)</f>
        <v>0</v>
      </c>
      <c r="K246" s="185"/>
      <c r="L246" s="39"/>
      <c r="M246" s="186" t="s">
        <v>1</v>
      </c>
      <c r="N246" s="187" t="s">
        <v>42</v>
      </c>
      <c r="O246" s="78"/>
      <c r="P246" s="188">
        <f>O246*H246</f>
        <v>0</v>
      </c>
      <c r="Q246" s="188">
        <v>0</v>
      </c>
      <c r="R246" s="188">
        <f>Q246*H246</f>
        <v>0</v>
      </c>
      <c r="S246" s="188">
        <v>0</v>
      </c>
      <c r="T246" s="189">
        <f>S246*H246</f>
        <v>0</v>
      </c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R246" s="190" t="s">
        <v>91</v>
      </c>
      <c r="AT246" s="190" t="s">
        <v>167</v>
      </c>
      <c r="AU246" s="190" t="s">
        <v>171</v>
      </c>
      <c r="AY246" s="19" t="s">
        <v>165</v>
      </c>
      <c r="BE246" s="191">
        <f>IF(N246="základná",J246,0)</f>
        <v>0</v>
      </c>
      <c r="BF246" s="191">
        <f>IF(N246="znížená",J246,0)</f>
        <v>0</v>
      </c>
      <c r="BG246" s="191">
        <f>IF(N246="zákl. prenesená",J246,0)</f>
        <v>0</v>
      </c>
      <c r="BH246" s="191">
        <f>IF(N246="zníž. prenesená",J246,0)</f>
        <v>0</v>
      </c>
      <c r="BI246" s="191">
        <f>IF(N246="nulová",J246,0)</f>
        <v>0</v>
      </c>
      <c r="BJ246" s="19" t="s">
        <v>171</v>
      </c>
      <c r="BK246" s="191">
        <f>ROUND(I246*H246,2)</f>
        <v>0</v>
      </c>
      <c r="BL246" s="19" t="s">
        <v>91</v>
      </c>
      <c r="BM246" s="190" t="s">
        <v>5559</v>
      </c>
    </row>
    <row r="247" s="2" customFormat="1" ht="16.5" customHeight="1">
      <c r="A247" s="38"/>
      <c r="B247" s="177"/>
      <c r="C247" s="201" t="s">
        <v>994</v>
      </c>
      <c r="D247" s="201" t="s">
        <v>201</v>
      </c>
      <c r="E247" s="202" t="s">
        <v>5403</v>
      </c>
      <c r="F247" s="203" t="s">
        <v>5404</v>
      </c>
      <c r="G247" s="204" t="s">
        <v>222</v>
      </c>
      <c r="H247" s="205">
        <v>100</v>
      </c>
      <c r="I247" s="206"/>
      <c r="J247" s="207">
        <f>ROUND(I247*H247,2)</f>
        <v>0</v>
      </c>
      <c r="K247" s="208"/>
      <c r="L247" s="209"/>
      <c r="M247" s="210" t="s">
        <v>1</v>
      </c>
      <c r="N247" s="211" t="s">
        <v>42</v>
      </c>
      <c r="O247" s="78"/>
      <c r="P247" s="188">
        <f>O247*H247</f>
        <v>0</v>
      </c>
      <c r="Q247" s="188">
        <v>0</v>
      </c>
      <c r="R247" s="188">
        <f>Q247*H247</f>
        <v>0</v>
      </c>
      <c r="S247" s="188">
        <v>0</v>
      </c>
      <c r="T247" s="189">
        <f>S247*H247</f>
        <v>0</v>
      </c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R247" s="190" t="s">
        <v>103</v>
      </c>
      <c r="AT247" s="190" t="s">
        <v>201</v>
      </c>
      <c r="AU247" s="190" t="s">
        <v>171</v>
      </c>
      <c r="AY247" s="19" t="s">
        <v>165</v>
      </c>
      <c r="BE247" s="191">
        <f>IF(N247="základná",J247,0)</f>
        <v>0</v>
      </c>
      <c r="BF247" s="191">
        <f>IF(N247="znížená",J247,0)</f>
        <v>0</v>
      </c>
      <c r="BG247" s="191">
        <f>IF(N247="zákl. prenesená",J247,0)</f>
        <v>0</v>
      </c>
      <c r="BH247" s="191">
        <f>IF(N247="zníž. prenesená",J247,0)</f>
        <v>0</v>
      </c>
      <c r="BI247" s="191">
        <f>IF(N247="nulová",J247,0)</f>
        <v>0</v>
      </c>
      <c r="BJ247" s="19" t="s">
        <v>171</v>
      </c>
      <c r="BK247" s="191">
        <f>ROUND(I247*H247,2)</f>
        <v>0</v>
      </c>
      <c r="BL247" s="19" t="s">
        <v>91</v>
      </c>
      <c r="BM247" s="190" t="s">
        <v>5560</v>
      </c>
    </row>
    <row r="248" s="2" customFormat="1" ht="24.15" customHeight="1">
      <c r="A248" s="38"/>
      <c r="B248" s="177"/>
      <c r="C248" s="178" t="s">
        <v>998</v>
      </c>
      <c r="D248" s="178" t="s">
        <v>167</v>
      </c>
      <c r="E248" s="179" t="s">
        <v>5406</v>
      </c>
      <c r="F248" s="180" t="s">
        <v>5407</v>
      </c>
      <c r="G248" s="181" t="s">
        <v>222</v>
      </c>
      <c r="H248" s="182">
        <v>100</v>
      </c>
      <c r="I248" s="183"/>
      <c r="J248" s="184">
        <f>ROUND(I248*H248,2)</f>
        <v>0</v>
      </c>
      <c r="K248" s="185"/>
      <c r="L248" s="39"/>
      <c r="M248" s="186" t="s">
        <v>1</v>
      </c>
      <c r="N248" s="187" t="s">
        <v>42</v>
      </c>
      <c r="O248" s="78"/>
      <c r="P248" s="188">
        <f>O248*H248</f>
        <v>0</v>
      </c>
      <c r="Q248" s="188">
        <v>0</v>
      </c>
      <c r="R248" s="188">
        <f>Q248*H248</f>
        <v>0</v>
      </c>
      <c r="S248" s="188">
        <v>0</v>
      </c>
      <c r="T248" s="189">
        <f>S248*H248</f>
        <v>0</v>
      </c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R248" s="190" t="s">
        <v>91</v>
      </c>
      <c r="AT248" s="190" t="s">
        <v>167</v>
      </c>
      <c r="AU248" s="190" t="s">
        <v>171</v>
      </c>
      <c r="AY248" s="19" t="s">
        <v>165</v>
      </c>
      <c r="BE248" s="191">
        <f>IF(N248="základná",J248,0)</f>
        <v>0</v>
      </c>
      <c r="BF248" s="191">
        <f>IF(N248="znížená",J248,0)</f>
        <v>0</v>
      </c>
      <c r="BG248" s="191">
        <f>IF(N248="zákl. prenesená",J248,0)</f>
        <v>0</v>
      </c>
      <c r="BH248" s="191">
        <f>IF(N248="zníž. prenesená",J248,0)</f>
        <v>0</v>
      </c>
      <c r="BI248" s="191">
        <f>IF(N248="nulová",J248,0)</f>
        <v>0</v>
      </c>
      <c r="BJ248" s="19" t="s">
        <v>171</v>
      </c>
      <c r="BK248" s="191">
        <f>ROUND(I248*H248,2)</f>
        <v>0</v>
      </c>
      <c r="BL248" s="19" t="s">
        <v>91</v>
      </c>
      <c r="BM248" s="190" t="s">
        <v>5561</v>
      </c>
    </row>
    <row r="249" s="2" customFormat="1" ht="16.5" customHeight="1">
      <c r="A249" s="38"/>
      <c r="B249" s="177"/>
      <c r="C249" s="201" t="s">
        <v>1000</v>
      </c>
      <c r="D249" s="201" t="s">
        <v>201</v>
      </c>
      <c r="E249" s="202" t="s">
        <v>5409</v>
      </c>
      <c r="F249" s="203" t="s">
        <v>5410</v>
      </c>
      <c r="G249" s="204" t="s">
        <v>216</v>
      </c>
      <c r="H249" s="205">
        <v>50</v>
      </c>
      <c r="I249" s="206"/>
      <c r="J249" s="207">
        <f>ROUND(I249*H249,2)</f>
        <v>0</v>
      </c>
      <c r="K249" s="208"/>
      <c r="L249" s="209"/>
      <c r="M249" s="210" t="s">
        <v>1</v>
      </c>
      <c r="N249" s="211" t="s">
        <v>42</v>
      </c>
      <c r="O249" s="78"/>
      <c r="P249" s="188">
        <f>O249*H249</f>
        <v>0</v>
      </c>
      <c r="Q249" s="188">
        <v>0</v>
      </c>
      <c r="R249" s="188">
        <f>Q249*H249</f>
        <v>0</v>
      </c>
      <c r="S249" s="188">
        <v>0</v>
      </c>
      <c r="T249" s="189">
        <f>S249*H249</f>
        <v>0</v>
      </c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R249" s="190" t="s">
        <v>103</v>
      </c>
      <c r="AT249" s="190" t="s">
        <v>201</v>
      </c>
      <c r="AU249" s="190" t="s">
        <v>171</v>
      </c>
      <c r="AY249" s="19" t="s">
        <v>165</v>
      </c>
      <c r="BE249" s="191">
        <f>IF(N249="základná",J249,0)</f>
        <v>0</v>
      </c>
      <c r="BF249" s="191">
        <f>IF(N249="znížená",J249,0)</f>
        <v>0</v>
      </c>
      <c r="BG249" s="191">
        <f>IF(N249="zákl. prenesená",J249,0)</f>
        <v>0</v>
      </c>
      <c r="BH249" s="191">
        <f>IF(N249="zníž. prenesená",J249,0)</f>
        <v>0</v>
      </c>
      <c r="BI249" s="191">
        <f>IF(N249="nulová",J249,0)</f>
        <v>0</v>
      </c>
      <c r="BJ249" s="19" t="s">
        <v>171</v>
      </c>
      <c r="BK249" s="191">
        <f>ROUND(I249*H249,2)</f>
        <v>0</v>
      </c>
      <c r="BL249" s="19" t="s">
        <v>91</v>
      </c>
      <c r="BM249" s="190" t="s">
        <v>5562</v>
      </c>
    </row>
    <row r="250" s="2" customFormat="1" ht="24.15" customHeight="1">
      <c r="A250" s="38"/>
      <c r="B250" s="177"/>
      <c r="C250" s="178" t="s">
        <v>1005</v>
      </c>
      <c r="D250" s="178" t="s">
        <v>167</v>
      </c>
      <c r="E250" s="179" t="s">
        <v>5412</v>
      </c>
      <c r="F250" s="180" t="s">
        <v>5413</v>
      </c>
      <c r="G250" s="181" t="s">
        <v>216</v>
      </c>
      <c r="H250" s="182">
        <v>50</v>
      </c>
      <c r="I250" s="183"/>
      <c r="J250" s="184">
        <f>ROUND(I250*H250,2)</f>
        <v>0</v>
      </c>
      <c r="K250" s="185"/>
      <c r="L250" s="39"/>
      <c r="M250" s="186" t="s">
        <v>1</v>
      </c>
      <c r="N250" s="187" t="s">
        <v>42</v>
      </c>
      <c r="O250" s="78"/>
      <c r="P250" s="188">
        <f>O250*H250</f>
        <v>0</v>
      </c>
      <c r="Q250" s="188">
        <v>0</v>
      </c>
      <c r="R250" s="188">
        <f>Q250*H250</f>
        <v>0</v>
      </c>
      <c r="S250" s="188">
        <v>0</v>
      </c>
      <c r="T250" s="189">
        <f>S250*H250</f>
        <v>0</v>
      </c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R250" s="190" t="s">
        <v>91</v>
      </c>
      <c r="AT250" s="190" t="s">
        <v>167</v>
      </c>
      <c r="AU250" s="190" t="s">
        <v>171</v>
      </c>
      <c r="AY250" s="19" t="s">
        <v>165</v>
      </c>
      <c r="BE250" s="191">
        <f>IF(N250="základná",J250,0)</f>
        <v>0</v>
      </c>
      <c r="BF250" s="191">
        <f>IF(N250="znížená",J250,0)</f>
        <v>0</v>
      </c>
      <c r="BG250" s="191">
        <f>IF(N250="zákl. prenesená",J250,0)</f>
        <v>0</v>
      </c>
      <c r="BH250" s="191">
        <f>IF(N250="zníž. prenesená",J250,0)</f>
        <v>0</v>
      </c>
      <c r="BI250" s="191">
        <f>IF(N250="nulová",J250,0)</f>
        <v>0</v>
      </c>
      <c r="BJ250" s="19" t="s">
        <v>171</v>
      </c>
      <c r="BK250" s="191">
        <f>ROUND(I250*H250,2)</f>
        <v>0</v>
      </c>
      <c r="BL250" s="19" t="s">
        <v>91</v>
      </c>
      <c r="BM250" s="190" t="s">
        <v>5563</v>
      </c>
    </row>
    <row r="251" s="2" customFormat="1" ht="24.15" customHeight="1">
      <c r="A251" s="38"/>
      <c r="B251" s="177"/>
      <c r="C251" s="201" t="s">
        <v>1010</v>
      </c>
      <c r="D251" s="201" t="s">
        <v>201</v>
      </c>
      <c r="E251" s="202" t="s">
        <v>5564</v>
      </c>
      <c r="F251" s="203" t="s">
        <v>5565</v>
      </c>
      <c r="G251" s="204" t="s">
        <v>222</v>
      </c>
      <c r="H251" s="205">
        <v>60</v>
      </c>
      <c r="I251" s="206"/>
      <c r="J251" s="207">
        <f>ROUND(I251*H251,2)</f>
        <v>0</v>
      </c>
      <c r="K251" s="208"/>
      <c r="L251" s="209"/>
      <c r="M251" s="210" t="s">
        <v>1</v>
      </c>
      <c r="N251" s="211" t="s">
        <v>42</v>
      </c>
      <c r="O251" s="78"/>
      <c r="P251" s="188">
        <f>O251*H251</f>
        <v>0</v>
      </c>
      <c r="Q251" s="188">
        <v>0</v>
      </c>
      <c r="R251" s="188">
        <f>Q251*H251</f>
        <v>0</v>
      </c>
      <c r="S251" s="188">
        <v>0</v>
      </c>
      <c r="T251" s="189">
        <f>S251*H251</f>
        <v>0</v>
      </c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R251" s="190" t="s">
        <v>103</v>
      </c>
      <c r="AT251" s="190" t="s">
        <v>201</v>
      </c>
      <c r="AU251" s="190" t="s">
        <v>171</v>
      </c>
      <c r="AY251" s="19" t="s">
        <v>165</v>
      </c>
      <c r="BE251" s="191">
        <f>IF(N251="základná",J251,0)</f>
        <v>0</v>
      </c>
      <c r="BF251" s="191">
        <f>IF(N251="znížená",J251,0)</f>
        <v>0</v>
      </c>
      <c r="BG251" s="191">
        <f>IF(N251="zákl. prenesená",J251,0)</f>
        <v>0</v>
      </c>
      <c r="BH251" s="191">
        <f>IF(N251="zníž. prenesená",J251,0)</f>
        <v>0</v>
      </c>
      <c r="BI251" s="191">
        <f>IF(N251="nulová",J251,0)</f>
        <v>0</v>
      </c>
      <c r="BJ251" s="19" t="s">
        <v>171</v>
      </c>
      <c r="BK251" s="191">
        <f>ROUND(I251*H251,2)</f>
        <v>0</v>
      </c>
      <c r="BL251" s="19" t="s">
        <v>91</v>
      </c>
      <c r="BM251" s="190" t="s">
        <v>5566</v>
      </c>
    </row>
    <row r="252" s="2" customFormat="1" ht="24.15" customHeight="1">
      <c r="A252" s="38"/>
      <c r="B252" s="177"/>
      <c r="C252" s="178" t="s">
        <v>1014</v>
      </c>
      <c r="D252" s="178" t="s">
        <v>167</v>
      </c>
      <c r="E252" s="179" t="s">
        <v>5567</v>
      </c>
      <c r="F252" s="180" t="s">
        <v>5568</v>
      </c>
      <c r="G252" s="181" t="s">
        <v>222</v>
      </c>
      <c r="H252" s="182">
        <v>60</v>
      </c>
      <c r="I252" s="183"/>
      <c r="J252" s="184">
        <f>ROUND(I252*H252,2)</f>
        <v>0</v>
      </c>
      <c r="K252" s="185"/>
      <c r="L252" s="39"/>
      <c r="M252" s="186" t="s">
        <v>1</v>
      </c>
      <c r="N252" s="187" t="s">
        <v>42</v>
      </c>
      <c r="O252" s="78"/>
      <c r="P252" s="188">
        <f>O252*H252</f>
        <v>0</v>
      </c>
      <c r="Q252" s="188">
        <v>0</v>
      </c>
      <c r="R252" s="188">
        <f>Q252*H252</f>
        <v>0</v>
      </c>
      <c r="S252" s="188">
        <v>0</v>
      </c>
      <c r="T252" s="189">
        <f>S252*H252</f>
        <v>0</v>
      </c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R252" s="190" t="s">
        <v>91</v>
      </c>
      <c r="AT252" s="190" t="s">
        <v>167</v>
      </c>
      <c r="AU252" s="190" t="s">
        <v>171</v>
      </c>
      <c r="AY252" s="19" t="s">
        <v>165</v>
      </c>
      <c r="BE252" s="191">
        <f>IF(N252="základná",J252,0)</f>
        <v>0</v>
      </c>
      <c r="BF252" s="191">
        <f>IF(N252="znížená",J252,0)</f>
        <v>0</v>
      </c>
      <c r="BG252" s="191">
        <f>IF(N252="zákl. prenesená",J252,0)</f>
        <v>0</v>
      </c>
      <c r="BH252" s="191">
        <f>IF(N252="zníž. prenesená",J252,0)</f>
        <v>0</v>
      </c>
      <c r="BI252" s="191">
        <f>IF(N252="nulová",J252,0)</f>
        <v>0</v>
      </c>
      <c r="BJ252" s="19" t="s">
        <v>171</v>
      </c>
      <c r="BK252" s="191">
        <f>ROUND(I252*H252,2)</f>
        <v>0</v>
      </c>
      <c r="BL252" s="19" t="s">
        <v>91</v>
      </c>
      <c r="BM252" s="190" t="s">
        <v>5569</v>
      </c>
    </row>
    <row r="253" s="2" customFormat="1" ht="16.5" customHeight="1">
      <c r="A253" s="38"/>
      <c r="B253" s="177"/>
      <c r="C253" s="201" t="s">
        <v>1016</v>
      </c>
      <c r="D253" s="201" t="s">
        <v>201</v>
      </c>
      <c r="E253" s="202" t="s">
        <v>5421</v>
      </c>
      <c r="F253" s="203" t="s">
        <v>5422</v>
      </c>
      <c r="G253" s="204" t="s">
        <v>222</v>
      </c>
      <c r="H253" s="205">
        <v>5</v>
      </c>
      <c r="I253" s="206"/>
      <c r="J253" s="207">
        <f>ROUND(I253*H253,2)</f>
        <v>0</v>
      </c>
      <c r="K253" s="208"/>
      <c r="L253" s="209"/>
      <c r="M253" s="210" t="s">
        <v>1</v>
      </c>
      <c r="N253" s="211" t="s">
        <v>42</v>
      </c>
      <c r="O253" s="78"/>
      <c r="P253" s="188">
        <f>O253*H253</f>
        <v>0</v>
      </c>
      <c r="Q253" s="188">
        <v>0</v>
      </c>
      <c r="R253" s="188">
        <f>Q253*H253</f>
        <v>0</v>
      </c>
      <c r="S253" s="188">
        <v>0</v>
      </c>
      <c r="T253" s="189">
        <f>S253*H253</f>
        <v>0</v>
      </c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R253" s="190" t="s">
        <v>103</v>
      </c>
      <c r="AT253" s="190" t="s">
        <v>201</v>
      </c>
      <c r="AU253" s="190" t="s">
        <v>171</v>
      </c>
      <c r="AY253" s="19" t="s">
        <v>165</v>
      </c>
      <c r="BE253" s="191">
        <f>IF(N253="základná",J253,0)</f>
        <v>0</v>
      </c>
      <c r="BF253" s="191">
        <f>IF(N253="znížená",J253,0)</f>
        <v>0</v>
      </c>
      <c r="BG253" s="191">
        <f>IF(N253="zákl. prenesená",J253,0)</f>
        <v>0</v>
      </c>
      <c r="BH253" s="191">
        <f>IF(N253="zníž. prenesená",J253,0)</f>
        <v>0</v>
      </c>
      <c r="BI253" s="191">
        <f>IF(N253="nulová",J253,0)</f>
        <v>0</v>
      </c>
      <c r="BJ253" s="19" t="s">
        <v>171</v>
      </c>
      <c r="BK253" s="191">
        <f>ROUND(I253*H253,2)</f>
        <v>0</v>
      </c>
      <c r="BL253" s="19" t="s">
        <v>91</v>
      </c>
      <c r="BM253" s="190" t="s">
        <v>5570</v>
      </c>
    </row>
    <row r="254" s="2" customFormat="1" ht="21.75" customHeight="1">
      <c r="A254" s="38"/>
      <c r="B254" s="177"/>
      <c r="C254" s="178" t="s">
        <v>1020</v>
      </c>
      <c r="D254" s="178" t="s">
        <v>167</v>
      </c>
      <c r="E254" s="179" t="s">
        <v>5571</v>
      </c>
      <c r="F254" s="180" t="s">
        <v>5425</v>
      </c>
      <c r="G254" s="181" t="s">
        <v>222</v>
      </c>
      <c r="H254" s="182">
        <v>5</v>
      </c>
      <c r="I254" s="183"/>
      <c r="J254" s="184">
        <f>ROUND(I254*H254,2)</f>
        <v>0</v>
      </c>
      <c r="K254" s="185"/>
      <c r="L254" s="39"/>
      <c r="M254" s="186" t="s">
        <v>1</v>
      </c>
      <c r="N254" s="187" t="s">
        <v>42</v>
      </c>
      <c r="O254" s="78"/>
      <c r="P254" s="188">
        <f>O254*H254</f>
        <v>0</v>
      </c>
      <c r="Q254" s="188">
        <v>0</v>
      </c>
      <c r="R254" s="188">
        <f>Q254*H254</f>
        <v>0</v>
      </c>
      <c r="S254" s="188">
        <v>0</v>
      </c>
      <c r="T254" s="189">
        <f>S254*H254</f>
        <v>0</v>
      </c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R254" s="190" t="s">
        <v>91</v>
      </c>
      <c r="AT254" s="190" t="s">
        <v>167</v>
      </c>
      <c r="AU254" s="190" t="s">
        <v>171</v>
      </c>
      <c r="AY254" s="19" t="s">
        <v>165</v>
      </c>
      <c r="BE254" s="191">
        <f>IF(N254="základná",J254,0)</f>
        <v>0</v>
      </c>
      <c r="BF254" s="191">
        <f>IF(N254="znížená",J254,0)</f>
        <v>0</v>
      </c>
      <c r="BG254" s="191">
        <f>IF(N254="zákl. prenesená",J254,0)</f>
        <v>0</v>
      </c>
      <c r="BH254" s="191">
        <f>IF(N254="zníž. prenesená",J254,0)</f>
        <v>0</v>
      </c>
      <c r="BI254" s="191">
        <f>IF(N254="nulová",J254,0)</f>
        <v>0</v>
      </c>
      <c r="BJ254" s="19" t="s">
        <v>171</v>
      </c>
      <c r="BK254" s="191">
        <f>ROUND(I254*H254,2)</f>
        <v>0</v>
      </c>
      <c r="BL254" s="19" t="s">
        <v>91</v>
      </c>
      <c r="BM254" s="190" t="s">
        <v>5572</v>
      </c>
    </row>
    <row r="255" s="2" customFormat="1" ht="16.5" customHeight="1">
      <c r="A255" s="38"/>
      <c r="B255" s="177"/>
      <c r="C255" s="201" t="s">
        <v>1024</v>
      </c>
      <c r="D255" s="201" t="s">
        <v>201</v>
      </c>
      <c r="E255" s="202" t="s">
        <v>5573</v>
      </c>
      <c r="F255" s="203" t="s">
        <v>5428</v>
      </c>
      <c r="G255" s="204" t="s">
        <v>222</v>
      </c>
      <c r="H255" s="205">
        <v>324</v>
      </c>
      <c r="I255" s="206"/>
      <c r="J255" s="207">
        <f>ROUND(I255*H255,2)</f>
        <v>0</v>
      </c>
      <c r="K255" s="208"/>
      <c r="L255" s="209"/>
      <c r="M255" s="210" t="s">
        <v>1</v>
      </c>
      <c r="N255" s="211" t="s">
        <v>42</v>
      </c>
      <c r="O255" s="78"/>
      <c r="P255" s="188">
        <f>O255*H255</f>
        <v>0</v>
      </c>
      <c r="Q255" s="188">
        <v>0</v>
      </c>
      <c r="R255" s="188">
        <f>Q255*H255</f>
        <v>0</v>
      </c>
      <c r="S255" s="188">
        <v>0</v>
      </c>
      <c r="T255" s="189">
        <f>S255*H255</f>
        <v>0</v>
      </c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R255" s="190" t="s">
        <v>103</v>
      </c>
      <c r="AT255" s="190" t="s">
        <v>201</v>
      </c>
      <c r="AU255" s="190" t="s">
        <v>171</v>
      </c>
      <c r="AY255" s="19" t="s">
        <v>165</v>
      </c>
      <c r="BE255" s="191">
        <f>IF(N255="základná",J255,0)</f>
        <v>0</v>
      </c>
      <c r="BF255" s="191">
        <f>IF(N255="znížená",J255,0)</f>
        <v>0</v>
      </c>
      <c r="BG255" s="191">
        <f>IF(N255="zákl. prenesená",J255,0)</f>
        <v>0</v>
      </c>
      <c r="BH255" s="191">
        <f>IF(N255="zníž. prenesená",J255,0)</f>
        <v>0</v>
      </c>
      <c r="BI255" s="191">
        <f>IF(N255="nulová",J255,0)</f>
        <v>0</v>
      </c>
      <c r="BJ255" s="19" t="s">
        <v>171</v>
      </c>
      <c r="BK255" s="191">
        <f>ROUND(I255*H255,2)</f>
        <v>0</v>
      </c>
      <c r="BL255" s="19" t="s">
        <v>91</v>
      </c>
      <c r="BM255" s="190" t="s">
        <v>5574</v>
      </c>
    </row>
    <row r="256" s="2" customFormat="1" ht="16.5" customHeight="1">
      <c r="A256" s="38"/>
      <c r="B256" s="177"/>
      <c r="C256" s="178" t="s">
        <v>1026</v>
      </c>
      <c r="D256" s="178" t="s">
        <v>167</v>
      </c>
      <c r="E256" s="179" t="s">
        <v>5430</v>
      </c>
      <c r="F256" s="180" t="s">
        <v>5431</v>
      </c>
      <c r="G256" s="181" t="s">
        <v>222</v>
      </c>
      <c r="H256" s="182">
        <v>324</v>
      </c>
      <c r="I256" s="183"/>
      <c r="J256" s="184">
        <f>ROUND(I256*H256,2)</f>
        <v>0</v>
      </c>
      <c r="K256" s="185"/>
      <c r="L256" s="39"/>
      <c r="M256" s="186" t="s">
        <v>1</v>
      </c>
      <c r="N256" s="187" t="s">
        <v>42</v>
      </c>
      <c r="O256" s="78"/>
      <c r="P256" s="188">
        <f>O256*H256</f>
        <v>0</v>
      </c>
      <c r="Q256" s="188">
        <v>0</v>
      </c>
      <c r="R256" s="188">
        <f>Q256*H256</f>
        <v>0</v>
      </c>
      <c r="S256" s="188">
        <v>0</v>
      </c>
      <c r="T256" s="189">
        <f>S256*H256</f>
        <v>0</v>
      </c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R256" s="190" t="s">
        <v>91</v>
      </c>
      <c r="AT256" s="190" t="s">
        <v>167</v>
      </c>
      <c r="AU256" s="190" t="s">
        <v>171</v>
      </c>
      <c r="AY256" s="19" t="s">
        <v>165</v>
      </c>
      <c r="BE256" s="191">
        <f>IF(N256="základná",J256,0)</f>
        <v>0</v>
      </c>
      <c r="BF256" s="191">
        <f>IF(N256="znížená",J256,0)</f>
        <v>0</v>
      </c>
      <c r="BG256" s="191">
        <f>IF(N256="zákl. prenesená",J256,0)</f>
        <v>0</v>
      </c>
      <c r="BH256" s="191">
        <f>IF(N256="zníž. prenesená",J256,0)</f>
        <v>0</v>
      </c>
      <c r="BI256" s="191">
        <f>IF(N256="nulová",J256,0)</f>
        <v>0</v>
      </c>
      <c r="BJ256" s="19" t="s">
        <v>171</v>
      </c>
      <c r="BK256" s="191">
        <f>ROUND(I256*H256,2)</f>
        <v>0</v>
      </c>
      <c r="BL256" s="19" t="s">
        <v>91</v>
      </c>
      <c r="BM256" s="190" t="s">
        <v>5575</v>
      </c>
    </row>
    <row r="257" s="2" customFormat="1" ht="16.5" customHeight="1">
      <c r="A257" s="38"/>
      <c r="B257" s="177"/>
      <c r="C257" s="201" t="s">
        <v>1028</v>
      </c>
      <c r="D257" s="201" t="s">
        <v>201</v>
      </c>
      <c r="E257" s="202" t="s">
        <v>5433</v>
      </c>
      <c r="F257" s="203" t="s">
        <v>5434</v>
      </c>
      <c r="G257" s="204" t="s">
        <v>222</v>
      </c>
      <c r="H257" s="205">
        <v>141</v>
      </c>
      <c r="I257" s="206"/>
      <c r="J257" s="207">
        <f>ROUND(I257*H257,2)</f>
        <v>0</v>
      </c>
      <c r="K257" s="208"/>
      <c r="L257" s="209"/>
      <c r="M257" s="210" t="s">
        <v>1</v>
      </c>
      <c r="N257" s="211" t="s">
        <v>42</v>
      </c>
      <c r="O257" s="78"/>
      <c r="P257" s="188">
        <f>O257*H257</f>
        <v>0</v>
      </c>
      <c r="Q257" s="188">
        <v>0</v>
      </c>
      <c r="R257" s="188">
        <f>Q257*H257</f>
        <v>0</v>
      </c>
      <c r="S257" s="188">
        <v>0</v>
      </c>
      <c r="T257" s="189">
        <f>S257*H257</f>
        <v>0</v>
      </c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R257" s="190" t="s">
        <v>103</v>
      </c>
      <c r="AT257" s="190" t="s">
        <v>201</v>
      </c>
      <c r="AU257" s="190" t="s">
        <v>171</v>
      </c>
      <c r="AY257" s="19" t="s">
        <v>165</v>
      </c>
      <c r="BE257" s="191">
        <f>IF(N257="základná",J257,0)</f>
        <v>0</v>
      </c>
      <c r="BF257" s="191">
        <f>IF(N257="znížená",J257,0)</f>
        <v>0</v>
      </c>
      <c r="BG257" s="191">
        <f>IF(N257="zákl. prenesená",J257,0)</f>
        <v>0</v>
      </c>
      <c r="BH257" s="191">
        <f>IF(N257="zníž. prenesená",J257,0)</f>
        <v>0</v>
      </c>
      <c r="BI257" s="191">
        <f>IF(N257="nulová",J257,0)</f>
        <v>0</v>
      </c>
      <c r="BJ257" s="19" t="s">
        <v>171</v>
      </c>
      <c r="BK257" s="191">
        <f>ROUND(I257*H257,2)</f>
        <v>0</v>
      </c>
      <c r="BL257" s="19" t="s">
        <v>91</v>
      </c>
      <c r="BM257" s="190" t="s">
        <v>5576</v>
      </c>
    </row>
    <row r="258" s="2" customFormat="1" ht="16.5" customHeight="1">
      <c r="A258" s="38"/>
      <c r="B258" s="177"/>
      <c r="C258" s="178" t="s">
        <v>1034</v>
      </c>
      <c r="D258" s="178" t="s">
        <v>167</v>
      </c>
      <c r="E258" s="179" t="s">
        <v>5436</v>
      </c>
      <c r="F258" s="180" t="s">
        <v>5437</v>
      </c>
      <c r="G258" s="181" t="s">
        <v>222</v>
      </c>
      <c r="H258" s="182">
        <v>141</v>
      </c>
      <c r="I258" s="183"/>
      <c r="J258" s="184">
        <f>ROUND(I258*H258,2)</f>
        <v>0</v>
      </c>
      <c r="K258" s="185"/>
      <c r="L258" s="39"/>
      <c r="M258" s="186" t="s">
        <v>1</v>
      </c>
      <c r="N258" s="187" t="s">
        <v>42</v>
      </c>
      <c r="O258" s="78"/>
      <c r="P258" s="188">
        <f>O258*H258</f>
        <v>0</v>
      </c>
      <c r="Q258" s="188">
        <v>0</v>
      </c>
      <c r="R258" s="188">
        <f>Q258*H258</f>
        <v>0</v>
      </c>
      <c r="S258" s="188">
        <v>0</v>
      </c>
      <c r="T258" s="189">
        <f>S258*H258</f>
        <v>0</v>
      </c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R258" s="190" t="s">
        <v>91</v>
      </c>
      <c r="AT258" s="190" t="s">
        <v>167</v>
      </c>
      <c r="AU258" s="190" t="s">
        <v>171</v>
      </c>
      <c r="AY258" s="19" t="s">
        <v>165</v>
      </c>
      <c r="BE258" s="191">
        <f>IF(N258="základná",J258,0)</f>
        <v>0</v>
      </c>
      <c r="BF258" s="191">
        <f>IF(N258="znížená",J258,0)</f>
        <v>0</v>
      </c>
      <c r="BG258" s="191">
        <f>IF(N258="zákl. prenesená",J258,0)</f>
        <v>0</v>
      </c>
      <c r="BH258" s="191">
        <f>IF(N258="zníž. prenesená",J258,0)</f>
        <v>0</v>
      </c>
      <c r="BI258" s="191">
        <f>IF(N258="nulová",J258,0)</f>
        <v>0</v>
      </c>
      <c r="BJ258" s="19" t="s">
        <v>171</v>
      </c>
      <c r="BK258" s="191">
        <f>ROUND(I258*H258,2)</f>
        <v>0</v>
      </c>
      <c r="BL258" s="19" t="s">
        <v>91</v>
      </c>
      <c r="BM258" s="190" t="s">
        <v>5577</v>
      </c>
    </row>
    <row r="259" s="2" customFormat="1" ht="16.5" customHeight="1">
      <c r="A259" s="38"/>
      <c r="B259" s="177"/>
      <c r="C259" s="201" t="s">
        <v>1038</v>
      </c>
      <c r="D259" s="201" t="s">
        <v>201</v>
      </c>
      <c r="E259" s="202" t="s">
        <v>5578</v>
      </c>
      <c r="F259" s="203" t="s">
        <v>5446</v>
      </c>
      <c r="G259" s="204" t="s">
        <v>222</v>
      </c>
      <c r="H259" s="205">
        <v>87</v>
      </c>
      <c r="I259" s="206"/>
      <c r="J259" s="207">
        <f>ROUND(I259*H259,2)</f>
        <v>0</v>
      </c>
      <c r="K259" s="208"/>
      <c r="L259" s="209"/>
      <c r="M259" s="210" t="s">
        <v>1</v>
      </c>
      <c r="N259" s="211" t="s">
        <v>42</v>
      </c>
      <c r="O259" s="78"/>
      <c r="P259" s="188">
        <f>O259*H259</f>
        <v>0</v>
      </c>
      <c r="Q259" s="188">
        <v>0</v>
      </c>
      <c r="R259" s="188">
        <f>Q259*H259</f>
        <v>0</v>
      </c>
      <c r="S259" s="188">
        <v>0</v>
      </c>
      <c r="T259" s="189">
        <f>S259*H259</f>
        <v>0</v>
      </c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R259" s="190" t="s">
        <v>103</v>
      </c>
      <c r="AT259" s="190" t="s">
        <v>201</v>
      </c>
      <c r="AU259" s="190" t="s">
        <v>171</v>
      </c>
      <c r="AY259" s="19" t="s">
        <v>165</v>
      </c>
      <c r="BE259" s="191">
        <f>IF(N259="základná",J259,0)</f>
        <v>0</v>
      </c>
      <c r="BF259" s="191">
        <f>IF(N259="znížená",J259,0)</f>
        <v>0</v>
      </c>
      <c r="BG259" s="191">
        <f>IF(N259="zákl. prenesená",J259,0)</f>
        <v>0</v>
      </c>
      <c r="BH259" s="191">
        <f>IF(N259="zníž. prenesená",J259,0)</f>
        <v>0</v>
      </c>
      <c r="BI259" s="191">
        <f>IF(N259="nulová",J259,0)</f>
        <v>0</v>
      </c>
      <c r="BJ259" s="19" t="s">
        <v>171</v>
      </c>
      <c r="BK259" s="191">
        <f>ROUND(I259*H259,2)</f>
        <v>0</v>
      </c>
      <c r="BL259" s="19" t="s">
        <v>91</v>
      </c>
      <c r="BM259" s="190" t="s">
        <v>5579</v>
      </c>
    </row>
    <row r="260" s="2" customFormat="1" ht="24.15" customHeight="1">
      <c r="A260" s="38"/>
      <c r="B260" s="177"/>
      <c r="C260" s="178" t="s">
        <v>1043</v>
      </c>
      <c r="D260" s="178" t="s">
        <v>167</v>
      </c>
      <c r="E260" s="179" t="s">
        <v>5580</v>
      </c>
      <c r="F260" s="180" t="s">
        <v>5449</v>
      </c>
      <c r="G260" s="181" t="s">
        <v>222</v>
      </c>
      <c r="H260" s="182">
        <v>87</v>
      </c>
      <c r="I260" s="183"/>
      <c r="J260" s="184">
        <f>ROUND(I260*H260,2)</f>
        <v>0</v>
      </c>
      <c r="K260" s="185"/>
      <c r="L260" s="39"/>
      <c r="M260" s="186" t="s">
        <v>1</v>
      </c>
      <c r="N260" s="187" t="s">
        <v>42</v>
      </c>
      <c r="O260" s="78"/>
      <c r="P260" s="188">
        <f>O260*H260</f>
        <v>0</v>
      </c>
      <c r="Q260" s="188">
        <v>0</v>
      </c>
      <c r="R260" s="188">
        <f>Q260*H260</f>
        <v>0</v>
      </c>
      <c r="S260" s="188">
        <v>0</v>
      </c>
      <c r="T260" s="189">
        <f>S260*H260</f>
        <v>0</v>
      </c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R260" s="190" t="s">
        <v>91</v>
      </c>
      <c r="AT260" s="190" t="s">
        <v>167</v>
      </c>
      <c r="AU260" s="190" t="s">
        <v>171</v>
      </c>
      <c r="AY260" s="19" t="s">
        <v>165</v>
      </c>
      <c r="BE260" s="191">
        <f>IF(N260="základná",J260,0)</f>
        <v>0</v>
      </c>
      <c r="BF260" s="191">
        <f>IF(N260="znížená",J260,0)</f>
        <v>0</v>
      </c>
      <c r="BG260" s="191">
        <f>IF(N260="zákl. prenesená",J260,0)</f>
        <v>0</v>
      </c>
      <c r="BH260" s="191">
        <f>IF(N260="zníž. prenesená",J260,0)</f>
        <v>0</v>
      </c>
      <c r="BI260" s="191">
        <f>IF(N260="nulová",J260,0)</f>
        <v>0</v>
      </c>
      <c r="BJ260" s="19" t="s">
        <v>171</v>
      </c>
      <c r="BK260" s="191">
        <f>ROUND(I260*H260,2)</f>
        <v>0</v>
      </c>
      <c r="BL260" s="19" t="s">
        <v>91</v>
      </c>
      <c r="BM260" s="190" t="s">
        <v>5581</v>
      </c>
    </row>
    <row r="261" s="2" customFormat="1" ht="16.5" customHeight="1">
      <c r="A261" s="38"/>
      <c r="B261" s="177"/>
      <c r="C261" s="201" t="s">
        <v>1049</v>
      </c>
      <c r="D261" s="201" t="s">
        <v>201</v>
      </c>
      <c r="E261" s="202" t="s">
        <v>5457</v>
      </c>
      <c r="F261" s="203" t="s">
        <v>5458</v>
      </c>
      <c r="G261" s="204" t="s">
        <v>216</v>
      </c>
      <c r="H261" s="205">
        <v>25</v>
      </c>
      <c r="I261" s="206"/>
      <c r="J261" s="207">
        <f>ROUND(I261*H261,2)</f>
        <v>0</v>
      </c>
      <c r="K261" s="208"/>
      <c r="L261" s="209"/>
      <c r="M261" s="210" t="s">
        <v>1</v>
      </c>
      <c r="N261" s="211" t="s">
        <v>42</v>
      </c>
      <c r="O261" s="78"/>
      <c r="P261" s="188">
        <f>O261*H261</f>
        <v>0</v>
      </c>
      <c r="Q261" s="188">
        <v>0</v>
      </c>
      <c r="R261" s="188">
        <f>Q261*H261</f>
        <v>0</v>
      </c>
      <c r="S261" s="188">
        <v>0</v>
      </c>
      <c r="T261" s="189">
        <f>S261*H261</f>
        <v>0</v>
      </c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R261" s="190" t="s">
        <v>103</v>
      </c>
      <c r="AT261" s="190" t="s">
        <v>201</v>
      </c>
      <c r="AU261" s="190" t="s">
        <v>171</v>
      </c>
      <c r="AY261" s="19" t="s">
        <v>165</v>
      </c>
      <c r="BE261" s="191">
        <f>IF(N261="základná",J261,0)</f>
        <v>0</v>
      </c>
      <c r="BF261" s="191">
        <f>IF(N261="znížená",J261,0)</f>
        <v>0</v>
      </c>
      <c r="BG261" s="191">
        <f>IF(N261="zákl. prenesená",J261,0)</f>
        <v>0</v>
      </c>
      <c r="BH261" s="191">
        <f>IF(N261="zníž. prenesená",J261,0)</f>
        <v>0</v>
      </c>
      <c r="BI261" s="191">
        <f>IF(N261="nulová",J261,0)</f>
        <v>0</v>
      </c>
      <c r="BJ261" s="19" t="s">
        <v>171</v>
      </c>
      <c r="BK261" s="191">
        <f>ROUND(I261*H261,2)</f>
        <v>0</v>
      </c>
      <c r="BL261" s="19" t="s">
        <v>91</v>
      </c>
      <c r="BM261" s="190" t="s">
        <v>5582</v>
      </c>
    </row>
    <row r="262" s="2" customFormat="1" ht="16.5" customHeight="1">
      <c r="A262" s="38"/>
      <c r="B262" s="177"/>
      <c r="C262" s="178" t="s">
        <v>1056</v>
      </c>
      <c r="D262" s="178" t="s">
        <v>167</v>
      </c>
      <c r="E262" s="179" t="s">
        <v>5583</v>
      </c>
      <c r="F262" s="180" t="s">
        <v>5461</v>
      </c>
      <c r="G262" s="181" t="s">
        <v>216</v>
      </c>
      <c r="H262" s="182">
        <v>25</v>
      </c>
      <c r="I262" s="183"/>
      <c r="J262" s="184">
        <f>ROUND(I262*H262,2)</f>
        <v>0</v>
      </c>
      <c r="K262" s="185"/>
      <c r="L262" s="39"/>
      <c r="M262" s="186" t="s">
        <v>1</v>
      </c>
      <c r="N262" s="187" t="s">
        <v>42</v>
      </c>
      <c r="O262" s="78"/>
      <c r="P262" s="188">
        <f>O262*H262</f>
        <v>0</v>
      </c>
      <c r="Q262" s="188">
        <v>0</v>
      </c>
      <c r="R262" s="188">
        <f>Q262*H262</f>
        <v>0</v>
      </c>
      <c r="S262" s="188">
        <v>0</v>
      </c>
      <c r="T262" s="189">
        <f>S262*H262</f>
        <v>0</v>
      </c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R262" s="190" t="s">
        <v>91</v>
      </c>
      <c r="AT262" s="190" t="s">
        <v>167</v>
      </c>
      <c r="AU262" s="190" t="s">
        <v>171</v>
      </c>
      <c r="AY262" s="19" t="s">
        <v>165</v>
      </c>
      <c r="BE262" s="191">
        <f>IF(N262="základná",J262,0)</f>
        <v>0</v>
      </c>
      <c r="BF262" s="191">
        <f>IF(N262="znížená",J262,0)</f>
        <v>0</v>
      </c>
      <c r="BG262" s="191">
        <f>IF(N262="zákl. prenesená",J262,0)</f>
        <v>0</v>
      </c>
      <c r="BH262" s="191">
        <f>IF(N262="zníž. prenesená",J262,0)</f>
        <v>0</v>
      </c>
      <c r="BI262" s="191">
        <f>IF(N262="nulová",J262,0)</f>
        <v>0</v>
      </c>
      <c r="BJ262" s="19" t="s">
        <v>171</v>
      </c>
      <c r="BK262" s="191">
        <f>ROUND(I262*H262,2)</f>
        <v>0</v>
      </c>
      <c r="BL262" s="19" t="s">
        <v>91</v>
      </c>
      <c r="BM262" s="190" t="s">
        <v>5584</v>
      </c>
    </row>
    <row r="263" s="2" customFormat="1" ht="16.5" customHeight="1">
      <c r="A263" s="38"/>
      <c r="B263" s="177"/>
      <c r="C263" s="178" t="s">
        <v>1061</v>
      </c>
      <c r="D263" s="178" t="s">
        <v>167</v>
      </c>
      <c r="E263" s="179" t="s">
        <v>5585</v>
      </c>
      <c r="F263" s="180" t="s">
        <v>5464</v>
      </c>
      <c r="G263" s="181" t="s">
        <v>216</v>
      </c>
      <c r="H263" s="182">
        <v>25</v>
      </c>
      <c r="I263" s="183"/>
      <c r="J263" s="184">
        <f>ROUND(I263*H263,2)</f>
        <v>0</v>
      </c>
      <c r="K263" s="185"/>
      <c r="L263" s="39"/>
      <c r="M263" s="186" t="s">
        <v>1</v>
      </c>
      <c r="N263" s="187" t="s">
        <v>42</v>
      </c>
      <c r="O263" s="78"/>
      <c r="P263" s="188">
        <f>O263*H263</f>
        <v>0</v>
      </c>
      <c r="Q263" s="188">
        <v>0</v>
      </c>
      <c r="R263" s="188">
        <f>Q263*H263</f>
        <v>0</v>
      </c>
      <c r="S263" s="188">
        <v>0</v>
      </c>
      <c r="T263" s="189">
        <f>S263*H263</f>
        <v>0</v>
      </c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R263" s="190" t="s">
        <v>91</v>
      </c>
      <c r="AT263" s="190" t="s">
        <v>167</v>
      </c>
      <c r="AU263" s="190" t="s">
        <v>171</v>
      </c>
      <c r="AY263" s="19" t="s">
        <v>165</v>
      </c>
      <c r="BE263" s="191">
        <f>IF(N263="základná",J263,0)</f>
        <v>0</v>
      </c>
      <c r="BF263" s="191">
        <f>IF(N263="znížená",J263,0)</f>
        <v>0</v>
      </c>
      <c r="BG263" s="191">
        <f>IF(N263="zákl. prenesená",J263,0)</f>
        <v>0</v>
      </c>
      <c r="BH263" s="191">
        <f>IF(N263="zníž. prenesená",J263,0)</f>
        <v>0</v>
      </c>
      <c r="BI263" s="191">
        <f>IF(N263="nulová",J263,0)</f>
        <v>0</v>
      </c>
      <c r="BJ263" s="19" t="s">
        <v>171</v>
      </c>
      <c r="BK263" s="191">
        <f>ROUND(I263*H263,2)</f>
        <v>0</v>
      </c>
      <c r="BL263" s="19" t="s">
        <v>91</v>
      </c>
      <c r="BM263" s="190" t="s">
        <v>5586</v>
      </c>
    </row>
    <row r="264" s="2" customFormat="1" ht="21.75" customHeight="1">
      <c r="A264" s="38"/>
      <c r="B264" s="177"/>
      <c r="C264" s="201" t="s">
        <v>1064</v>
      </c>
      <c r="D264" s="201" t="s">
        <v>201</v>
      </c>
      <c r="E264" s="202" t="s">
        <v>5587</v>
      </c>
      <c r="F264" s="203" t="s">
        <v>5467</v>
      </c>
      <c r="G264" s="204" t="s">
        <v>949</v>
      </c>
      <c r="H264" s="250"/>
      <c r="I264" s="206"/>
      <c r="J264" s="207">
        <f>ROUND(I264*H264,2)</f>
        <v>0</v>
      </c>
      <c r="K264" s="208"/>
      <c r="L264" s="209"/>
      <c r="M264" s="210" t="s">
        <v>1</v>
      </c>
      <c r="N264" s="211" t="s">
        <v>42</v>
      </c>
      <c r="O264" s="78"/>
      <c r="P264" s="188">
        <f>O264*H264</f>
        <v>0</v>
      </c>
      <c r="Q264" s="188">
        <v>0</v>
      </c>
      <c r="R264" s="188">
        <f>Q264*H264</f>
        <v>0</v>
      </c>
      <c r="S264" s="188">
        <v>0</v>
      </c>
      <c r="T264" s="189">
        <f>S264*H264</f>
        <v>0</v>
      </c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R264" s="190" t="s">
        <v>103</v>
      </c>
      <c r="AT264" s="190" t="s">
        <v>201</v>
      </c>
      <c r="AU264" s="190" t="s">
        <v>171</v>
      </c>
      <c r="AY264" s="19" t="s">
        <v>165</v>
      </c>
      <c r="BE264" s="191">
        <f>IF(N264="základná",J264,0)</f>
        <v>0</v>
      </c>
      <c r="BF264" s="191">
        <f>IF(N264="znížená",J264,0)</f>
        <v>0</v>
      </c>
      <c r="BG264" s="191">
        <f>IF(N264="zákl. prenesená",J264,0)</f>
        <v>0</v>
      </c>
      <c r="BH264" s="191">
        <f>IF(N264="zníž. prenesená",J264,0)</f>
        <v>0</v>
      </c>
      <c r="BI264" s="191">
        <f>IF(N264="nulová",J264,0)</f>
        <v>0</v>
      </c>
      <c r="BJ264" s="19" t="s">
        <v>171</v>
      </c>
      <c r="BK264" s="191">
        <f>ROUND(I264*H264,2)</f>
        <v>0</v>
      </c>
      <c r="BL264" s="19" t="s">
        <v>91</v>
      </c>
      <c r="BM264" s="190" t="s">
        <v>5588</v>
      </c>
    </row>
    <row r="265" s="12" customFormat="1" ht="22.8" customHeight="1">
      <c r="A265" s="12"/>
      <c r="B265" s="164"/>
      <c r="C265" s="12"/>
      <c r="D265" s="165" t="s">
        <v>75</v>
      </c>
      <c r="E265" s="175" t="s">
        <v>5589</v>
      </c>
      <c r="F265" s="175" t="s">
        <v>5590</v>
      </c>
      <c r="G265" s="12"/>
      <c r="H265" s="12"/>
      <c r="I265" s="167"/>
      <c r="J265" s="176">
        <f>BK265</f>
        <v>0</v>
      </c>
      <c r="K265" s="12"/>
      <c r="L265" s="164"/>
      <c r="M265" s="169"/>
      <c r="N265" s="170"/>
      <c r="O265" s="170"/>
      <c r="P265" s="171">
        <f>SUM(P266:P276)</f>
        <v>0</v>
      </c>
      <c r="Q265" s="170"/>
      <c r="R265" s="171">
        <f>SUM(R266:R276)</f>
        <v>0</v>
      </c>
      <c r="S265" s="170"/>
      <c r="T265" s="172">
        <f>SUM(T266:T276)</f>
        <v>0</v>
      </c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R265" s="165" t="s">
        <v>88</v>
      </c>
      <c r="AT265" s="173" t="s">
        <v>75</v>
      </c>
      <c r="AU265" s="173" t="s">
        <v>81</v>
      </c>
      <c r="AY265" s="165" t="s">
        <v>165</v>
      </c>
      <c r="BK265" s="174">
        <f>SUM(BK266:BK276)</f>
        <v>0</v>
      </c>
    </row>
    <row r="266" s="2" customFormat="1" ht="21.75" customHeight="1">
      <c r="A266" s="38"/>
      <c r="B266" s="177"/>
      <c r="C266" s="178" t="s">
        <v>1068</v>
      </c>
      <c r="D266" s="178" t="s">
        <v>167</v>
      </c>
      <c r="E266" s="179" t="s">
        <v>5591</v>
      </c>
      <c r="F266" s="180" t="s">
        <v>5592</v>
      </c>
      <c r="G266" s="181" t="s">
        <v>2217</v>
      </c>
      <c r="H266" s="182">
        <v>24</v>
      </c>
      <c r="I266" s="183"/>
      <c r="J266" s="184">
        <f>ROUND(I266*H266,2)</f>
        <v>0</v>
      </c>
      <c r="K266" s="185"/>
      <c r="L266" s="39"/>
      <c r="M266" s="186" t="s">
        <v>1</v>
      </c>
      <c r="N266" s="187" t="s">
        <v>42</v>
      </c>
      <c r="O266" s="78"/>
      <c r="P266" s="188">
        <f>O266*H266</f>
        <v>0</v>
      </c>
      <c r="Q266" s="188">
        <v>0</v>
      </c>
      <c r="R266" s="188">
        <f>Q266*H266</f>
        <v>0</v>
      </c>
      <c r="S266" s="188">
        <v>0</v>
      </c>
      <c r="T266" s="189">
        <f>S266*H266</f>
        <v>0</v>
      </c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R266" s="190" t="s">
        <v>91</v>
      </c>
      <c r="AT266" s="190" t="s">
        <v>167</v>
      </c>
      <c r="AU266" s="190" t="s">
        <v>171</v>
      </c>
      <c r="AY266" s="19" t="s">
        <v>165</v>
      </c>
      <c r="BE266" s="191">
        <f>IF(N266="základná",J266,0)</f>
        <v>0</v>
      </c>
      <c r="BF266" s="191">
        <f>IF(N266="znížená",J266,0)</f>
        <v>0</v>
      </c>
      <c r="BG266" s="191">
        <f>IF(N266="zákl. prenesená",J266,0)</f>
        <v>0</v>
      </c>
      <c r="BH266" s="191">
        <f>IF(N266="zníž. prenesená",J266,0)</f>
        <v>0</v>
      </c>
      <c r="BI266" s="191">
        <f>IF(N266="nulová",J266,0)</f>
        <v>0</v>
      </c>
      <c r="BJ266" s="19" t="s">
        <v>171</v>
      </c>
      <c r="BK266" s="191">
        <f>ROUND(I266*H266,2)</f>
        <v>0</v>
      </c>
      <c r="BL266" s="19" t="s">
        <v>91</v>
      </c>
      <c r="BM266" s="190" t="s">
        <v>5593</v>
      </c>
    </row>
    <row r="267" s="2" customFormat="1" ht="16.5" customHeight="1">
      <c r="A267" s="38"/>
      <c r="B267" s="177"/>
      <c r="C267" s="178" t="s">
        <v>1073</v>
      </c>
      <c r="D267" s="178" t="s">
        <v>167</v>
      </c>
      <c r="E267" s="179" t="s">
        <v>5594</v>
      </c>
      <c r="F267" s="180" t="s">
        <v>5595</v>
      </c>
      <c r="G267" s="181" t="s">
        <v>2217</v>
      </c>
      <c r="H267" s="182">
        <v>40</v>
      </c>
      <c r="I267" s="183"/>
      <c r="J267" s="184">
        <f>ROUND(I267*H267,2)</f>
        <v>0</v>
      </c>
      <c r="K267" s="185"/>
      <c r="L267" s="39"/>
      <c r="M267" s="186" t="s">
        <v>1</v>
      </c>
      <c r="N267" s="187" t="s">
        <v>42</v>
      </c>
      <c r="O267" s="78"/>
      <c r="P267" s="188">
        <f>O267*H267</f>
        <v>0</v>
      </c>
      <c r="Q267" s="188">
        <v>0</v>
      </c>
      <c r="R267" s="188">
        <f>Q267*H267</f>
        <v>0</v>
      </c>
      <c r="S267" s="188">
        <v>0</v>
      </c>
      <c r="T267" s="189">
        <f>S267*H267</f>
        <v>0</v>
      </c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R267" s="190" t="s">
        <v>91</v>
      </c>
      <c r="AT267" s="190" t="s">
        <v>167</v>
      </c>
      <c r="AU267" s="190" t="s">
        <v>171</v>
      </c>
      <c r="AY267" s="19" t="s">
        <v>165</v>
      </c>
      <c r="BE267" s="191">
        <f>IF(N267="základná",J267,0)</f>
        <v>0</v>
      </c>
      <c r="BF267" s="191">
        <f>IF(N267="znížená",J267,0)</f>
        <v>0</v>
      </c>
      <c r="BG267" s="191">
        <f>IF(N267="zákl. prenesená",J267,0)</f>
        <v>0</v>
      </c>
      <c r="BH267" s="191">
        <f>IF(N267="zníž. prenesená",J267,0)</f>
        <v>0</v>
      </c>
      <c r="BI267" s="191">
        <f>IF(N267="nulová",J267,0)</f>
        <v>0</v>
      </c>
      <c r="BJ267" s="19" t="s">
        <v>171</v>
      </c>
      <c r="BK267" s="191">
        <f>ROUND(I267*H267,2)</f>
        <v>0</v>
      </c>
      <c r="BL267" s="19" t="s">
        <v>91</v>
      </c>
      <c r="BM267" s="190" t="s">
        <v>5596</v>
      </c>
    </row>
    <row r="268" s="2" customFormat="1" ht="16.5" customHeight="1">
      <c r="A268" s="38"/>
      <c r="B268" s="177"/>
      <c r="C268" s="178" t="s">
        <v>1078</v>
      </c>
      <c r="D268" s="178" t="s">
        <v>167</v>
      </c>
      <c r="E268" s="179" t="s">
        <v>5597</v>
      </c>
      <c r="F268" s="180" t="s">
        <v>5598</v>
      </c>
      <c r="G268" s="181" t="s">
        <v>2217</v>
      </c>
      <c r="H268" s="182">
        <v>20</v>
      </c>
      <c r="I268" s="183"/>
      <c r="J268" s="184">
        <f>ROUND(I268*H268,2)</f>
        <v>0</v>
      </c>
      <c r="K268" s="185"/>
      <c r="L268" s="39"/>
      <c r="M268" s="186" t="s">
        <v>1</v>
      </c>
      <c r="N268" s="187" t="s">
        <v>42</v>
      </c>
      <c r="O268" s="78"/>
      <c r="P268" s="188">
        <f>O268*H268</f>
        <v>0</v>
      </c>
      <c r="Q268" s="188">
        <v>0</v>
      </c>
      <c r="R268" s="188">
        <f>Q268*H268</f>
        <v>0</v>
      </c>
      <c r="S268" s="188">
        <v>0</v>
      </c>
      <c r="T268" s="189">
        <f>S268*H268</f>
        <v>0</v>
      </c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R268" s="190" t="s">
        <v>91</v>
      </c>
      <c r="AT268" s="190" t="s">
        <v>167</v>
      </c>
      <c r="AU268" s="190" t="s">
        <v>171</v>
      </c>
      <c r="AY268" s="19" t="s">
        <v>165</v>
      </c>
      <c r="BE268" s="191">
        <f>IF(N268="základná",J268,0)</f>
        <v>0</v>
      </c>
      <c r="BF268" s="191">
        <f>IF(N268="znížená",J268,0)</f>
        <v>0</v>
      </c>
      <c r="BG268" s="191">
        <f>IF(N268="zákl. prenesená",J268,0)</f>
        <v>0</v>
      </c>
      <c r="BH268" s="191">
        <f>IF(N268="zníž. prenesená",J268,0)</f>
        <v>0</v>
      </c>
      <c r="BI268" s="191">
        <f>IF(N268="nulová",J268,0)</f>
        <v>0</v>
      </c>
      <c r="BJ268" s="19" t="s">
        <v>171</v>
      </c>
      <c r="BK268" s="191">
        <f>ROUND(I268*H268,2)</f>
        <v>0</v>
      </c>
      <c r="BL268" s="19" t="s">
        <v>91</v>
      </c>
      <c r="BM268" s="190" t="s">
        <v>5599</v>
      </c>
    </row>
    <row r="269" s="2" customFormat="1" ht="16.5" customHeight="1">
      <c r="A269" s="38"/>
      <c r="B269" s="177"/>
      <c r="C269" s="178" t="s">
        <v>1082</v>
      </c>
      <c r="D269" s="178" t="s">
        <v>167</v>
      </c>
      <c r="E269" s="179" t="s">
        <v>5600</v>
      </c>
      <c r="F269" s="180" t="s">
        <v>5601</v>
      </c>
      <c r="G269" s="181" t="s">
        <v>2217</v>
      </c>
      <c r="H269" s="182">
        <v>40</v>
      </c>
      <c r="I269" s="183"/>
      <c r="J269" s="184">
        <f>ROUND(I269*H269,2)</f>
        <v>0</v>
      </c>
      <c r="K269" s="185"/>
      <c r="L269" s="39"/>
      <c r="M269" s="186" t="s">
        <v>1</v>
      </c>
      <c r="N269" s="187" t="s">
        <v>42</v>
      </c>
      <c r="O269" s="78"/>
      <c r="P269" s="188">
        <f>O269*H269</f>
        <v>0</v>
      </c>
      <c r="Q269" s="188">
        <v>0</v>
      </c>
      <c r="R269" s="188">
        <f>Q269*H269</f>
        <v>0</v>
      </c>
      <c r="S269" s="188">
        <v>0</v>
      </c>
      <c r="T269" s="189">
        <f>S269*H269</f>
        <v>0</v>
      </c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R269" s="190" t="s">
        <v>91</v>
      </c>
      <c r="AT269" s="190" t="s">
        <v>167</v>
      </c>
      <c r="AU269" s="190" t="s">
        <v>171</v>
      </c>
      <c r="AY269" s="19" t="s">
        <v>165</v>
      </c>
      <c r="BE269" s="191">
        <f>IF(N269="základná",J269,0)</f>
        <v>0</v>
      </c>
      <c r="BF269" s="191">
        <f>IF(N269="znížená",J269,0)</f>
        <v>0</v>
      </c>
      <c r="BG269" s="191">
        <f>IF(N269="zákl. prenesená",J269,0)</f>
        <v>0</v>
      </c>
      <c r="BH269" s="191">
        <f>IF(N269="zníž. prenesená",J269,0)</f>
        <v>0</v>
      </c>
      <c r="BI269" s="191">
        <f>IF(N269="nulová",J269,0)</f>
        <v>0</v>
      </c>
      <c r="BJ269" s="19" t="s">
        <v>171</v>
      </c>
      <c r="BK269" s="191">
        <f>ROUND(I269*H269,2)</f>
        <v>0</v>
      </c>
      <c r="BL269" s="19" t="s">
        <v>91</v>
      </c>
      <c r="BM269" s="190" t="s">
        <v>5602</v>
      </c>
    </row>
    <row r="270" s="2" customFormat="1" ht="24.15" customHeight="1">
      <c r="A270" s="38"/>
      <c r="B270" s="177"/>
      <c r="C270" s="178" t="s">
        <v>1088</v>
      </c>
      <c r="D270" s="178" t="s">
        <v>167</v>
      </c>
      <c r="E270" s="179" t="s">
        <v>5603</v>
      </c>
      <c r="F270" s="180" t="s">
        <v>5604</v>
      </c>
      <c r="G270" s="181" t="s">
        <v>2217</v>
      </c>
      <c r="H270" s="182">
        <v>24</v>
      </c>
      <c r="I270" s="183"/>
      <c r="J270" s="184">
        <f>ROUND(I270*H270,2)</f>
        <v>0</v>
      </c>
      <c r="K270" s="185"/>
      <c r="L270" s="39"/>
      <c r="M270" s="186" t="s">
        <v>1</v>
      </c>
      <c r="N270" s="187" t="s">
        <v>42</v>
      </c>
      <c r="O270" s="78"/>
      <c r="P270" s="188">
        <f>O270*H270</f>
        <v>0</v>
      </c>
      <c r="Q270" s="188">
        <v>0</v>
      </c>
      <c r="R270" s="188">
        <f>Q270*H270</f>
        <v>0</v>
      </c>
      <c r="S270" s="188">
        <v>0</v>
      </c>
      <c r="T270" s="189">
        <f>S270*H270</f>
        <v>0</v>
      </c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R270" s="190" t="s">
        <v>91</v>
      </c>
      <c r="AT270" s="190" t="s">
        <v>167</v>
      </c>
      <c r="AU270" s="190" t="s">
        <v>171</v>
      </c>
      <c r="AY270" s="19" t="s">
        <v>165</v>
      </c>
      <c r="BE270" s="191">
        <f>IF(N270="základná",J270,0)</f>
        <v>0</v>
      </c>
      <c r="BF270" s="191">
        <f>IF(N270="znížená",J270,0)</f>
        <v>0</v>
      </c>
      <c r="BG270" s="191">
        <f>IF(N270="zákl. prenesená",J270,0)</f>
        <v>0</v>
      </c>
      <c r="BH270" s="191">
        <f>IF(N270="zníž. prenesená",J270,0)</f>
        <v>0</v>
      </c>
      <c r="BI270" s="191">
        <f>IF(N270="nulová",J270,0)</f>
        <v>0</v>
      </c>
      <c r="BJ270" s="19" t="s">
        <v>171</v>
      </c>
      <c r="BK270" s="191">
        <f>ROUND(I270*H270,2)</f>
        <v>0</v>
      </c>
      <c r="BL270" s="19" t="s">
        <v>91</v>
      </c>
      <c r="BM270" s="190" t="s">
        <v>5605</v>
      </c>
    </row>
    <row r="271" s="2" customFormat="1" ht="16.5" customHeight="1">
      <c r="A271" s="38"/>
      <c r="B271" s="177"/>
      <c r="C271" s="178" t="s">
        <v>1092</v>
      </c>
      <c r="D271" s="178" t="s">
        <v>167</v>
      </c>
      <c r="E271" s="179" t="s">
        <v>5606</v>
      </c>
      <c r="F271" s="180" t="s">
        <v>3952</v>
      </c>
      <c r="G271" s="181" t="s">
        <v>5607</v>
      </c>
      <c r="H271" s="182">
        <v>170</v>
      </c>
      <c r="I271" s="183"/>
      <c r="J271" s="184">
        <f>ROUND(I271*H271,2)</f>
        <v>0</v>
      </c>
      <c r="K271" s="185"/>
      <c r="L271" s="39"/>
      <c r="M271" s="186" t="s">
        <v>1</v>
      </c>
      <c r="N271" s="187" t="s">
        <v>42</v>
      </c>
      <c r="O271" s="78"/>
      <c r="P271" s="188">
        <f>O271*H271</f>
        <v>0</v>
      </c>
      <c r="Q271" s="188">
        <v>0</v>
      </c>
      <c r="R271" s="188">
        <f>Q271*H271</f>
        <v>0</v>
      </c>
      <c r="S271" s="188">
        <v>0</v>
      </c>
      <c r="T271" s="189">
        <f>S271*H271</f>
        <v>0</v>
      </c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R271" s="190" t="s">
        <v>91</v>
      </c>
      <c r="AT271" s="190" t="s">
        <v>167</v>
      </c>
      <c r="AU271" s="190" t="s">
        <v>171</v>
      </c>
      <c r="AY271" s="19" t="s">
        <v>165</v>
      </c>
      <c r="BE271" s="191">
        <f>IF(N271="základná",J271,0)</f>
        <v>0</v>
      </c>
      <c r="BF271" s="191">
        <f>IF(N271="znížená",J271,0)</f>
        <v>0</v>
      </c>
      <c r="BG271" s="191">
        <f>IF(N271="zákl. prenesená",J271,0)</f>
        <v>0</v>
      </c>
      <c r="BH271" s="191">
        <f>IF(N271="zníž. prenesená",J271,0)</f>
        <v>0</v>
      </c>
      <c r="BI271" s="191">
        <f>IF(N271="nulová",J271,0)</f>
        <v>0</v>
      </c>
      <c r="BJ271" s="19" t="s">
        <v>171</v>
      </c>
      <c r="BK271" s="191">
        <f>ROUND(I271*H271,2)</f>
        <v>0</v>
      </c>
      <c r="BL271" s="19" t="s">
        <v>91</v>
      </c>
      <c r="BM271" s="190" t="s">
        <v>5608</v>
      </c>
    </row>
    <row r="272" s="2" customFormat="1" ht="16.5" customHeight="1">
      <c r="A272" s="38"/>
      <c r="B272" s="177"/>
      <c r="C272" s="178" t="s">
        <v>1096</v>
      </c>
      <c r="D272" s="178" t="s">
        <v>167</v>
      </c>
      <c r="E272" s="179" t="s">
        <v>5609</v>
      </c>
      <c r="F272" s="180" t="s">
        <v>5610</v>
      </c>
      <c r="G272" s="181" t="s">
        <v>216</v>
      </c>
      <c r="H272" s="182">
        <v>5</v>
      </c>
      <c r="I272" s="183"/>
      <c r="J272" s="184">
        <f>ROUND(I272*H272,2)</f>
        <v>0</v>
      </c>
      <c r="K272" s="185"/>
      <c r="L272" s="39"/>
      <c r="M272" s="186" t="s">
        <v>1</v>
      </c>
      <c r="N272" s="187" t="s">
        <v>42</v>
      </c>
      <c r="O272" s="78"/>
      <c r="P272" s="188">
        <f>O272*H272</f>
        <v>0</v>
      </c>
      <c r="Q272" s="188">
        <v>0</v>
      </c>
      <c r="R272" s="188">
        <f>Q272*H272</f>
        <v>0</v>
      </c>
      <c r="S272" s="188">
        <v>0</v>
      </c>
      <c r="T272" s="189">
        <f>S272*H272</f>
        <v>0</v>
      </c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R272" s="190" t="s">
        <v>91</v>
      </c>
      <c r="AT272" s="190" t="s">
        <v>167</v>
      </c>
      <c r="AU272" s="190" t="s">
        <v>171</v>
      </c>
      <c r="AY272" s="19" t="s">
        <v>165</v>
      </c>
      <c r="BE272" s="191">
        <f>IF(N272="základná",J272,0)</f>
        <v>0</v>
      </c>
      <c r="BF272" s="191">
        <f>IF(N272="znížená",J272,0)</f>
        <v>0</v>
      </c>
      <c r="BG272" s="191">
        <f>IF(N272="zákl. prenesená",J272,0)</f>
        <v>0</v>
      </c>
      <c r="BH272" s="191">
        <f>IF(N272="zníž. prenesená",J272,0)</f>
        <v>0</v>
      </c>
      <c r="BI272" s="191">
        <f>IF(N272="nulová",J272,0)</f>
        <v>0</v>
      </c>
      <c r="BJ272" s="19" t="s">
        <v>171</v>
      </c>
      <c r="BK272" s="191">
        <f>ROUND(I272*H272,2)</f>
        <v>0</v>
      </c>
      <c r="BL272" s="19" t="s">
        <v>91</v>
      </c>
      <c r="BM272" s="190" t="s">
        <v>5611</v>
      </c>
    </row>
    <row r="273" s="2" customFormat="1" ht="16.5" customHeight="1">
      <c r="A273" s="38"/>
      <c r="B273" s="177"/>
      <c r="C273" s="178" t="s">
        <v>1100</v>
      </c>
      <c r="D273" s="178" t="s">
        <v>167</v>
      </c>
      <c r="E273" s="179" t="s">
        <v>5612</v>
      </c>
      <c r="F273" s="180" t="s">
        <v>5613</v>
      </c>
      <c r="G273" s="181" t="s">
        <v>2217</v>
      </c>
      <c r="H273" s="182">
        <v>4</v>
      </c>
      <c r="I273" s="183"/>
      <c r="J273" s="184">
        <f>ROUND(I273*H273,2)</f>
        <v>0</v>
      </c>
      <c r="K273" s="185"/>
      <c r="L273" s="39"/>
      <c r="M273" s="186" t="s">
        <v>1</v>
      </c>
      <c r="N273" s="187" t="s">
        <v>42</v>
      </c>
      <c r="O273" s="78"/>
      <c r="P273" s="188">
        <f>O273*H273</f>
        <v>0</v>
      </c>
      <c r="Q273" s="188">
        <v>0</v>
      </c>
      <c r="R273" s="188">
        <f>Q273*H273</f>
        <v>0</v>
      </c>
      <c r="S273" s="188">
        <v>0</v>
      </c>
      <c r="T273" s="189">
        <f>S273*H273</f>
        <v>0</v>
      </c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R273" s="190" t="s">
        <v>91</v>
      </c>
      <c r="AT273" s="190" t="s">
        <v>167</v>
      </c>
      <c r="AU273" s="190" t="s">
        <v>171</v>
      </c>
      <c r="AY273" s="19" t="s">
        <v>165</v>
      </c>
      <c r="BE273" s="191">
        <f>IF(N273="základná",J273,0)</f>
        <v>0</v>
      </c>
      <c r="BF273" s="191">
        <f>IF(N273="znížená",J273,0)</f>
        <v>0</v>
      </c>
      <c r="BG273" s="191">
        <f>IF(N273="zákl. prenesená",J273,0)</f>
        <v>0</v>
      </c>
      <c r="BH273" s="191">
        <f>IF(N273="zníž. prenesená",J273,0)</f>
        <v>0</v>
      </c>
      <c r="BI273" s="191">
        <f>IF(N273="nulová",J273,0)</f>
        <v>0</v>
      </c>
      <c r="BJ273" s="19" t="s">
        <v>171</v>
      </c>
      <c r="BK273" s="191">
        <f>ROUND(I273*H273,2)</f>
        <v>0</v>
      </c>
      <c r="BL273" s="19" t="s">
        <v>91</v>
      </c>
      <c r="BM273" s="190" t="s">
        <v>5614</v>
      </c>
    </row>
    <row r="274" s="2" customFormat="1" ht="21.75" customHeight="1">
      <c r="A274" s="38"/>
      <c r="B274" s="177"/>
      <c r="C274" s="178" t="s">
        <v>1104</v>
      </c>
      <c r="D274" s="178" t="s">
        <v>167</v>
      </c>
      <c r="E274" s="179" t="s">
        <v>5615</v>
      </c>
      <c r="F274" s="180" t="s">
        <v>5616</v>
      </c>
      <c r="G274" s="181" t="s">
        <v>5607</v>
      </c>
      <c r="H274" s="182">
        <v>170</v>
      </c>
      <c r="I274" s="183"/>
      <c r="J274" s="184">
        <f>ROUND(I274*H274,2)</f>
        <v>0</v>
      </c>
      <c r="K274" s="185"/>
      <c r="L274" s="39"/>
      <c r="M274" s="186" t="s">
        <v>1</v>
      </c>
      <c r="N274" s="187" t="s">
        <v>42</v>
      </c>
      <c r="O274" s="78"/>
      <c r="P274" s="188">
        <f>O274*H274</f>
        <v>0</v>
      </c>
      <c r="Q274" s="188">
        <v>0</v>
      </c>
      <c r="R274" s="188">
        <f>Q274*H274</f>
        <v>0</v>
      </c>
      <c r="S274" s="188">
        <v>0</v>
      </c>
      <c r="T274" s="189">
        <f>S274*H274</f>
        <v>0</v>
      </c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R274" s="190" t="s">
        <v>91</v>
      </c>
      <c r="AT274" s="190" t="s">
        <v>167</v>
      </c>
      <c r="AU274" s="190" t="s">
        <v>171</v>
      </c>
      <c r="AY274" s="19" t="s">
        <v>165</v>
      </c>
      <c r="BE274" s="191">
        <f>IF(N274="základná",J274,0)</f>
        <v>0</v>
      </c>
      <c r="BF274" s="191">
        <f>IF(N274="znížená",J274,0)</f>
        <v>0</v>
      </c>
      <c r="BG274" s="191">
        <f>IF(N274="zákl. prenesená",J274,0)</f>
        <v>0</v>
      </c>
      <c r="BH274" s="191">
        <f>IF(N274="zníž. prenesená",J274,0)</f>
        <v>0</v>
      </c>
      <c r="BI274" s="191">
        <f>IF(N274="nulová",J274,0)</f>
        <v>0</v>
      </c>
      <c r="BJ274" s="19" t="s">
        <v>171</v>
      </c>
      <c r="BK274" s="191">
        <f>ROUND(I274*H274,2)</f>
        <v>0</v>
      </c>
      <c r="BL274" s="19" t="s">
        <v>91</v>
      </c>
      <c r="BM274" s="190" t="s">
        <v>5617</v>
      </c>
    </row>
    <row r="275" s="2" customFormat="1" ht="16.5" customHeight="1">
      <c r="A275" s="38"/>
      <c r="B275" s="177"/>
      <c r="C275" s="178" t="s">
        <v>1110</v>
      </c>
      <c r="D275" s="178" t="s">
        <v>167</v>
      </c>
      <c r="E275" s="179" t="s">
        <v>5618</v>
      </c>
      <c r="F275" s="180" t="s">
        <v>5619</v>
      </c>
      <c r="G275" s="181" t="s">
        <v>5607</v>
      </c>
      <c r="H275" s="182">
        <v>170</v>
      </c>
      <c r="I275" s="183"/>
      <c r="J275" s="184">
        <f>ROUND(I275*H275,2)</f>
        <v>0</v>
      </c>
      <c r="K275" s="185"/>
      <c r="L275" s="39"/>
      <c r="M275" s="186" t="s">
        <v>1</v>
      </c>
      <c r="N275" s="187" t="s">
        <v>42</v>
      </c>
      <c r="O275" s="78"/>
      <c r="P275" s="188">
        <f>O275*H275</f>
        <v>0</v>
      </c>
      <c r="Q275" s="188">
        <v>0</v>
      </c>
      <c r="R275" s="188">
        <f>Q275*H275</f>
        <v>0</v>
      </c>
      <c r="S275" s="188">
        <v>0</v>
      </c>
      <c r="T275" s="189">
        <f>S275*H275</f>
        <v>0</v>
      </c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R275" s="190" t="s">
        <v>91</v>
      </c>
      <c r="AT275" s="190" t="s">
        <v>167</v>
      </c>
      <c r="AU275" s="190" t="s">
        <v>171</v>
      </c>
      <c r="AY275" s="19" t="s">
        <v>165</v>
      </c>
      <c r="BE275" s="191">
        <f>IF(N275="základná",J275,0)</f>
        <v>0</v>
      </c>
      <c r="BF275" s="191">
        <f>IF(N275="znížená",J275,0)</f>
        <v>0</v>
      </c>
      <c r="BG275" s="191">
        <f>IF(N275="zákl. prenesená",J275,0)</f>
        <v>0</v>
      </c>
      <c r="BH275" s="191">
        <f>IF(N275="zníž. prenesená",J275,0)</f>
        <v>0</v>
      </c>
      <c r="BI275" s="191">
        <f>IF(N275="nulová",J275,0)</f>
        <v>0</v>
      </c>
      <c r="BJ275" s="19" t="s">
        <v>171</v>
      </c>
      <c r="BK275" s="191">
        <f>ROUND(I275*H275,2)</f>
        <v>0</v>
      </c>
      <c r="BL275" s="19" t="s">
        <v>91</v>
      </c>
      <c r="BM275" s="190" t="s">
        <v>5620</v>
      </c>
    </row>
    <row r="276" s="2" customFormat="1" ht="16.5" customHeight="1">
      <c r="A276" s="38"/>
      <c r="B276" s="177"/>
      <c r="C276" s="178" t="s">
        <v>1114</v>
      </c>
      <c r="D276" s="178" t="s">
        <v>167</v>
      </c>
      <c r="E276" s="179" t="s">
        <v>5621</v>
      </c>
      <c r="F276" s="180" t="s">
        <v>5622</v>
      </c>
      <c r="G276" s="181" t="s">
        <v>5607</v>
      </c>
      <c r="H276" s="182">
        <v>170</v>
      </c>
      <c r="I276" s="183"/>
      <c r="J276" s="184">
        <f>ROUND(I276*H276,2)</f>
        <v>0</v>
      </c>
      <c r="K276" s="185"/>
      <c r="L276" s="39"/>
      <c r="M276" s="240" t="s">
        <v>1</v>
      </c>
      <c r="N276" s="241" t="s">
        <v>42</v>
      </c>
      <c r="O276" s="242"/>
      <c r="P276" s="243">
        <f>O276*H276</f>
        <v>0</v>
      </c>
      <c r="Q276" s="243">
        <v>0</v>
      </c>
      <c r="R276" s="243">
        <f>Q276*H276</f>
        <v>0</v>
      </c>
      <c r="S276" s="243">
        <v>0</v>
      </c>
      <c r="T276" s="244">
        <f>S276*H276</f>
        <v>0</v>
      </c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R276" s="190" t="s">
        <v>91</v>
      </c>
      <c r="AT276" s="190" t="s">
        <v>167</v>
      </c>
      <c r="AU276" s="190" t="s">
        <v>171</v>
      </c>
      <c r="AY276" s="19" t="s">
        <v>165</v>
      </c>
      <c r="BE276" s="191">
        <f>IF(N276="základná",J276,0)</f>
        <v>0</v>
      </c>
      <c r="BF276" s="191">
        <f>IF(N276="znížená",J276,0)</f>
        <v>0</v>
      </c>
      <c r="BG276" s="191">
        <f>IF(N276="zákl. prenesená",J276,0)</f>
        <v>0</v>
      </c>
      <c r="BH276" s="191">
        <f>IF(N276="zníž. prenesená",J276,0)</f>
        <v>0</v>
      </c>
      <c r="BI276" s="191">
        <f>IF(N276="nulová",J276,0)</f>
        <v>0</v>
      </c>
      <c r="BJ276" s="19" t="s">
        <v>171</v>
      </c>
      <c r="BK276" s="191">
        <f>ROUND(I276*H276,2)</f>
        <v>0</v>
      </c>
      <c r="BL276" s="19" t="s">
        <v>91</v>
      </c>
      <c r="BM276" s="190" t="s">
        <v>5623</v>
      </c>
    </row>
    <row r="277" s="2" customFormat="1" ht="6.96" customHeight="1">
      <c r="A277" s="38"/>
      <c r="B277" s="61"/>
      <c r="C277" s="62"/>
      <c r="D277" s="62"/>
      <c r="E277" s="62"/>
      <c r="F277" s="62"/>
      <c r="G277" s="62"/>
      <c r="H277" s="62"/>
      <c r="I277" s="62"/>
      <c r="J277" s="62"/>
      <c r="K277" s="62"/>
      <c r="L277" s="39"/>
      <c r="M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</row>
  </sheetData>
  <autoFilter ref="C124:K276"/>
  <mergeCells count="9">
    <mergeCell ref="E7:H7"/>
    <mergeCell ref="E9:H9"/>
    <mergeCell ref="E18:H18"/>
    <mergeCell ref="E27:H27"/>
    <mergeCell ref="E85:H85"/>
    <mergeCell ref="E87:H87"/>
    <mergeCell ref="E115:H115"/>
    <mergeCell ref="E117:H11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8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111</v>
      </c>
    </row>
    <row r="3" s="1" customFormat="1" ht="6.96" customHeight="1">
      <c r="B3" s="20"/>
      <c r="C3" s="21"/>
      <c r="D3" s="21"/>
      <c r="E3" s="21"/>
      <c r="F3" s="21"/>
      <c r="G3" s="21"/>
      <c r="H3" s="21"/>
      <c r="I3" s="21"/>
      <c r="J3" s="21"/>
      <c r="K3" s="21"/>
      <c r="L3" s="22"/>
      <c r="AT3" s="19" t="s">
        <v>76</v>
      </c>
    </row>
    <row r="4" s="1" customFormat="1" ht="24.96" customHeight="1">
      <c r="B4" s="22"/>
      <c r="D4" s="23" t="s">
        <v>112</v>
      </c>
      <c r="L4" s="22"/>
      <c r="M4" s="121" t="s">
        <v>9</v>
      </c>
      <c r="AT4" s="19" t="s">
        <v>3</v>
      </c>
    </row>
    <row r="5" s="1" customFormat="1" ht="6.96" customHeight="1">
      <c r="B5" s="22"/>
      <c r="L5" s="22"/>
    </row>
    <row r="6" s="1" customFormat="1" ht="12" customHeight="1">
      <c r="B6" s="22"/>
      <c r="D6" s="32" t="s">
        <v>15</v>
      </c>
      <c r="L6" s="22"/>
    </row>
    <row r="7" s="1" customFormat="1" ht="16.5" customHeight="1">
      <c r="B7" s="22"/>
      <c r="E7" s="122" t="str">
        <f>'Rekapitulácia stavby'!K6</f>
        <v xml:space="preserve">Prestavba objektu interného oddelenia na očné  oddelenie</v>
      </c>
      <c r="F7" s="32"/>
      <c r="G7" s="32"/>
      <c r="H7" s="32"/>
      <c r="L7" s="22"/>
    </row>
    <row r="8" s="2" customFormat="1" ht="12" customHeight="1">
      <c r="A8" s="38"/>
      <c r="B8" s="39"/>
      <c r="C8" s="38"/>
      <c r="D8" s="32" t="s">
        <v>113</v>
      </c>
      <c r="E8" s="38"/>
      <c r="F8" s="38"/>
      <c r="G8" s="38"/>
      <c r="H8" s="38"/>
      <c r="I8" s="38"/>
      <c r="J8" s="38"/>
      <c r="K8" s="38"/>
      <c r="L8" s="56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s="2" customFormat="1" ht="30" customHeight="1">
      <c r="A9" s="38"/>
      <c r="B9" s="39"/>
      <c r="C9" s="38"/>
      <c r="D9" s="38"/>
      <c r="E9" s="68" t="s">
        <v>5624</v>
      </c>
      <c r="F9" s="38"/>
      <c r="G9" s="38"/>
      <c r="H9" s="38"/>
      <c r="I9" s="38"/>
      <c r="J9" s="38"/>
      <c r="K9" s="38"/>
      <c r="L9" s="56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>
      <c r="A10" s="38"/>
      <c r="B10" s="39"/>
      <c r="C10" s="38"/>
      <c r="D10" s="38"/>
      <c r="E10" s="38"/>
      <c r="F10" s="38"/>
      <c r="G10" s="38"/>
      <c r="H10" s="38"/>
      <c r="I10" s="38"/>
      <c r="J10" s="38"/>
      <c r="K10" s="38"/>
      <c r="L10" s="56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2" customHeight="1">
      <c r="A11" s="38"/>
      <c r="B11" s="39"/>
      <c r="C11" s="38"/>
      <c r="D11" s="32" t="s">
        <v>17</v>
      </c>
      <c r="E11" s="38"/>
      <c r="F11" s="27" t="s">
        <v>1</v>
      </c>
      <c r="G11" s="38"/>
      <c r="H11" s="38"/>
      <c r="I11" s="32" t="s">
        <v>18</v>
      </c>
      <c r="J11" s="27" t="s">
        <v>1</v>
      </c>
      <c r="K11" s="38"/>
      <c r="L11" s="56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 ht="12" customHeight="1">
      <c r="A12" s="38"/>
      <c r="B12" s="39"/>
      <c r="C12" s="38"/>
      <c r="D12" s="32" t="s">
        <v>19</v>
      </c>
      <c r="E12" s="38"/>
      <c r="F12" s="27" t="s">
        <v>20</v>
      </c>
      <c r="G12" s="38"/>
      <c r="H12" s="38"/>
      <c r="I12" s="32" t="s">
        <v>21</v>
      </c>
      <c r="J12" s="70" t="str">
        <f>'Rekapitulácia stavby'!AN8</f>
        <v>28. 12. 2023</v>
      </c>
      <c r="K12" s="38"/>
      <c r="L12" s="56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0.8" customHeight="1">
      <c r="A13" s="38"/>
      <c r="B13" s="39"/>
      <c r="C13" s="38"/>
      <c r="D13" s="38"/>
      <c r="E13" s="38"/>
      <c r="F13" s="38"/>
      <c r="G13" s="38"/>
      <c r="H13" s="38"/>
      <c r="I13" s="38"/>
      <c r="J13" s="38"/>
      <c r="K13" s="38"/>
      <c r="L13" s="56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39"/>
      <c r="C14" s="38"/>
      <c r="D14" s="32" t="s">
        <v>23</v>
      </c>
      <c r="E14" s="38"/>
      <c r="F14" s="38"/>
      <c r="G14" s="38"/>
      <c r="H14" s="38"/>
      <c r="I14" s="32" t="s">
        <v>24</v>
      </c>
      <c r="J14" s="27" t="s">
        <v>1</v>
      </c>
      <c r="K14" s="38"/>
      <c r="L14" s="56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8" customHeight="1">
      <c r="A15" s="38"/>
      <c r="B15" s="39"/>
      <c r="C15" s="38"/>
      <c r="D15" s="38"/>
      <c r="E15" s="27" t="s">
        <v>25</v>
      </c>
      <c r="F15" s="38"/>
      <c r="G15" s="38"/>
      <c r="H15" s="38"/>
      <c r="I15" s="32" t="s">
        <v>26</v>
      </c>
      <c r="J15" s="27" t="s">
        <v>1</v>
      </c>
      <c r="K15" s="38"/>
      <c r="L15" s="56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6.96" customHeight="1">
      <c r="A16" s="38"/>
      <c r="B16" s="39"/>
      <c r="C16" s="38"/>
      <c r="D16" s="38"/>
      <c r="E16" s="38"/>
      <c r="F16" s="38"/>
      <c r="G16" s="38"/>
      <c r="H16" s="38"/>
      <c r="I16" s="38"/>
      <c r="J16" s="38"/>
      <c r="K16" s="38"/>
      <c r="L16" s="56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2" customHeight="1">
      <c r="A17" s="38"/>
      <c r="B17" s="39"/>
      <c r="C17" s="38"/>
      <c r="D17" s="32" t="s">
        <v>27</v>
      </c>
      <c r="E17" s="38"/>
      <c r="F17" s="38"/>
      <c r="G17" s="38"/>
      <c r="H17" s="38"/>
      <c r="I17" s="32" t="s">
        <v>24</v>
      </c>
      <c r="J17" s="33" t="str">
        <f>'Rekapitulácia stavby'!AN13</f>
        <v>Vyplň údaj</v>
      </c>
      <c r="K17" s="38"/>
      <c r="L17" s="56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18" customHeight="1">
      <c r="A18" s="38"/>
      <c r="B18" s="39"/>
      <c r="C18" s="38"/>
      <c r="D18" s="38"/>
      <c r="E18" s="33" t="str">
        <f>'Rekapitulácia stavby'!E14</f>
        <v>Vyplň údaj</v>
      </c>
      <c r="F18" s="27"/>
      <c r="G18" s="27"/>
      <c r="H18" s="27"/>
      <c r="I18" s="32" t="s">
        <v>26</v>
      </c>
      <c r="J18" s="33" t="str">
        <f>'Rekapitulácia stavby'!AN14</f>
        <v>Vyplň údaj</v>
      </c>
      <c r="K18" s="38"/>
      <c r="L18" s="56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6.96" customHeight="1">
      <c r="A19" s="38"/>
      <c r="B19" s="39"/>
      <c r="C19" s="38"/>
      <c r="D19" s="38"/>
      <c r="E19" s="38"/>
      <c r="F19" s="38"/>
      <c r="G19" s="38"/>
      <c r="H19" s="38"/>
      <c r="I19" s="38"/>
      <c r="J19" s="38"/>
      <c r="K19" s="38"/>
      <c r="L19" s="56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2" customHeight="1">
      <c r="A20" s="38"/>
      <c r="B20" s="39"/>
      <c r="C20" s="38"/>
      <c r="D20" s="32" t="s">
        <v>29</v>
      </c>
      <c r="E20" s="38"/>
      <c r="F20" s="38"/>
      <c r="G20" s="38"/>
      <c r="H20" s="38"/>
      <c r="I20" s="32" t="s">
        <v>24</v>
      </c>
      <c r="J20" s="27" t="s">
        <v>30</v>
      </c>
      <c r="K20" s="38"/>
      <c r="L20" s="56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18" customHeight="1">
      <c r="A21" s="38"/>
      <c r="B21" s="39"/>
      <c r="C21" s="38"/>
      <c r="D21" s="38"/>
      <c r="E21" s="27" t="s">
        <v>31</v>
      </c>
      <c r="F21" s="38"/>
      <c r="G21" s="38"/>
      <c r="H21" s="38"/>
      <c r="I21" s="32" t="s">
        <v>26</v>
      </c>
      <c r="J21" s="27" t="s">
        <v>1</v>
      </c>
      <c r="K21" s="38"/>
      <c r="L21" s="56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6.96" customHeight="1">
      <c r="A22" s="38"/>
      <c r="B22" s="39"/>
      <c r="C22" s="38"/>
      <c r="D22" s="38"/>
      <c r="E22" s="38"/>
      <c r="F22" s="38"/>
      <c r="G22" s="38"/>
      <c r="H22" s="38"/>
      <c r="I22" s="38"/>
      <c r="J22" s="38"/>
      <c r="K22" s="38"/>
      <c r="L22" s="56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2" customHeight="1">
      <c r="A23" s="38"/>
      <c r="B23" s="39"/>
      <c r="C23" s="38"/>
      <c r="D23" s="32" t="s">
        <v>33</v>
      </c>
      <c r="E23" s="38"/>
      <c r="F23" s="38"/>
      <c r="G23" s="38"/>
      <c r="H23" s="38"/>
      <c r="I23" s="32" t="s">
        <v>24</v>
      </c>
      <c r="J23" s="27" t="str">
        <f>IF('Rekapitulácia stavby'!AN19="","",'Rekapitulácia stavby'!AN19)</f>
        <v/>
      </c>
      <c r="K23" s="38"/>
      <c r="L23" s="56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18" customHeight="1">
      <c r="A24" s="38"/>
      <c r="B24" s="39"/>
      <c r="C24" s="38"/>
      <c r="D24" s="38"/>
      <c r="E24" s="27" t="str">
        <f>IF('Rekapitulácia stavby'!E20="","",'Rekapitulácia stavby'!E20)</f>
        <v xml:space="preserve"> </v>
      </c>
      <c r="F24" s="38"/>
      <c r="G24" s="38"/>
      <c r="H24" s="38"/>
      <c r="I24" s="32" t="s">
        <v>26</v>
      </c>
      <c r="J24" s="27" t="str">
        <f>IF('Rekapitulácia stavby'!AN20="","",'Rekapitulácia stavby'!AN20)</f>
        <v/>
      </c>
      <c r="K24" s="38"/>
      <c r="L24" s="56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6.96" customHeight="1">
      <c r="A25" s="38"/>
      <c r="B25" s="39"/>
      <c r="C25" s="38"/>
      <c r="D25" s="38"/>
      <c r="E25" s="38"/>
      <c r="F25" s="38"/>
      <c r="G25" s="38"/>
      <c r="H25" s="38"/>
      <c r="I25" s="38"/>
      <c r="J25" s="38"/>
      <c r="K25" s="38"/>
      <c r="L25" s="56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2" customHeight="1">
      <c r="A26" s="38"/>
      <c r="B26" s="39"/>
      <c r="C26" s="38"/>
      <c r="D26" s="32" t="s">
        <v>35</v>
      </c>
      <c r="E26" s="38"/>
      <c r="F26" s="38"/>
      <c r="G26" s="38"/>
      <c r="H26" s="38"/>
      <c r="I26" s="38"/>
      <c r="J26" s="38"/>
      <c r="K26" s="38"/>
      <c r="L26" s="56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8" customFormat="1" ht="16.5" customHeight="1">
      <c r="A27" s="123"/>
      <c r="B27" s="124"/>
      <c r="C27" s="123"/>
      <c r="D27" s="123"/>
      <c r="E27" s="36" t="s">
        <v>1</v>
      </c>
      <c r="F27" s="36"/>
      <c r="G27" s="36"/>
      <c r="H27" s="36"/>
      <c r="I27" s="123"/>
      <c r="J27" s="123"/>
      <c r="K27" s="123"/>
      <c r="L27" s="125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</row>
    <row r="28" s="2" customFormat="1" ht="6.96" customHeight="1">
      <c r="A28" s="38"/>
      <c r="B28" s="39"/>
      <c r="C28" s="38"/>
      <c r="D28" s="38"/>
      <c r="E28" s="38"/>
      <c r="F28" s="38"/>
      <c r="G28" s="38"/>
      <c r="H28" s="38"/>
      <c r="I28" s="38"/>
      <c r="J28" s="38"/>
      <c r="K28" s="38"/>
      <c r="L28" s="56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2" customFormat="1" ht="6.96" customHeight="1">
      <c r="A29" s="38"/>
      <c r="B29" s="39"/>
      <c r="C29" s="38"/>
      <c r="D29" s="91"/>
      <c r="E29" s="91"/>
      <c r="F29" s="91"/>
      <c r="G29" s="91"/>
      <c r="H29" s="91"/>
      <c r="I29" s="91"/>
      <c r="J29" s="91"/>
      <c r="K29" s="91"/>
      <c r="L29" s="56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s="2" customFormat="1" ht="25.44" customHeight="1">
      <c r="A30" s="38"/>
      <c r="B30" s="39"/>
      <c r="C30" s="38"/>
      <c r="D30" s="128" t="s">
        <v>36</v>
      </c>
      <c r="E30" s="38"/>
      <c r="F30" s="38"/>
      <c r="G30" s="38"/>
      <c r="H30" s="38"/>
      <c r="I30" s="38"/>
      <c r="J30" s="97">
        <f>ROUND(J119, 2)</f>
        <v>0</v>
      </c>
      <c r="K30" s="38"/>
      <c r="L30" s="56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39"/>
      <c r="C31" s="38"/>
      <c r="D31" s="91"/>
      <c r="E31" s="91"/>
      <c r="F31" s="91"/>
      <c r="G31" s="91"/>
      <c r="H31" s="91"/>
      <c r="I31" s="91"/>
      <c r="J31" s="91"/>
      <c r="K31" s="91"/>
      <c r="L31" s="56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14.4" customHeight="1">
      <c r="A32" s="38"/>
      <c r="B32" s="39"/>
      <c r="C32" s="38"/>
      <c r="D32" s="38"/>
      <c r="E32" s="38"/>
      <c r="F32" s="43" t="s">
        <v>38</v>
      </c>
      <c r="G32" s="38"/>
      <c r="H32" s="38"/>
      <c r="I32" s="43" t="s">
        <v>37</v>
      </c>
      <c r="J32" s="43" t="s">
        <v>39</v>
      </c>
      <c r="K32" s="38"/>
      <c r="L32" s="56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14.4" customHeight="1">
      <c r="A33" s="38"/>
      <c r="B33" s="39"/>
      <c r="C33" s="38"/>
      <c r="D33" s="129" t="s">
        <v>40</v>
      </c>
      <c r="E33" s="45" t="s">
        <v>41</v>
      </c>
      <c r="F33" s="130">
        <f>ROUND((SUM(BE119:BE196)),  2)</f>
        <v>0</v>
      </c>
      <c r="G33" s="127"/>
      <c r="H33" s="127"/>
      <c r="I33" s="131">
        <v>0.20000000000000001</v>
      </c>
      <c r="J33" s="130">
        <f>ROUND(((SUM(BE119:BE196))*I33),  2)</f>
        <v>0</v>
      </c>
      <c r="K33" s="38"/>
      <c r="L33" s="56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39"/>
      <c r="C34" s="38"/>
      <c r="D34" s="38"/>
      <c r="E34" s="45" t="s">
        <v>42</v>
      </c>
      <c r="F34" s="130">
        <f>ROUND((SUM(BF119:BF196)),  2)</f>
        <v>0</v>
      </c>
      <c r="G34" s="127"/>
      <c r="H34" s="127"/>
      <c r="I34" s="131">
        <v>0.20000000000000001</v>
      </c>
      <c r="J34" s="130">
        <f>ROUND(((SUM(BF119:BF196))*I34),  2)</f>
        <v>0</v>
      </c>
      <c r="K34" s="38"/>
      <c r="L34" s="56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hidden="1" s="2" customFormat="1" ht="14.4" customHeight="1">
      <c r="A35" s="38"/>
      <c r="B35" s="39"/>
      <c r="C35" s="38"/>
      <c r="D35" s="38"/>
      <c r="E35" s="32" t="s">
        <v>43</v>
      </c>
      <c r="F35" s="132">
        <f>ROUND((SUM(BG119:BG196)),  2)</f>
        <v>0</v>
      </c>
      <c r="G35" s="38"/>
      <c r="H35" s="38"/>
      <c r="I35" s="133">
        <v>0.20000000000000001</v>
      </c>
      <c r="J35" s="132">
        <f>0</f>
        <v>0</v>
      </c>
      <c r="K35" s="38"/>
      <c r="L35" s="56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hidden="1" s="2" customFormat="1" ht="14.4" customHeight="1">
      <c r="A36" s="38"/>
      <c r="B36" s="39"/>
      <c r="C36" s="38"/>
      <c r="D36" s="38"/>
      <c r="E36" s="32" t="s">
        <v>44</v>
      </c>
      <c r="F36" s="132">
        <f>ROUND((SUM(BH119:BH196)),  2)</f>
        <v>0</v>
      </c>
      <c r="G36" s="38"/>
      <c r="H36" s="38"/>
      <c r="I36" s="133">
        <v>0.20000000000000001</v>
      </c>
      <c r="J36" s="132">
        <f>0</f>
        <v>0</v>
      </c>
      <c r="K36" s="38"/>
      <c r="L36" s="56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39"/>
      <c r="C37" s="38"/>
      <c r="D37" s="38"/>
      <c r="E37" s="45" t="s">
        <v>45</v>
      </c>
      <c r="F37" s="130">
        <f>ROUND((SUM(BI119:BI196)),  2)</f>
        <v>0</v>
      </c>
      <c r="G37" s="127"/>
      <c r="H37" s="127"/>
      <c r="I37" s="131">
        <v>0</v>
      </c>
      <c r="J37" s="130">
        <f>0</f>
        <v>0</v>
      </c>
      <c r="K37" s="38"/>
      <c r="L37" s="56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="2" customFormat="1" ht="6.96" customHeight="1">
      <c r="A38" s="38"/>
      <c r="B38" s="39"/>
      <c r="C38" s="38"/>
      <c r="D38" s="38"/>
      <c r="E38" s="38"/>
      <c r="F38" s="38"/>
      <c r="G38" s="38"/>
      <c r="H38" s="38"/>
      <c r="I38" s="38"/>
      <c r="J38" s="38"/>
      <c r="K38" s="38"/>
      <c r="L38" s="56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="2" customFormat="1" ht="25.44" customHeight="1">
      <c r="A39" s="38"/>
      <c r="B39" s="39"/>
      <c r="C39" s="134"/>
      <c r="D39" s="135" t="s">
        <v>46</v>
      </c>
      <c r="E39" s="82"/>
      <c r="F39" s="82"/>
      <c r="G39" s="136" t="s">
        <v>47</v>
      </c>
      <c r="H39" s="137" t="s">
        <v>48</v>
      </c>
      <c r="I39" s="82"/>
      <c r="J39" s="138">
        <f>SUM(J30:J37)</f>
        <v>0</v>
      </c>
      <c r="K39" s="139"/>
      <c r="L39" s="56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14.4" customHeight="1">
      <c r="A40" s="38"/>
      <c r="B40" s="39"/>
      <c r="C40" s="38"/>
      <c r="D40" s="38"/>
      <c r="E40" s="38"/>
      <c r="F40" s="38"/>
      <c r="G40" s="38"/>
      <c r="H40" s="38"/>
      <c r="I40" s="38"/>
      <c r="J40" s="38"/>
      <c r="K40" s="38"/>
      <c r="L40" s="56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1" customFormat="1" ht="14.4" customHeight="1">
      <c r="B41" s="22"/>
      <c r="L41" s="22"/>
    </row>
    <row r="42" s="1" customFormat="1" ht="14.4" customHeight="1">
      <c r="B42" s="22"/>
      <c r="L42" s="22"/>
    </row>
    <row r="43" s="1" customFormat="1" ht="14.4" customHeight="1">
      <c r="B43" s="22"/>
      <c r="L43" s="22"/>
    </row>
    <row r="44" s="1" customFormat="1" ht="14.4" customHeight="1">
      <c r="B44" s="22"/>
      <c r="L44" s="22"/>
    </row>
    <row r="45" s="1" customFormat="1" ht="14.4" customHeight="1">
      <c r="B45" s="22"/>
      <c r="L45" s="22"/>
    </row>
    <row r="46" s="1" customFormat="1" ht="14.4" customHeight="1">
      <c r="B46" s="22"/>
      <c r="L46" s="22"/>
    </row>
    <row r="47" s="1" customFormat="1" ht="14.4" customHeight="1">
      <c r="B47" s="22"/>
      <c r="L47" s="22"/>
    </row>
    <row r="48" s="1" customFormat="1" ht="14.4" customHeight="1">
      <c r="B48" s="22"/>
      <c r="L48" s="22"/>
    </row>
    <row r="49" s="1" customFormat="1" ht="14.4" customHeight="1">
      <c r="B49" s="22"/>
      <c r="L49" s="22"/>
    </row>
    <row r="50" s="2" customFormat="1" ht="14.4" customHeight="1">
      <c r="B50" s="56"/>
      <c r="D50" s="57" t="s">
        <v>49</v>
      </c>
      <c r="E50" s="58"/>
      <c r="F50" s="58"/>
      <c r="G50" s="57" t="s">
        <v>50</v>
      </c>
      <c r="H50" s="58"/>
      <c r="I50" s="58"/>
      <c r="J50" s="58"/>
      <c r="K50" s="58"/>
      <c r="L50" s="56"/>
    </row>
    <row r="51">
      <c r="B51" s="22"/>
      <c r="L51" s="22"/>
    </row>
    <row r="52">
      <c r="B52" s="22"/>
      <c r="L52" s="22"/>
    </row>
    <row r="53">
      <c r="B53" s="22"/>
      <c r="L53" s="22"/>
    </row>
    <row r="54">
      <c r="B54" s="22"/>
      <c r="L54" s="22"/>
    </row>
    <row r="55">
      <c r="B55" s="22"/>
      <c r="L55" s="22"/>
    </row>
    <row r="56">
      <c r="B56" s="22"/>
      <c r="L56" s="22"/>
    </row>
    <row r="57">
      <c r="B57" s="22"/>
      <c r="L57" s="22"/>
    </row>
    <row r="58">
      <c r="B58" s="22"/>
      <c r="L58" s="22"/>
    </row>
    <row r="59">
      <c r="B59" s="22"/>
      <c r="L59" s="22"/>
    </row>
    <row r="60">
      <c r="B60" s="22"/>
      <c r="L60" s="22"/>
    </row>
    <row r="61" s="2" customFormat="1">
      <c r="A61" s="38"/>
      <c r="B61" s="39"/>
      <c r="C61" s="38"/>
      <c r="D61" s="59" t="s">
        <v>51</v>
      </c>
      <c r="E61" s="41"/>
      <c r="F61" s="140" t="s">
        <v>52</v>
      </c>
      <c r="G61" s="59" t="s">
        <v>51</v>
      </c>
      <c r="H61" s="41"/>
      <c r="I61" s="41"/>
      <c r="J61" s="141" t="s">
        <v>52</v>
      </c>
      <c r="K61" s="41"/>
      <c r="L61" s="56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>
      <c r="B62" s="22"/>
      <c r="L62" s="22"/>
    </row>
    <row r="63">
      <c r="B63" s="22"/>
      <c r="L63" s="22"/>
    </row>
    <row r="64">
      <c r="B64" s="22"/>
      <c r="L64" s="22"/>
    </row>
    <row r="65" s="2" customFormat="1">
      <c r="A65" s="38"/>
      <c r="B65" s="39"/>
      <c r="C65" s="38"/>
      <c r="D65" s="57" t="s">
        <v>53</v>
      </c>
      <c r="E65" s="60"/>
      <c r="F65" s="60"/>
      <c r="G65" s="57" t="s">
        <v>54</v>
      </c>
      <c r="H65" s="60"/>
      <c r="I65" s="60"/>
      <c r="J65" s="60"/>
      <c r="K65" s="60"/>
      <c r="L65" s="56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>
      <c r="B66" s="22"/>
      <c r="L66" s="22"/>
    </row>
    <row r="67">
      <c r="B67" s="22"/>
      <c r="L67" s="22"/>
    </row>
    <row r="68">
      <c r="B68" s="22"/>
      <c r="L68" s="22"/>
    </row>
    <row r="69">
      <c r="B69" s="22"/>
      <c r="L69" s="22"/>
    </row>
    <row r="70">
      <c r="B70" s="22"/>
      <c r="L70" s="22"/>
    </row>
    <row r="71">
      <c r="B71" s="22"/>
      <c r="L71" s="22"/>
    </row>
    <row r="72">
      <c r="B72" s="22"/>
      <c r="L72" s="22"/>
    </row>
    <row r="73">
      <c r="B73" s="22"/>
      <c r="L73" s="22"/>
    </row>
    <row r="74">
      <c r="B74" s="22"/>
      <c r="L74" s="22"/>
    </row>
    <row r="75">
      <c r="B75" s="22"/>
      <c r="L75" s="22"/>
    </row>
    <row r="76" s="2" customFormat="1">
      <c r="A76" s="38"/>
      <c r="B76" s="39"/>
      <c r="C76" s="38"/>
      <c r="D76" s="59" t="s">
        <v>51</v>
      </c>
      <c r="E76" s="41"/>
      <c r="F76" s="140" t="s">
        <v>52</v>
      </c>
      <c r="G76" s="59" t="s">
        <v>51</v>
      </c>
      <c r="H76" s="41"/>
      <c r="I76" s="41"/>
      <c r="J76" s="141" t="s">
        <v>52</v>
      </c>
      <c r="K76" s="41"/>
      <c r="L76" s="56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4.4" customHeight="1">
      <c r="A77" s="38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3" t="s">
        <v>115</v>
      </c>
      <c r="D82" s="38"/>
      <c r="E82" s="38"/>
      <c r="F82" s="38"/>
      <c r="G82" s="38"/>
      <c r="H82" s="38"/>
      <c r="I82" s="38"/>
      <c r="J82" s="38"/>
      <c r="K82" s="38"/>
      <c r="L82" s="56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38"/>
      <c r="D83" s="38"/>
      <c r="E83" s="38"/>
      <c r="F83" s="38"/>
      <c r="G83" s="38"/>
      <c r="H83" s="38"/>
      <c r="I83" s="38"/>
      <c r="J83" s="38"/>
      <c r="K83" s="38"/>
      <c r="L83" s="56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2" t="s">
        <v>15</v>
      </c>
      <c r="D84" s="38"/>
      <c r="E84" s="38"/>
      <c r="F84" s="38"/>
      <c r="G84" s="38"/>
      <c r="H84" s="38"/>
      <c r="I84" s="38"/>
      <c r="J84" s="38"/>
      <c r="K84" s="38"/>
      <c r="L84" s="56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38"/>
      <c r="D85" s="38"/>
      <c r="E85" s="122" t="str">
        <f>E7</f>
        <v xml:space="preserve">Prestavba objektu interného oddelenia na očné  oddelenie</v>
      </c>
      <c r="F85" s="32"/>
      <c r="G85" s="32"/>
      <c r="H85" s="32"/>
      <c r="I85" s="38"/>
      <c r="J85" s="38"/>
      <c r="K85" s="38"/>
      <c r="L85" s="56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2" customHeight="1">
      <c r="A86" s="38"/>
      <c r="B86" s="39"/>
      <c r="C86" s="32" t="s">
        <v>113</v>
      </c>
      <c r="D86" s="38"/>
      <c r="E86" s="38"/>
      <c r="F86" s="38"/>
      <c r="G86" s="38"/>
      <c r="H86" s="38"/>
      <c r="I86" s="38"/>
      <c r="J86" s="38"/>
      <c r="K86" s="38"/>
      <c r="L86" s="56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30" customHeight="1">
      <c r="A87" s="38"/>
      <c r="B87" s="39"/>
      <c r="C87" s="38"/>
      <c r="D87" s="38"/>
      <c r="E87" s="68" t="str">
        <f>E9</f>
        <v>9.1 - Elektropožiarna signalizácia a hlasová signalizácia požiaru</v>
      </c>
      <c r="F87" s="38"/>
      <c r="G87" s="38"/>
      <c r="H87" s="38"/>
      <c r="I87" s="38"/>
      <c r="J87" s="38"/>
      <c r="K87" s="38"/>
      <c r="L87" s="56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6.96" customHeight="1">
      <c r="A88" s="38"/>
      <c r="B88" s="39"/>
      <c r="C88" s="38"/>
      <c r="D88" s="38"/>
      <c r="E88" s="38"/>
      <c r="F88" s="38"/>
      <c r="G88" s="38"/>
      <c r="H88" s="38"/>
      <c r="I88" s="38"/>
      <c r="J88" s="38"/>
      <c r="K88" s="38"/>
      <c r="L88" s="56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12" customHeight="1">
      <c r="A89" s="38"/>
      <c r="B89" s="39"/>
      <c r="C89" s="32" t="s">
        <v>19</v>
      </c>
      <c r="D89" s="38"/>
      <c r="E89" s="38"/>
      <c r="F89" s="27" t="str">
        <f>F12</f>
        <v>Nitra, p.č. 4558</v>
      </c>
      <c r="G89" s="38"/>
      <c r="H89" s="38"/>
      <c r="I89" s="32" t="s">
        <v>21</v>
      </c>
      <c r="J89" s="70" t="str">
        <f>IF(J12="","",J12)</f>
        <v>28. 12. 2023</v>
      </c>
      <c r="K89" s="38"/>
      <c r="L89" s="56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38"/>
      <c r="D90" s="38"/>
      <c r="E90" s="38"/>
      <c r="F90" s="38"/>
      <c r="G90" s="38"/>
      <c r="H90" s="38"/>
      <c r="I90" s="38"/>
      <c r="J90" s="38"/>
      <c r="K90" s="38"/>
      <c r="L90" s="56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5.15" customHeight="1">
      <c r="A91" s="38"/>
      <c r="B91" s="39"/>
      <c r="C91" s="32" t="s">
        <v>23</v>
      </c>
      <c r="D91" s="38"/>
      <c r="E91" s="38"/>
      <c r="F91" s="27" t="str">
        <f>E15</f>
        <v xml:space="preserve"> Fakultná nemocnica Nitra</v>
      </c>
      <c r="G91" s="38"/>
      <c r="H91" s="38"/>
      <c r="I91" s="32" t="s">
        <v>29</v>
      </c>
      <c r="J91" s="36" t="str">
        <f>E21</f>
        <v xml:space="preserve">Projekt design s.r.o. </v>
      </c>
      <c r="K91" s="38"/>
      <c r="L91" s="56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5.15" customHeight="1">
      <c r="A92" s="38"/>
      <c r="B92" s="39"/>
      <c r="C92" s="32" t="s">
        <v>27</v>
      </c>
      <c r="D92" s="38"/>
      <c r="E92" s="38"/>
      <c r="F92" s="27" t="str">
        <f>IF(E18="","",E18)</f>
        <v>Vyplň údaj</v>
      </c>
      <c r="G92" s="38"/>
      <c r="H92" s="38"/>
      <c r="I92" s="32" t="s">
        <v>33</v>
      </c>
      <c r="J92" s="36" t="str">
        <f>E24</f>
        <v xml:space="preserve"> </v>
      </c>
      <c r="K92" s="38"/>
      <c r="L92" s="56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0.32" customHeight="1">
      <c r="A93" s="38"/>
      <c r="B93" s="39"/>
      <c r="C93" s="38"/>
      <c r="D93" s="38"/>
      <c r="E93" s="38"/>
      <c r="F93" s="38"/>
      <c r="G93" s="38"/>
      <c r="H93" s="38"/>
      <c r="I93" s="38"/>
      <c r="J93" s="38"/>
      <c r="K93" s="38"/>
      <c r="L93" s="56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29.28" customHeight="1">
      <c r="A94" s="38"/>
      <c r="B94" s="39"/>
      <c r="C94" s="142" t="s">
        <v>116</v>
      </c>
      <c r="D94" s="134"/>
      <c r="E94" s="134"/>
      <c r="F94" s="134"/>
      <c r="G94" s="134"/>
      <c r="H94" s="134"/>
      <c r="I94" s="134"/>
      <c r="J94" s="143" t="s">
        <v>117</v>
      </c>
      <c r="K94" s="134"/>
      <c r="L94" s="56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38"/>
      <c r="D95" s="38"/>
      <c r="E95" s="38"/>
      <c r="F95" s="38"/>
      <c r="G95" s="38"/>
      <c r="H95" s="38"/>
      <c r="I95" s="38"/>
      <c r="J95" s="38"/>
      <c r="K95" s="38"/>
      <c r="L95" s="56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22.8" customHeight="1">
      <c r="A96" s="38"/>
      <c r="B96" s="39"/>
      <c r="C96" s="144" t="s">
        <v>118</v>
      </c>
      <c r="D96" s="38"/>
      <c r="E96" s="38"/>
      <c r="F96" s="38"/>
      <c r="G96" s="38"/>
      <c r="H96" s="38"/>
      <c r="I96" s="38"/>
      <c r="J96" s="97">
        <f>J119</f>
        <v>0</v>
      </c>
      <c r="K96" s="38"/>
      <c r="L96" s="56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U96" s="19" t="s">
        <v>119</v>
      </c>
    </row>
    <row r="97" s="9" customFormat="1" ht="24.96" customHeight="1">
      <c r="A97" s="9"/>
      <c r="B97" s="145"/>
      <c r="C97" s="9"/>
      <c r="D97" s="146" t="s">
        <v>5625</v>
      </c>
      <c r="E97" s="147"/>
      <c r="F97" s="147"/>
      <c r="G97" s="147"/>
      <c r="H97" s="147"/>
      <c r="I97" s="147"/>
      <c r="J97" s="148">
        <f>J120</f>
        <v>0</v>
      </c>
      <c r="K97" s="9"/>
      <c r="L97" s="14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9" customFormat="1" ht="24.96" customHeight="1">
      <c r="A98" s="9"/>
      <c r="B98" s="145"/>
      <c r="C98" s="9"/>
      <c r="D98" s="146" t="s">
        <v>5626</v>
      </c>
      <c r="E98" s="147"/>
      <c r="F98" s="147"/>
      <c r="G98" s="147"/>
      <c r="H98" s="147"/>
      <c r="I98" s="147"/>
      <c r="J98" s="148">
        <f>J155</f>
        <v>0</v>
      </c>
      <c r="K98" s="9"/>
      <c r="L98" s="145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9" customFormat="1" ht="24.96" customHeight="1">
      <c r="A99" s="9"/>
      <c r="B99" s="145"/>
      <c r="C99" s="9"/>
      <c r="D99" s="146" t="s">
        <v>5627</v>
      </c>
      <c r="E99" s="147"/>
      <c r="F99" s="147"/>
      <c r="G99" s="147"/>
      <c r="H99" s="147"/>
      <c r="I99" s="147"/>
      <c r="J99" s="148">
        <f>J183</f>
        <v>0</v>
      </c>
      <c r="K99" s="9"/>
      <c r="L99" s="14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2" customFormat="1" ht="21.84" customHeight="1">
      <c r="A100" s="38"/>
      <c r="B100" s="39"/>
      <c r="C100" s="38"/>
      <c r="D100" s="38"/>
      <c r="E100" s="38"/>
      <c r="F100" s="38"/>
      <c r="G100" s="38"/>
      <c r="H100" s="38"/>
      <c r="I100" s="38"/>
      <c r="J100" s="38"/>
      <c r="K100" s="38"/>
      <c r="L100" s="56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</row>
    <row r="101" s="2" customFormat="1" ht="6.96" customHeight="1">
      <c r="A101" s="38"/>
      <c r="B101" s="61"/>
      <c r="C101" s="62"/>
      <c r="D101" s="62"/>
      <c r="E101" s="62"/>
      <c r="F101" s="62"/>
      <c r="G101" s="62"/>
      <c r="H101" s="62"/>
      <c r="I101" s="62"/>
      <c r="J101" s="62"/>
      <c r="K101" s="62"/>
      <c r="L101" s="56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</row>
    <row r="105" s="2" customFormat="1" ht="6.96" customHeight="1">
      <c r="A105" s="38"/>
      <c r="B105" s="63"/>
      <c r="C105" s="64"/>
      <c r="D105" s="64"/>
      <c r="E105" s="64"/>
      <c r="F105" s="64"/>
      <c r="G105" s="64"/>
      <c r="H105" s="64"/>
      <c r="I105" s="64"/>
      <c r="J105" s="64"/>
      <c r="K105" s="64"/>
      <c r="L105" s="56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</row>
    <row r="106" s="2" customFormat="1" ht="24.96" customHeight="1">
      <c r="A106" s="38"/>
      <c r="B106" s="39"/>
      <c r="C106" s="23" t="s">
        <v>151</v>
      </c>
      <c r="D106" s="38"/>
      <c r="E106" s="38"/>
      <c r="F106" s="38"/>
      <c r="G106" s="38"/>
      <c r="H106" s="38"/>
      <c r="I106" s="38"/>
      <c r="J106" s="38"/>
      <c r="K106" s="38"/>
      <c r="L106" s="56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</row>
    <row r="107" s="2" customFormat="1" ht="6.96" customHeight="1">
      <c r="A107" s="38"/>
      <c r="B107" s="39"/>
      <c r="C107" s="38"/>
      <c r="D107" s="38"/>
      <c r="E107" s="38"/>
      <c r="F107" s="38"/>
      <c r="G107" s="38"/>
      <c r="H107" s="38"/>
      <c r="I107" s="38"/>
      <c r="J107" s="38"/>
      <c r="K107" s="38"/>
      <c r="L107" s="56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</row>
    <row r="108" s="2" customFormat="1" ht="12" customHeight="1">
      <c r="A108" s="38"/>
      <c r="B108" s="39"/>
      <c r="C108" s="32" t="s">
        <v>15</v>
      </c>
      <c r="D108" s="38"/>
      <c r="E108" s="38"/>
      <c r="F108" s="38"/>
      <c r="G108" s="38"/>
      <c r="H108" s="38"/>
      <c r="I108" s="38"/>
      <c r="J108" s="38"/>
      <c r="K108" s="38"/>
      <c r="L108" s="56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</row>
    <row r="109" s="2" customFormat="1" ht="16.5" customHeight="1">
      <c r="A109" s="38"/>
      <c r="B109" s="39"/>
      <c r="C109" s="38"/>
      <c r="D109" s="38"/>
      <c r="E109" s="122" t="str">
        <f>E7</f>
        <v xml:space="preserve">Prestavba objektu interného oddelenia na očné  oddelenie</v>
      </c>
      <c r="F109" s="32"/>
      <c r="G109" s="32"/>
      <c r="H109" s="32"/>
      <c r="I109" s="38"/>
      <c r="J109" s="38"/>
      <c r="K109" s="38"/>
      <c r="L109" s="56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</row>
    <row r="110" s="2" customFormat="1" ht="12" customHeight="1">
      <c r="A110" s="38"/>
      <c r="B110" s="39"/>
      <c r="C110" s="32" t="s">
        <v>113</v>
      </c>
      <c r="D110" s="38"/>
      <c r="E110" s="38"/>
      <c r="F110" s="38"/>
      <c r="G110" s="38"/>
      <c r="H110" s="38"/>
      <c r="I110" s="38"/>
      <c r="J110" s="38"/>
      <c r="K110" s="38"/>
      <c r="L110" s="56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</row>
    <row r="111" s="2" customFormat="1" ht="30" customHeight="1">
      <c r="A111" s="38"/>
      <c r="B111" s="39"/>
      <c r="C111" s="38"/>
      <c r="D111" s="38"/>
      <c r="E111" s="68" t="str">
        <f>E9</f>
        <v>9.1 - Elektropožiarna signalizácia a hlasová signalizácia požiaru</v>
      </c>
      <c r="F111" s="38"/>
      <c r="G111" s="38"/>
      <c r="H111" s="38"/>
      <c r="I111" s="38"/>
      <c r="J111" s="38"/>
      <c r="K111" s="38"/>
      <c r="L111" s="56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6.96" customHeight="1">
      <c r="A112" s="38"/>
      <c r="B112" s="39"/>
      <c r="C112" s="38"/>
      <c r="D112" s="38"/>
      <c r="E112" s="38"/>
      <c r="F112" s="38"/>
      <c r="G112" s="38"/>
      <c r="H112" s="38"/>
      <c r="I112" s="38"/>
      <c r="J112" s="38"/>
      <c r="K112" s="38"/>
      <c r="L112" s="56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12" customHeight="1">
      <c r="A113" s="38"/>
      <c r="B113" s="39"/>
      <c r="C113" s="32" t="s">
        <v>19</v>
      </c>
      <c r="D113" s="38"/>
      <c r="E113" s="38"/>
      <c r="F113" s="27" t="str">
        <f>F12</f>
        <v>Nitra, p.č. 4558</v>
      </c>
      <c r="G113" s="38"/>
      <c r="H113" s="38"/>
      <c r="I113" s="32" t="s">
        <v>21</v>
      </c>
      <c r="J113" s="70" t="str">
        <f>IF(J12="","",J12)</f>
        <v>28. 12. 2023</v>
      </c>
      <c r="K113" s="38"/>
      <c r="L113" s="56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6.96" customHeight="1">
      <c r="A114" s="38"/>
      <c r="B114" s="39"/>
      <c r="C114" s="38"/>
      <c r="D114" s="38"/>
      <c r="E114" s="38"/>
      <c r="F114" s="38"/>
      <c r="G114" s="38"/>
      <c r="H114" s="38"/>
      <c r="I114" s="38"/>
      <c r="J114" s="38"/>
      <c r="K114" s="38"/>
      <c r="L114" s="56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15.15" customHeight="1">
      <c r="A115" s="38"/>
      <c r="B115" s="39"/>
      <c r="C115" s="32" t="s">
        <v>23</v>
      </c>
      <c r="D115" s="38"/>
      <c r="E115" s="38"/>
      <c r="F115" s="27" t="str">
        <f>E15</f>
        <v xml:space="preserve"> Fakultná nemocnica Nitra</v>
      </c>
      <c r="G115" s="38"/>
      <c r="H115" s="38"/>
      <c r="I115" s="32" t="s">
        <v>29</v>
      </c>
      <c r="J115" s="36" t="str">
        <f>E21</f>
        <v xml:space="preserve">Projekt design s.r.o. </v>
      </c>
      <c r="K115" s="38"/>
      <c r="L115" s="56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2" customFormat="1" ht="15.15" customHeight="1">
      <c r="A116" s="38"/>
      <c r="B116" s="39"/>
      <c r="C116" s="32" t="s">
        <v>27</v>
      </c>
      <c r="D116" s="38"/>
      <c r="E116" s="38"/>
      <c r="F116" s="27" t="str">
        <f>IF(E18="","",E18)</f>
        <v>Vyplň údaj</v>
      </c>
      <c r="G116" s="38"/>
      <c r="H116" s="38"/>
      <c r="I116" s="32" t="s">
        <v>33</v>
      </c>
      <c r="J116" s="36" t="str">
        <f>E24</f>
        <v xml:space="preserve"> </v>
      </c>
      <c r="K116" s="38"/>
      <c r="L116" s="56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2" customFormat="1" ht="10.32" customHeight="1">
      <c r="A117" s="38"/>
      <c r="B117" s="39"/>
      <c r="C117" s="38"/>
      <c r="D117" s="38"/>
      <c r="E117" s="38"/>
      <c r="F117" s="38"/>
      <c r="G117" s="38"/>
      <c r="H117" s="38"/>
      <c r="I117" s="38"/>
      <c r="J117" s="38"/>
      <c r="K117" s="38"/>
      <c r="L117" s="56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11" customFormat="1" ht="29.28" customHeight="1">
      <c r="A118" s="153"/>
      <c r="B118" s="154"/>
      <c r="C118" s="155" t="s">
        <v>152</v>
      </c>
      <c r="D118" s="156" t="s">
        <v>61</v>
      </c>
      <c r="E118" s="156" t="s">
        <v>57</v>
      </c>
      <c r="F118" s="156" t="s">
        <v>58</v>
      </c>
      <c r="G118" s="156" t="s">
        <v>153</v>
      </c>
      <c r="H118" s="156" t="s">
        <v>154</v>
      </c>
      <c r="I118" s="156" t="s">
        <v>155</v>
      </c>
      <c r="J118" s="157" t="s">
        <v>117</v>
      </c>
      <c r="K118" s="158" t="s">
        <v>156</v>
      </c>
      <c r="L118" s="159"/>
      <c r="M118" s="87" t="s">
        <v>1</v>
      </c>
      <c r="N118" s="88" t="s">
        <v>40</v>
      </c>
      <c r="O118" s="88" t="s">
        <v>157</v>
      </c>
      <c r="P118" s="88" t="s">
        <v>158</v>
      </c>
      <c r="Q118" s="88" t="s">
        <v>159</v>
      </c>
      <c r="R118" s="88" t="s">
        <v>160</v>
      </c>
      <c r="S118" s="88" t="s">
        <v>161</v>
      </c>
      <c r="T118" s="89" t="s">
        <v>162</v>
      </c>
      <c r="U118" s="153"/>
      <c r="V118" s="153"/>
      <c r="W118" s="153"/>
      <c r="X118" s="153"/>
      <c r="Y118" s="153"/>
      <c r="Z118" s="153"/>
      <c r="AA118" s="153"/>
      <c r="AB118" s="153"/>
      <c r="AC118" s="153"/>
      <c r="AD118" s="153"/>
      <c r="AE118" s="153"/>
    </row>
    <row r="119" s="2" customFormat="1" ht="22.8" customHeight="1">
      <c r="A119" s="38"/>
      <c r="B119" s="39"/>
      <c r="C119" s="94" t="s">
        <v>118</v>
      </c>
      <c r="D119" s="38"/>
      <c r="E119" s="38"/>
      <c r="F119" s="38"/>
      <c r="G119" s="38"/>
      <c r="H119" s="38"/>
      <c r="I119" s="38"/>
      <c r="J119" s="160">
        <f>BK119</f>
        <v>0</v>
      </c>
      <c r="K119" s="38"/>
      <c r="L119" s="39"/>
      <c r="M119" s="90"/>
      <c r="N119" s="74"/>
      <c r="O119" s="91"/>
      <c r="P119" s="161">
        <f>P120+P155+P183</f>
        <v>0</v>
      </c>
      <c r="Q119" s="91"/>
      <c r="R119" s="161">
        <f>R120+R155+R183</f>
        <v>0</v>
      </c>
      <c r="S119" s="91"/>
      <c r="T119" s="162">
        <f>T120+T155+T183</f>
        <v>0</v>
      </c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T119" s="19" t="s">
        <v>75</v>
      </c>
      <c r="AU119" s="19" t="s">
        <v>119</v>
      </c>
      <c r="BK119" s="163">
        <f>BK120+BK155+BK183</f>
        <v>0</v>
      </c>
    </row>
    <row r="120" s="12" customFormat="1" ht="25.92" customHeight="1">
      <c r="A120" s="12"/>
      <c r="B120" s="164"/>
      <c r="C120" s="12"/>
      <c r="D120" s="165" t="s">
        <v>75</v>
      </c>
      <c r="E120" s="166" t="s">
        <v>3993</v>
      </c>
      <c r="F120" s="166" t="s">
        <v>5628</v>
      </c>
      <c r="G120" s="12"/>
      <c r="H120" s="12"/>
      <c r="I120" s="167"/>
      <c r="J120" s="168">
        <f>BK120</f>
        <v>0</v>
      </c>
      <c r="K120" s="12"/>
      <c r="L120" s="164"/>
      <c r="M120" s="169"/>
      <c r="N120" s="170"/>
      <c r="O120" s="170"/>
      <c r="P120" s="171">
        <f>SUM(P121:P154)</f>
        <v>0</v>
      </c>
      <c r="Q120" s="170"/>
      <c r="R120" s="171">
        <f>SUM(R121:R154)</f>
        <v>0</v>
      </c>
      <c r="S120" s="170"/>
      <c r="T120" s="172">
        <f>SUM(T121:T154)</f>
        <v>0</v>
      </c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R120" s="165" t="s">
        <v>81</v>
      </c>
      <c r="AT120" s="173" t="s">
        <v>75</v>
      </c>
      <c r="AU120" s="173" t="s">
        <v>76</v>
      </c>
      <c r="AY120" s="165" t="s">
        <v>165</v>
      </c>
      <c r="BK120" s="174">
        <f>SUM(BK121:BK154)</f>
        <v>0</v>
      </c>
    </row>
    <row r="121" s="2" customFormat="1" ht="16.5" customHeight="1">
      <c r="A121" s="38"/>
      <c r="B121" s="177"/>
      <c r="C121" s="201" t="s">
        <v>81</v>
      </c>
      <c r="D121" s="201" t="s">
        <v>201</v>
      </c>
      <c r="E121" s="202" t="s">
        <v>4635</v>
      </c>
      <c r="F121" s="203" t="s">
        <v>5629</v>
      </c>
      <c r="G121" s="204" t="s">
        <v>216</v>
      </c>
      <c r="H121" s="205">
        <v>1</v>
      </c>
      <c r="I121" s="206"/>
      <c r="J121" s="207">
        <f>ROUND(I121*H121,2)</f>
        <v>0</v>
      </c>
      <c r="K121" s="208"/>
      <c r="L121" s="209"/>
      <c r="M121" s="210" t="s">
        <v>1</v>
      </c>
      <c r="N121" s="211" t="s">
        <v>42</v>
      </c>
      <c r="O121" s="78"/>
      <c r="P121" s="188">
        <f>O121*H121</f>
        <v>0</v>
      </c>
      <c r="Q121" s="188">
        <v>0</v>
      </c>
      <c r="R121" s="188">
        <f>Q121*H121</f>
        <v>0</v>
      </c>
      <c r="S121" s="188">
        <v>0</v>
      </c>
      <c r="T121" s="189">
        <f>S121*H121</f>
        <v>0</v>
      </c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R121" s="190" t="s">
        <v>103</v>
      </c>
      <c r="AT121" s="190" t="s">
        <v>201</v>
      </c>
      <c r="AU121" s="190" t="s">
        <v>81</v>
      </c>
      <c r="AY121" s="19" t="s">
        <v>165</v>
      </c>
      <c r="BE121" s="191">
        <f>IF(N121="základná",J121,0)</f>
        <v>0</v>
      </c>
      <c r="BF121" s="191">
        <f>IF(N121="znížená",J121,0)</f>
        <v>0</v>
      </c>
      <c r="BG121" s="191">
        <f>IF(N121="zákl. prenesená",J121,0)</f>
        <v>0</v>
      </c>
      <c r="BH121" s="191">
        <f>IF(N121="zníž. prenesená",J121,0)</f>
        <v>0</v>
      </c>
      <c r="BI121" s="191">
        <f>IF(N121="nulová",J121,0)</f>
        <v>0</v>
      </c>
      <c r="BJ121" s="19" t="s">
        <v>171</v>
      </c>
      <c r="BK121" s="191">
        <f>ROUND(I121*H121,2)</f>
        <v>0</v>
      </c>
      <c r="BL121" s="19" t="s">
        <v>91</v>
      </c>
      <c r="BM121" s="190" t="s">
        <v>5630</v>
      </c>
    </row>
    <row r="122" s="2" customFormat="1" ht="16.5" customHeight="1">
      <c r="A122" s="38"/>
      <c r="B122" s="177"/>
      <c r="C122" s="201" t="s">
        <v>171</v>
      </c>
      <c r="D122" s="201" t="s">
        <v>201</v>
      </c>
      <c r="E122" s="202" t="s">
        <v>4638</v>
      </c>
      <c r="F122" s="203" t="s">
        <v>5631</v>
      </c>
      <c r="G122" s="204" t="s">
        <v>216</v>
      </c>
      <c r="H122" s="205">
        <v>1</v>
      </c>
      <c r="I122" s="206"/>
      <c r="J122" s="207">
        <f>ROUND(I122*H122,2)</f>
        <v>0</v>
      </c>
      <c r="K122" s="208"/>
      <c r="L122" s="209"/>
      <c r="M122" s="210" t="s">
        <v>1</v>
      </c>
      <c r="N122" s="211" t="s">
        <v>42</v>
      </c>
      <c r="O122" s="78"/>
      <c r="P122" s="188">
        <f>O122*H122</f>
        <v>0</v>
      </c>
      <c r="Q122" s="188">
        <v>0</v>
      </c>
      <c r="R122" s="188">
        <f>Q122*H122</f>
        <v>0</v>
      </c>
      <c r="S122" s="188">
        <v>0</v>
      </c>
      <c r="T122" s="189">
        <f>S122*H122</f>
        <v>0</v>
      </c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R122" s="190" t="s">
        <v>103</v>
      </c>
      <c r="AT122" s="190" t="s">
        <v>201</v>
      </c>
      <c r="AU122" s="190" t="s">
        <v>81</v>
      </c>
      <c r="AY122" s="19" t="s">
        <v>165</v>
      </c>
      <c r="BE122" s="191">
        <f>IF(N122="základná",J122,0)</f>
        <v>0</v>
      </c>
      <c r="BF122" s="191">
        <f>IF(N122="znížená",J122,0)</f>
        <v>0</v>
      </c>
      <c r="BG122" s="191">
        <f>IF(N122="zákl. prenesená",J122,0)</f>
        <v>0</v>
      </c>
      <c r="BH122" s="191">
        <f>IF(N122="zníž. prenesená",J122,0)</f>
        <v>0</v>
      </c>
      <c r="BI122" s="191">
        <f>IF(N122="nulová",J122,0)</f>
        <v>0</v>
      </c>
      <c r="BJ122" s="19" t="s">
        <v>171</v>
      </c>
      <c r="BK122" s="191">
        <f>ROUND(I122*H122,2)</f>
        <v>0</v>
      </c>
      <c r="BL122" s="19" t="s">
        <v>91</v>
      </c>
      <c r="BM122" s="190" t="s">
        <v>5632</v>
      </c>
    </row>
    <row r="123" s="2" customFormat="1" ht="16.5" customHeight="1">
      <c r="A123" s="38"/>
      <c r="B123" s="177"/>
      <c r="C123" s="201" t="s">
        <v>88</v>
      </c>
      <c r="D123" s="201" t="s">
        <v>201</v>
      </c>
      <c r="E123" s="202" t="s">
        <v>4750</v>
      </c>
      <c r="F123" s="203" t="s">
        <v>5633</v>
      </c>
      <c r="G123" s="204" t="s">
        <v>216</v>
      </c>
      <c r="H123" s="205">
        <v>4</v>
      </c>
      <c r="I123" s="206"/>
      <c r="J123" s="207">
        <f>ROUND(I123*H123,2)</f>
        <v>0</v>
      </c>
      <c r="K123" s="208"/>
      <c r="L123" s="209"/>
      <c r="M123" s="210" t="s">
        <v>1</v>
      </c>
      <c r="N123" s="211" t="s">
        <v>42</v>
      </c>
      <c r="O123" s="78"/>
      <c r="P123" s="188">
        <f>O123*H123</f>
        <v>0</v>
      </c>
      <c r="Q123" s="188">
        <v>0</v>
      </c>
      <c r="R123" s="188">
        <f>Q123*H123</f>
        <v>0</v>
      </c>
      <c r="S123" s="188">
        <v>0</v>
      </c>
      <c r="T123" s="189">
        <f>S123*H123</f>
        <v>0</v>
      </c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R123" s="190" t="s">
        <v>103</v>
      </c>
      <c r="AT123" s="190" t="s">
        <v>201</v>
      </c>
      <c r="AU123" s="190" t="s">
        <v>81</v>
      </c>
      <c r="AY123" s="19" t="s">
        <v>165</v>
      </c>
      <c r="BE123" s="191">
        <f>IF(N123="základná",J123,0)</f>
        <v>0</v>
      </c>
      <c r="BF123" s="191">
        <f>IF(N123="znížená",J123,0)</f>
        <v>0</v>
      </c>
      <c r="BG123" s="191">
        <f>IF(N123="zákl. prenesená",J123,0)</f>
        <v>0</v>
      </c>
      <c r="BH123" s="191">
        <f>IF(N123="zníž. prenesená",J123,0)</f>
        <v>0</v>
      </c>
      <c r="BI123" s="191">
        <f>IF(N123="nulová",J123,0)</f>
        <v>0</v>
      </c>
      <c r="BJ123" s="19" t="s">
        <v>171</v>
      </c>
      <c r="BK123" s="191">
        <f>ROUND(I123*H123,2)</f>
        <v>0</v>
      </c>
      <c r="BL123" s="19" t="s">
        <v>91</v>
      </c>
      <c r="BM123" s="190" t="s">
        <v>5634</v>
      </c>
    </row>
    <row r="124" s="2" customFormat="1" ht="21.75" customHeight="1">
      <c r="A124" s="38"/>
      <c r="B124" s="177"/>
      <c r="C124" s="201" t="s">
        <v>91</v>
      </c>
      <c r="D124" s="201" t="s">
        <v>201</v>
      </c>
      <c r="E124" s="202" t="s">
        <v>4755</v>
      </c>
      <c r="F124" s="203" t="s">
        <v>5635</v>
      </c>
      <c r="G124" s="204" t="s">
        <v>216</v>
      </c>
      <c r="H124" s="205">
        <v>1</v>
      </c>
      <c r="I124" s="206"/>
      <c r="J124" s="207">
        <f>ROUND(I124*H124,2)</f>
        <v>0</v>
      </c>
      <c r="K124" s="208"/>
      <c r="L124" s="209"/>
      <c r="M124" s="210" t="s">
        <v>1</v>
      </c>
      <c r="N124" s="211" t="s">
        <v>42</v>
      </c>
      <c r="O124" s="78"/>
      <c r="P124" s="188">
        <f>O124*H124</f>
        <v>0</v>
      </c>
      <c r="Q124" s="188">
        <v>0</v>
      </c>
      <c r="R124" s="188">
        <f>Q124*H124</f>
        <v>0</v>
      </c>
      <c r="S124" s="188">
        <v>0</v>
      </c>
      <c r="T124" s="189">
        <f>S124*H124</f>
        <v>0</v>
      </c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R124" s="190" t="s">
        <v>103</v>
      </c>
      <c r="AT124" s="190" t="s">
        <v>201</v>
      </c>
      <c r="AU124" s="190" t="s">
        <v>81</v>
      </c>
      <c r="AY124" s="19" t="s">
        <v>165</v>
      </c>
      <c r="BE124" s="191">
        <f>IF(N124="základná",J124,0)</f>
        <v>0</v>
      </c>
      <c r="BF124" s="191">
        <f>IF(N124="znížená",J124,0)</f>
        <v>0</v>
      </c>
      <c r="BG124" s="191">
        <f>IF(N124="zákl. prenesená",J124,0)</f>
        <v>0</v>
      </c>
      <c r="BH124" s="191">
        <f>IF(N124="zníž. prenesená",J124,0)</f>
        <v>0</v>
      </c>
      <c r="BI124" s="191">
        <f>IF(N124="nulová",J124,0)</f>
        <v>0</v>
      </c>
      <c r="BJ124" s="19" t="s">
        <v>171</v>
      </c>
      <c r="BK124" s="191">
        <f>ROUND(I124*H124,2)</f>
        <v>0</v>
      </c>
      <c r="BL124" s="19" t="s">
        <v>91</v>
      </c>
      <c r="BM124" s="190" t="s">
        <v>5636</v>
      </c>
    </row>
    <row r="125" s="2" customFormat="1" ht="16.5" customHeight="1">
      <c r="A125" s="38"/>
      <c r="B125" s="177"/>
      <c r="C125" s="201" t="s">
        <v>94</v>
      </c>
      <c r="D125" s="201" t="s">
        <v>201</v>
      </c>
      <c r="E125" s="202" t="s">
        <v>5637</v>
      </c>
      <c r="F125" s="203" t="s">
        <v>5638</v>
      </c>
      <c r="G125" s="204" t="s">
        <v>216</v>
      </c>
      <c r="H125" s="205">
        <v>6</v>
      </c>
      <c r="I125" s="206"/>
      <c r="J125" s="207">
        <f>ROUND(I125*H125,2)</f>
        <v>0</v>
      </c>
      <c r="K125" s="208"/>
      <c r="L125" s="209"/>
      <c r="M125" s="210" t="s">
        <v>1</v>
      </c>
      <c r="N125" s="211" t="s">
        <v>42</v>
      </c>
      <c r="O125" s="78"/>
      <c r="P125" s="188">
        <f>O125*H125</f>
        <v>0</v>
      </c>
      <c r="Q125" s="188">
        <v>0</v>
      </c>
      <c r="R125" s="188">
        <f>Q125*H125</f>
        <v>0</v>
      </c>
      <c r="S125" s="188">
        <v>0</v>
      </c>
      <c r="T125" s="189">
        <f>S125*H125</f>
        <v>0</v>
      </c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R125" s="190" t="s">
        <v>103</v>
      </c>
      <c r="AT125" s="190" t="s">
        <v>201</v>
      </c>
      <c r="AU125" s="190" t="s">
        <v>81</v>
      </c>
      <c r="AY125" s="19" t="s">
        <v>165</v>
      </c>
      <c r="BE125" s="191">
        <f>IF(N125="základná",J125,0)</f>
        <v>0</v>
      </c>
      <c r="BF125" s="191">
        <f>IF(N125="znížená",J125,0)</f>
        <v>0</v>
      </c>
      <c r="BG125" s="191">
        <f>IF(N125="zákl. prenesená",J125,0)</f>
        <v>0</v>
      </c>
      <c r="BH125" s="191">
        <f>IF(N125="zníž. prenesená",J125,0)</f>
        <v>0</v>
      </c>
      <c r="BI125" s="191">
        <f>IF(N125="nulová",J125,0)</f>
        <v>0</v>
      </c>
      <c r="BJ125" s="19" t="s">
        <v>171</v>
      </c>
      <c r="BK125" s="191">
        <f>ROUND(I125*H125,2)</f>
        <v>0</v>
      </c>
      <c r="BL125" s="19" t="s">
        <v>91</v>
      </c>
      <c r="BM125" s="190" t="s">
        <v>5639</v>
      </c>
    </row>
    <row r="126" s="2" customFormat="1" ht="16.5" customHeight="1">
      <c r="A126" s="38"/>
      <c r="B126" s="177"/>
      <c r="C126" s="201" t="s">
        <v>97</v>
      </c>
      <c r="D126" s="201" t="s">
        <v>201</v>
      </c>
      <c r="E126" s="202" t="s">
        <v>4758</v>
      </c>
      <c r="F126" s="203" t="s">
        <v>5640</v>
      </c>
      <c r="G126" s="204" t="s">
        <v>216</v>
      </c>
      <c r="H126" s="205">
        <v>1</v>
      </c>
      <c r="I126" s="206"/>
      <c r="J126" s="207">
        <f>ROUND(I126*H126,2)</f>
        <v>0</v>
      </c>
      <c r="K126" s="208"/>
      <c r="L126" s="209"/>
      <c r="M126" s="210" t="s">
        <v>1</v>
      </c>
      <c r="N126" s="211" t="s">
        <v>42</v>
      </c>
      <c r="O126" s="78"/>
      <c r="P126" s="188">
        <f>O126*H126</f>
        <v>0</v>
      </c>
      <c r="Q126" s="188">
        <v>0</v>
      </c>
      <c r="R126" s="188">
        <f>Q126*H126</f>
        <v>0</v>
      </c>
      <c r="S126" s="188">
        <v>0</v>
      </c>
      <c r="T126" s="189">
        <f>S126*H126</f>
        <v>0</v>
      </c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R126" s="190" t="s">
        <v>103</v>
      </c>
      <c r="AT126" s="190" t="s">
        <v>201</v>
      </c>
      <c r="AU126" s="190" t="s">
        <v>81</v>
      </c>
      <c r="AY126" s="19" t="s">
        <v>165</v>
      </c>
      <c r="BE126" s="191">
        <f>IF(N126="základná",J126,0)</f>
        <v>0</v>
      </c>
      <c r="BF126" s="191">
        <f>IF(N126="znížená",J126,0)</f>
        <v>0</v>
      </c>
      <c r="BG126" s="191">
        <f>IF(N126="zákl. prenesená",J126,0)</f>
        <v>0</v>
      </c>
      <c r="BH126" s="191">
        <f>IF(N126="zníž. prenesená",J126,0)</f>
        <v>0</v>
      </c>
      <c r="BI126" s="191">
        <f>IF(N126="nulová",J126,0)</f>
        <v>0</v>
      </c>
      <c r="BJ126" s="19" t="s">
        <v>171</v>
      </c>
      <c r="BK126" s="191">
        <f>ROUND(I126*H126,2)</f>
        <v>0</v>
      </c>
      <c r="BL126" s="19" t="s">
        <v>91</v>
      </c>
      <c r="BM126" s="190" t="s">
        <v>5641</v>
      </c>
    </row>
    <row r="127" s="2" customFormat="1" ht="21.75" customHeight="1">
      <c r="A127" s="38"/>
      <c r="B127" s="177"/>
      <c r="C127" s="201" t="s">
        <v>100</v>
      </c>
      <c r="D127" s="201" t="s">
        <v>201</v>
      </c>
      <c r="E127" s="202" t="s">
        <v>4763</v>
      </c>
      <c r="F127" s="203" t="s">
        <v>5642</v>
      </c>
      <c r="G127" s="204" t="s">
        <v>216</v>
      </c>
      <c r="H127" s="205">
        <v>1</v>
      </c>
      <c r="I127" s="206"/>
      <c r="J127" s="207">
        <f>ROUND(I127*H127,2)</f>
        <v>0</v>
      </c>
      <c r="K127" s="208"/>
      <c r="L127" s="209"/>
      <c r="M127" s="210" t="s">
        <v>1</v>
      </c>
      <c r="N127" s="211" t="s">
        <v>42</v>
      </c>
      <c r="O127" s="78"/>
      <c r="P127" s="188">
        <f>O127*H127</f>
        <v>0</v>
      </c>
      <c r="Q127" s="188">
        <v>0</v>
      </c>
      <c r="R127" s="188">
        <f>Q127*H127</f>
        <v>0</v>
      </c>
      <c r="S127" s="188">
        <v>0</v>
      </c>
      <c r="T127" s="189">
        <f>S127*H127</f>
        <v>0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R127" s="190" t="s">
        <v>103</v>
      </c>
      <c r="AT127" s="190" t="s">
        <v>201</v>
      </c>
      <c r="AU127" s="190" t="s">
        <v>81</v>
      </c>
      <c r="AY127" s="19" t="s">
        <v>165</v>
      </c>
      <c r="BE127" s="191">
        <f>IF(N127="základná",J127,0)</f>
        <v>0</v>
      </c>
      <c r="BF127" s="191">
        <f>IF(N127="znížená",J127,0)</f>
        <v>0</v>
      </c>
      <c r="BG127" s="191">
        <f>IF(N127="zákl. prenesená",J127,0)</f>
        <v>0</v>
      </c>
      <c r="BH127" s="191">
        <f>IF(N127="zníž. prenesená",J127,0)</f>
        <v>0</v>
      </c>
      <c r="BI127" s="191">
        <f>IF(N127="nulová",J127,0)</f>
        <v>0</v>
      </c>
      <c r="BJ127" s="19" t="s">
        <v>171</v>
      </c>
      <c r="BK127" s="191">
        <f>ROUND(I127*H127,2)</f>
        <v>0</v>
      </c>
      <c r="BL127" s="19" t="s">
        <v>91</v>
      </c>
      <c r="BM127" s="190" t="s">
        <v>5643</v>
      </c>
    </row>
    <row r="128" s="2" customFormat="1" ht="16.5" customHeight="1">
      <c r="A128" s="38"/>
      <c r="B128" s="177"/>
      <c r="C128" s="201" t="s">
        <v>103</v>
      </c>
      <c r="D128" s="201" t="s">
        <v>201</v>
      </c>
      <c r="E128" s="202" t="s">
        <v>5644</v>
      </c>
      <c r="F128" s="203" t="s">
        <v>5645</v>
      </c>
      <c r="G128" s="204" t="s">
        <v>216</v>
      </c>
      <c r="H128" s="205">
        <v>1</v>
      </c>
      <c r="I128" s="206"/>
      <c r="J128" s="207">
        <f>ROUND(I128*H128,2)</f>
        <v>0</v>
      </c>
      <c r="K128" s="208"/>
      <c r="L128" s="209"/>
      <c r="M128" s="210" t="s">
        <v>1</v>
      </c>
      <c r="N128" s="211" t="s">
        <v>42</v>
      </c>
      <c r="O128" s="78"/>
      <c r="P128" s="188">
        <f>O128*H128</f>
        <v>0</v>
      </c>
      <c r="Q128" s="188">
        <v>0</v>
      </c>
      <c r="R128" s="188">
        <f>Q128*H128</f>
        <v>0</v>
      </c>
      <c r="S128" s="188">
        <v>0</v>
      </c>
      <c r="T128" s="189">
        <f>S128*H128</f>
        <v>0</v>
      </c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R128" s="190" t="s">
        <v>103</v>
      </c>
      <c r="AT128" s="190" t="s">
        <v>201</v>
      </c>
      <c r="AU128" s="190" t="s">
        <v>81</v>
      </c>
      <c r="AY128" s="19" t="s">
        <v>165</v>
      </c>
      <c r="BE128" s="191">
        <f>IF(N128="základná",J128,0)</f>
        <v>0</v>
      </c>
      <c r="BF128" s="191">
        <f>IF(N128="znížená",J128,0)</f>
        <v>0</v>
      </c>
      <c r="BG128" s="191">
        <f>IF(N128="zákl. prenesená",J128,0)</f>
        <v>0</v>
      </c>
      <c r="BH128" s="191">
        <f>IF(N128="zníž. prenesená",J128,0)</f>
        <v>0</v>
      </c>
      <c r="BI128" s="191">
        <f>IF(N128="nulová",J128,0)</f>
        <v>0</v>
      </c>
      <c r="BJ128" s="19" t="s">
        <v>171</v>
      </c>
      <c r="BK128" s="191">
        <f>ROUND(I128*H128,2)</f>
        <v>0</v>
      </c>
      <c r="BL128" s="19" t="s">
        <v>91</v>
      </c>
      <c r="BM128" s="190" t="s">
        <v>5646</v>
      </c>
    </row>
    <row r="129" s="2" customFormat="1" ht="16.5" customHeight="1">
      <c r="A129" s="38"/>
      <c r="B129" s="177"/>
      <c r="C129" s="201" t="s">
        <v>106</v>
      </c>
      <c r="D129" s="201" t="s">
        <v>201</v>
      </c>
      <c r="E129" s="202" t="s">
        <v>5647</v>
      </c>
      <c r="F129" s="203" t="s">
        <v>5648</v>
      </c>
      <c r="G129" s="204" t="s">
        <v>216</v>
      </c>
      <c r="H129" s="205">
        <v>3</v>
      </c>
      <c r="I129" s="206"/>
      <c r="J129" s="207">
        <f>ROUND(I129*H129,2)</f>
        <v>0</v>
      </c>
      <c r="K129" s="208"/>
      <c r="L129" s="209"/>
      <c r="M129" s="210" t="s">
        <v>1</v>
      </c>
      <c r="N129" s="211" t="s">
        <v>42</v>
      </c>
      <c r="O129" s="78"/>
      <c r="P129" s="188">
        <f>O129*H129</f>
        <v>0</v>
      </c>
      <c r="Q129" s="188">
        <v>0</v>
      </c>
      <c r="R129" s="188">
        <f>Q129*H129</f>
        <v>0</v>
      </c>
      <c r="S129" s="188">
        <v>0</v>
      </c>
      <c r="T129" s="189">
        <f>S129*H129</f>
        <v>0</v>
      </c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R129" s="190" t="s">
        <v>103</v>
      </c>
      <c r="AT129" s="190" t="s">
        <v>201</v>
      </c>
      <c r="AU129" s="190" t="s">
        <v>81</v>
      </c>
      <c r="AY129" s="19" t="s">
        <v>165</v>
      </c>
      <c r="BE129" s="191">
        <f>IF(N129="základná",J129,0)</f>
        <v>0</v>
      </c>
      <c r="BF129" s="191">
        <f>IF(N129="znížená",J129,0)</f>
        <v>0</v>
      </c>
      <c r="BG129" s="191">
        <f>IF(N129="zákl. prenesená",J129,0)</f>
        <v>0</v>
      </c>
      <c r="BH129" s="191">
        <f>IF(N129="zníž. prenesená",J129,0)</f>
        <v>0</v>
      </c>
      <c r="BI129" s="191">
        <f>IF(N129="nulová",J129,0)</f>
        <v>0</v>
      </c>
      <c r="BJ129" s="19" t="s">
        <v>171</v>
      </c>
      <c r="BK129" s="191">
        <f>ROUND(I129*H129,2)</f>
        <v>0</v>
      </c>
      <c r="BL129" s="19" t="s">
        <v>91</v>
      </c>
      <c r="BM129" s="190" t="s">
        <v>5649</v>
      </c>
    </row>
    <row r="130" s="2" customFormat="1" ht="16.5" customHeight="1">
      <c r="A130" s="38"/>
      <c r="B130" s="177"/>
      <c r="C130" s="201" t="s">
        <v>207</v>
      </c>
      <c r="D130" s="201" t="s">
        <v>201</v>
      </c>
      <c r="E130" s="202" t="s">
        <v>5650</v>
      </c>
      <c r="F130" s="203" t="s">
        <v>5651</v>
      </c>
      <c r="G130" s="204" t="s">
        <v>216</v>
      </c>
      <c r="H130" s="205">
        <v>1</v>
      </c>
      <c r="I130" s="206"/>
      <c r="J130" s="207">
        <f>ROUND(I130*H130,2)</f>
        <v>0</v>
      </c>
      <c r="K130" s="208"/>
      <c r="L130" s="209"/>
      <c r="M130" s="210" t="s">
        <v>1</v>
      </c>
      <c r="N130" s="211" t="s">
        <v>42</v>
      </c>
      <c r="O130" s="78"/>
      <c r="P130" s="188">
        <f>O130*H130</f>
        <v>0</v>
      </c>
      <c r="Q130" s="188">
        <v>0</v>
      </c>
      <c r="R130" s="188">
        <f>Q130*H130</f>
        <v>0</v>
      </c>
      <c r="S130" s="188">
        <v>0</v>
      </c>
      <c r="T130" s="189">
        <f>S130*H130</f>
        <v>0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R130" s="190" t="s">
        <v>103</v>
      </c>
      <c r="AT130" s="190" t="s">
        <v>201</v>
      </c>
      <c r="AU130" s="190" t="s">
        <v>81</v>
      </c>
      <c r="AY130" s="19" t="s">
        <v>165</v>
      </c>
      <c r="BE130" s="191">
        <f>IF(N130="základná",J130,0)</f>
        <v>0</v>
      </c>
      <c r="BF130" s="191">
        <f>IF(N130="znížená",J130,0)</f>
        <v>0</v>
      </c>
      <c r="BG130" s="191">
        <f>IF(N130="zákl. prenesená",J130,0)</f>
        <v>0</v>
      </c>
      <c r="BH130" s="191">
        <f>IF(N130="zníž. prenesená",J130,0)</f>
        <v>0</v>
      </c>
      <c r="BI130" s="191">
        <f>IF(N130="nulová",J130,0)</f>
        <v>0</v>
      </c>
      <c r="BJ130" s="19" t="s">
        <v>171</v>
      </c>
      <c r="BK130" s="191">
        <f>ROUND(I130*H130,2)</f>
        <v>0</v>
      </c>
      <c r="BL130" s="19" t="s">
        <v>91</v>
      </c>
      <c r="BM130" s="190" t="s">
        <v>5652</v>
      </c>
    </row>
    <row r="131" s="2" customFormat="1" ht="16.5" customHeight="1">
      <c r="A131" s="38"/>
      <c r="B131" s="177"/>
      <c r="C131" s="201" t="s">
        <v>213</v>
      </c>
      <c r="D131" s="201" t="s">
        <v>201</v>
      </c>
      <c r="E131" s="202" t="s">
        <v>5653</v>
      </c>
      <c r="F131" s="203" t="s">
        <v>5654</v>
      </c>
      <c r="G131" s="204" t="s">
        <v>216</v>
      </c>
      <c r="H131" s="205">
        <v>1</v>
      </c>
      <c r="I131" s="206"/>
      <c r="J131" s="207">
        <f>ROUND(I131*H131,2)</f>
        <v>0</v>
      </c>
      <c r="K131" s="208"/>
      <c r="L131" s="209"/>
      <c r="M131" s="210" t="s">
        <v>1</v>
      </c>
      <c r="N131" s="211" t="s">
        <v>42</v>
      </c>
      <c r="O131" s="78"/>
      <c r="P131" s="188">
        <f>O131*H131</f>
        <v>0</v>
      </c>
      <c r="Q131" s="188">
        <v>0</v>
      </c>
      <c r="R131" s="188">
        <f>Q131*H131</f>
        <v>0</v>
      </c>
      <c r="S131" s="188">
        <v>0</v>
      </c>
      <c r="T131" s="189">
        <f>S131*H131</f>
        <v>0</v>
      </c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R131" s="190" t="s">
        <v>103</v>
      </c>
      <c r="AT131" s="190" t="s">
        <v>201</v>
      </c>
      <c r="AU131" s="190" t="s">
        <v>81</v>
      </c>
      <c r="AY131" s="19" t="s">
        <v>165</v>
      </c>
      <c r="BE131" s="191">
        <f>IF(N131="základná",J131,0)</f>
        <v>0</v>
      </c>
      <c r="BF131" s="191">
        <f>IF(N131="znížená",J131,0)</f>
        <v>0</v>
      </c>
      <c r="BG131" s="191">
        <f>IF(N131="zákl. prenesená",J131,0)</f>
        <v>0</v>
      </c>
      <c r="BH131" s="191">
        <f>IF(N131="zníž. prenesená",J131,0)</f>
        <v>0</v>
      </c>
      <c r="BI131" s="191">
        <f>IF(N131="nulová",J131,0)</f>
        <v>0</v>
      </c>
      <c r="BJ131" s="19" t="s">
        <v>171</v>
      </c>
      <c r="BK131" s="191">
        <f>ROUND(I131*H131,2)</f>
        <v>0</v>
      </c>
      <c r="BL131" s="19" t="s">
        <v>91</v>
      </c>
      <c r="BM131" s="190" t="s">
        <v>5655</v>
      </c>
    </row>
    <row r="132" s="2" customFormat="1" ht="16.5" customHeight="1">
      <c r="A132" s="38"/>
      <c r="B132" s="177"/>
      <c r="C132" s="201" t="s">
        <v>219</v>
      </c>
      <c r="D132" s="201" t="s">
        <v>201</v>
      </c>
      <c r="E132" s="202" t="s">
        <v>5656</v>
      </c>
      <c r="F132" s="203" t="s">
        <v>5657</v>
      </c>
      <c r="G132" s="204" t="s">
        <v>216</v>
      </c>
      <c r="H132" s="205">
        <v>1</v>
      </c>
      <c r="I132" s="206"/>
      <c r="J132" s="207">
        <f>ROUND(I132*H132,2)</f>
        <v>0</v>
      </c>
      <c r="K132" s="208"/>
      <c r="L132" s="209"/>
      <c r="M132" s="210" t="s">
        <v>1</v>
      </c>
      <c r="N132" s="211" t="s">
        <v>42</v>
      </c>
      <c r="O132" s="78"/>
      <c r="P132" s="188">
        <f>O132*H132</f>
        <v>0</v>
      </c>
      <c r="Q132" s="188">
        <v>0</v>
      </c>
      <c r="R132" s="188">
        <f>Q132*H132</f>
        <v>0</v>
      </c>
      <c r="S132" s="188">
        <v>0</v>
      </c>
      <c r="T132" s="189">
        <f>S132*H132</f>
        <v>0</v>
      </c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R132" s="190" t="s">
        <v>103</v>
      </c>
      <c r="AT132" s="190" t="s">
        <v>201</v>
      </c>
      <c r="AU132" s="190" t="s">
        <v>81</v>
      </c>
      <c r="AY132" s="19" t="s">
        <v>165</v>
      </c>
      <c r="BE132" s="191">
        <f>IF(N132="základná",J132,0)</f>
        <v>0</v>
      </c>
      <c r="BF132" s="191">
        <f>IF(N132="znížená",J132,0)</f>
        <v>0</v>
      </c>
      <c r="BG132" s="191">
        <f>IF(N132="zákl. prenesená",J132,0)</f>
        <v>0</v>
      </c>
      <c r="BH132" s="191">
        <f>IF(N132="zníž. prenesená",J132,0)</f>
        <v>0</v>
      </c>
      <c r="BI132" s="191">
        <f>IF(N132="nulová",J132,0)</f>
        <v>0</v>
      </c>
      <c r="BJ132" s="19" t="s">
        <v>171</v>
      </c>
      <c r="BK132" s="191">
        <f>ROUND(I132*H132,2)</f>
        <v>0</v>
      </c>
      <c r="BL132" s="19" t="s">
        <v>91</v>
      </c>
      <c r="BM132" s="190" t="s">
        <v>5658</v>
      </c>
    </row>
    <row r="133" s="2" customFormat="1" ht="16.5" customHeight="1">
      <c r="A133" s="38"/>
      <c r="B133" s="177"/>
      <c r="C133" s="201" t="s">
        <v>225</v>
      </c>
      <c r="D133" s="201" t="s">
        <v>201</v>
      </c>
      <c r="E133" s="202" t="s">
        <v>4793</v>
      </c>
      <c r="F133" s="203" t="s">
        <v>5659</v>
      </c>
      <c r="G133" s="204" t="s">
        <v>216</v>
      </c>
      <c r="H133" s="205">
        <v>1</v>
      </c>
      <c r="I133" s="206"/>
      <c r="J133" s="207">
        <f>ROUND(I133*H133,2)</f>
        <v>0</v>
      </c>
      <c r="K133" s="208"/>
      <c r="L133" s="209"/>
      <c r="M133" s="210" t="s">
        <v>1</v>
      </c>
      <c r="N133" s="211" t="s">
        <v>42</v>
      </c>
      <c r="O133" s="78"/>
      <c r="P133" s="188">
        <f>O133*H133</f>
        <v>0</v>
      </c>
      <c r="Q133" s="188">
        <v>0</v>
      </c>
      <c r="R133" s="188">
        <f>Q133*H133</f>
        <v>0</v>
      </c>
      <c r="S133" s="188">
        <v>0</v>
      </c>
      <c r="T133" s="189">
        <f>S133*H133</f>
        <v>0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R133" s="190" t="s">
        <v>103</v>
      </c>
      <c r="AT133" s="190" t="s">
        <v>201</v>
      </c>
      <c r="AU133" s="190" t="s">
        <v>81</v>
      </c>
      <c r="AY133" s="19" t="s">
        <v>165</v>
      </c>
      <c r="BE133" s="191">
        <f>IF(N133="základná",J133,0)</f>
        <v>0</v>
      </c>
      <c r="BF133" s="191">
        <f>IF(N133="znížená",J133,0)</f>
        <v>0</v>
      </c>
      <c r="BG133" s="191">
        <f>IF(N133="zákl. prenesená",J133,0)</f>
        <v>0</v>
      </c>
      <c r="BH133" s="191">
        <f>IF(N133="zníž. prenesená",J133,0)</f>
        <v>0</v>
      </c>
      <c r="BI133" s="191">
        <f>IF(N133="nulová",J133,0)</f>
        <v>0</v>
      </c>
      <c r="BJ133" s="19" t="s">
        <v>171</v>
      </c>
      <c r="BK133" s="191">
        <f>ROUND(I133*H133,2)</f>
        <v>0</v>
      </c>
      <c r="BL133" s="19" t="s">
        <v>91</v>
      </c>
      <c r="BM133" s="190" t="s">
        <v>5660</v>
      </c>
    </row>
    <row r="134" s="2" customFormat="1" ht="24.15" customHeight="1">
      <c r="A134" s="38"/>
      <c r="B134" s="177"/>
      <c r="C134" s="201" t="s">
        <v>232</v>
      </c>
      <c r="D134" s="201" t="s">
        <v>201</v>
      </c>
      <c r="E134" s="202" t="s">
        <v>5661</v>
      </c>
      <c r="F134" s="203" t="s">
        <v>5662</v>
      </c>
      <c r="G134" s="204" t="s">
        <v>216</v>
      </c>
      <c r="H134" s="205">
        <v>1</v>
      </c>
      <c r="I134" s="206"/>
      <c r="J134" s="207">
        <f>ROUND(I134*H134,2)</f>
        <v>0</v>
      </c>
      <c r="K134" s="208"/>
      <c r="L134" s="209"/>
      <c r="M134" s="210" t="s">
        <v>1</v>
      </c>
      <c r="N134" s="211" t="s">
        <v>42</v>
      </c>
      <c r="O134" s="78"/>
      <c r="P134" s="188">
        <f>O134*H134</f>
        <v>0</v>
      </c>
      <c r="Q134" s="188">
        <v>0</v>
      </c>
      <c r="R134" s="188">
        <f>Q134*H134</f>
        <v>0</v>
      </c>
      <c r="S134" s="188">
        <v>0</v>
      </c>
      <c r="T134" s="189">
        <f>S134*H134</f>
        <v>0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R134" s="190" t="s">
        <v>103</v>
      </c>
      <c r="AT134" s="190" t="s">
        <v>201</v>
      </c>
      <c r="AU134" s="190" t="s">
        <v>81</v>
      </c>
      <c r="AY134" s="19" t="s">
        <v>165</v>
      </c>
      <c r="BE134" s="191">
        <f>IF(N134="základná",J134,0)</f>
        <v>0</v>
      </c>
      <c r="BF134" s="191">
        <f>IF(N134="znížená",J134,0)</f>
        <v>0</v>
      </c>
      <c r="BG134" s="191">
        <f>IF(N134="zákl. prenesená",J134,0)</f>
        <v>0</v>
      </c>
      <c r="BH134" s="191">
        <f>IF(N134="zníž. prenesená",J134,0)</f>
        <v>0</v>
      </c>
      <c r="BI134" s="191">
        <f>IF(N134="nulová",J134,0)</f>
        <v>0</v>
      </c>
      <c r="BJ134" s="19" t="s">
        <v>171</v>
      </c>
      <c r="BK134" s="191">
        <f>ROUND(I134*H134,2)</f>
        <v>0</v>
      </c>
      <c r="BL134" s="19" t="s">
        <v>91</v>
      </c>
      <c r="BM134" s="190" t="s">
        <v>5663</v>
      </c>
    </row>
    <row r="135" s="2" customFormat="1" ht="16.5" customHeight="1">
      <c r="A135" s="38"/>
      <c r="B135" s="177"/>
      <c r="C135" s="201" t="s">
        <v>236</v>
      </c>
      <c r="D135" s="201" t="s">
        <v>201</v>
      </c>
      <c r="E135" s="202" t="s">
        <v>5664</v>
      </c>
      <c r="F135" s="203" t="s">
        <v>5665</v>
      </c>
      <c r="G135" s="204" t="s">
        <v>216</v>
      </c>
      <c r="H135" s="205">
        <v>1</v>
      </c>
      <c r="I135" s="206"/>
      <c r="J135" s="207">
        <f>ROUND(I135*H135,2)</f>
        <v>0</v>
      </c>
      <c r="K135" s="208"/>
      <c r="L135" s="209"/>
      <c r="M135" s="210" t="s">
        <v>1</v>
      </c>
      <c r="N135" s="211" t="s">
        <v>42</v>
      </c>
      <c r="O135" s="78"/>
      <c r="P135" s="188">
        <f>O135*H135</f>
        <v>0</v>
      </c>
      <c r="Q135" s="188">
        <v>0</v>
      </c>
      <c r="R135" s="188">
        <f>Q135*H135</f>
        <v>0</v>
      </c>
      <c r="S135" s="188">
        <v>0</v>
      </c>
      <c r="T135" s="189">
        <f>S135*H135</f>
        <v>0</v>
      </c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R135" s="190" t="s">
        <v>103</v>
      </c>
      <c r="AT135" s="190" t="s">
        <v>201</v>
      </c>
      <c r="AU135" s="190" t="s">
        <v>81</v>
      </c>
      <c r="AY135" s="19" t="s">
        <v>165</v>
      </c>
      <c r="BE135" s="191">
        <f>IF(N135="základná",J135,0)</f>
        <v>0</v>
      </c>
      <c r="BF135" s="191">
        <f>IF(N135="znížená",J135,0)</f>
        <v>0</v>
      </c>
      <c r="BG135" s="191">
        <f>IF(N135="zákl. prenesená",J135,0)</f>
        <v>0</v>
      </c>
      <c r="BH135" s="191">
        <f>IF(N135="zníž. prenesená",J135,0)</f>
        <v>0</v>
      </c>
      <c r="BI135" s="191">
        <f>IF(N135="nulová",J135,0)</f>
        <v>0</v>
      </c>
      <c r="BJ135" s="19" t="s">
        <v>171</v>
      </c>
      <c r="BK135" s="191">
        <f>ROUND(I135*H135,2)</f>
        <v>0</v>
      </c>
      <c r="BL135" s="19" t="s">
        <v>91</v>
      </c>
      <c r="BM135" s="190" t="s">
        <v>5666</v>
      </c>
    </row>
    <row r="136" s="2" customFormat="1" ht="16.5" customHeight="1">
      <c r="A136" s="38"/>
      <c r="B136" s="177"/>
      <c r="C136" s="201" t="s">
        <v>240</v>
      </c>
      <c r="D136" s="201" t="s">
        <v>201</v>
      </c>
      <c r="E136" s="202" t="s">
        <v>5667</v>
      </c>
      <c r="F136" s="203" t="s">
        <v>5668</v>
      </c>
      <c r="G136" s="204" t="s">
        <v>216</v>
      </c>
      <c r="H136" s="205">
        <v>2</v>
      </c>
      <c r="I136" s="206"/>
      <c r="J136" s="207">
        <f>ROUND(I136*H136,2)</f>
        <v>0</v>
      </c>
      <c r="K136" s="208"/>
      <c r="L136" s="209"/>
      <c r="M136" s="210" t="s">
        <v>1</v>
      </c>
      <c r="N136" s="211" t="s">
        <v>42</v>
      </c>
      <c r="O136" s="78"/>
      <c r="P136" s="188">
        <f>O136*H136</f>
        <v>0</v>
      </c>
      <c r="Q136" s="188">
        <v>0</v>
      </c>
      <c r="R136" s="188">
        <f>Q136*H136</f>
        <v>0</v>
      </c>
      <c r="S136" s="188">
        <v>0</v>
      </c>
      <c r="T136" s="189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190" t="s">
        <v>103</v>
      </c>
      <c r="AT136" s="190" t="s">
        <v>201</v>
      </c>
      <c r="AU136" s="190" t="s">
        <v>81</v>
      </c>
      <c r="AY136" s="19" t="s">
        <v>165</v>
      </c>
      <c r="BE136" s="191">
        <f>IF(N136="základná",J136,0)</f>
        <v>0</v>
      </c>
      <c r="BF136" s="191">
        <f>IF(N136="znížená",J136,0)</f>
        <v>0</v>
      </c>
      <c r="BG136" s="191">
        <f>IF(N136="zákl. prenesená",J136,0)</f>
        <v>0</v>
      </c>
      <c r="BH136" s="191">
        <f>IF(N136="zníž. prenesená",J136,0)</f>
        <v>0</v>
      </c>
      <c r="BI136" s="191">
        <f>IF(N136="nulová",J136,0)</f>
        <v>0</v>
      </c>
      <c r="BJ136" s="19" t="s">
        <v>171</v>
      </c>
      <c r="BK136" s="191">
        <f>ROUND(I136*H136,2)</f>
        <v>0</v>
      </c>
      <c r="BL136" s="19" t="s">
        <v>91</v>
      </c>
      <c r="BM136" s="190" t="s">
        <v>5669</v>
      </c>
    </row>
    <row r="137" s="2" customFormat="1" ht="44.25" customHeight="1">
      <c r="A137" s="38"/>
      <c r="B137" s="177"/>
      <c r="C137" s="201" t="s">
        <v>244</v>
      </c>
      <c r="D137" s="201" t="s">
        <v>201</v>
      </c>
      <c r="E137" s="202" t="s">
        <v>5670</v>
      </c>
      <c r="F137" s="203" t="s">
        <v>5671</v>
      </c>
      <c r="G137" s="204" t="s">
        <v>216</v>
      </c>
      <c r="H137" s="205">
        <v>2</v>
      </c>
      <c r="I137" s="206"/>
      <c r="J137" s="207">
        <f>ROUND(I137*H137,2)</f>
        <v>0</v>
      </c>
      <c r="K137" s="208"/>
      <c r="L137" s="209"/>
      <c r="M137" s="210" t="s">
        <v>1</v>
      </c>
      <c r="N137" s="211" t="s">
        <v>42</v>
      </c>
      <c r="O137" s="78"/>
      <c r="P137" s="188">
        <f>O137*H137</f>
        <v>0</v>
      </c>
      <c r="Q137" s="188">
        <v>0</v>
      </c>
      <c r="R137" s="188">
        <f>Q137*H137</f>
        <v>0</v>
      </c>
      <c r="S137" s="188">
        <v>0</v>
      </c>
      <c r="T137" s="189">
        <f>S137*H137</f>
        <v>0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190" t="s">
        <v>103</v>
      </c>
      <c r="AT137" s="190" t="s">
        <v>201</v>
      </c>
      <c r="AU137" s="190" t="s">
        <v>81</v>
      </c>
      <c r="AY137" s="19" t="s">
        <v>165</v>
      </c>
      <c r="BE137" s="191">
        <f>IF(N137="základná",J137,0)</f>
        <v>0</v>
      </c>
      <c r="BF137" s="191">
        <f>IF(N137="znížená",J137,0)</f>
        <v>0</v>
      </c>
      <c r="BG137" s="191">
        <f>IF(N137="zákl. prenesená",J137,0)</f>
        <v>0</v>
      </c>
      <c r="BH137" s="191">
        <f>IF(N137="zníž. prenesená",J137,0)</f>
        <v>0</v>
      </c>
      <c r="BI137" s="191">
        <f>IF(N137="nulová",J137,0)</f>
        <v>0</v>
      </c>
      <c r="BJ137" s="19" t="s">
        <v>171</v>
      </c>
      <c r="BK137" s="191">
        <f>ROUND(I137*H137,2)</f>
        <v>0</v>
      </c>
      <c r="BL137" s="19" t="s">
        <v>91</v>
      </c>
      <c r="BM137" s="190" t="s">
        <v>5672</v>
      </c>
    </row>
    <row r="138" s="2" customFormat="1" ht="16.5" customHeight="1">
      <c r="A138" s="38"/>
      <c r="B138" s="177"/>
      <c r="C138" s="201" t="s">
        <v>250</v>
      </c>
      <c r="D138" s="201" t="s">
        <v>201</v>
      </c>
      <c r="E138" s="202" t="s">
        <v>5673</v>
      </c>
      <c r="F138" s="203" t="s">
        <v>5674</v>
      </c>
      <c r="G138" s="204" t="s">
        <v>216</v>
      </c>
      <c r="H138" s="205">
        <v>1</v>
      </c>
      <c r="I138" s="206"/>
      <c r="J138" s="207">
        <f>ROUND(I138*H138,2)</f>
        <v>0</v>
      </c>
      <c r="K138" s="208"/>
      <c r="L138" s="209"/>
      <c r="M138" s="210" t="s">
        <v>1</v>
      </c>
      <c r="N138" s="211" t="s">
        <v>42</v>
      </c>
      <c r="O138" s="78"/>
      <c r="P138" s="188">
        <f>O138*H138</f>
        <v>0</v>
      </c>
      <c r="Q138" s="188">
        <v>0</v>
      </c>
      <c r="R138" s="188">
        <f>Q138*H138</f>
        <v>0</v>
      </c>
      <c r="S138" s="188">
        <v>0</v>
      </c>
      <c r="T138" s="189">
        <f>S138*H138</f>
        <v>0</v>
      </c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R138" s="190" t="s">
        <v>103</v>
      </c>
      <c r="AT138" s="190" t="s">
        <v>201</v>
      </c>
      <c r="AU138" s="190" t="s">
        <v>81</v>
      </c>
      <c r="AY138" s="19" t="s">
        <v>165</v>
      </c>
      <c r="BE138" s="191">
        <f>IF(N138="základná",J138,0)</f>
        <v>0</v>
      </c>
      <c r="BF138" s="191">
        <f>IF(N138="znížená",J138,0)</f>
        <v>0</v>
      </c>
      <c r="BG138" s="191">
        <f>IF(N138="zákl. prenesená",J138,0)</f>
        <v>0</v>
      </c>
      <c r="BH138" s="191">
        <f>IF(N138="zníž. prenesená",J138,0)</f>
        <v>0</v>
      </c>
      <c r="BI138" s="191">
        <f>IF(N138="nulová",J138,0)</f>
        <v>0</v>
      </c>
      <c r="BJ138" s="19" t="s">
        <v>171</v>
      </c>
      <c r="BK138" s="191">
        <f>ROUND(I138*H138,2)</f>
        <v>0</v>
      </c>
      <c r="BL138" s="19" t="s">
        <v>91</v>
      </c>
      <c r="BM138" s="190" t="s">
        <v>5675</v>
      </c>
    </row>
    <row r="139" s="2" customFormat="1" ht="21.75" customHeight="1">
      <c r="A139" s="38"/>
      <c r="B139" s="177"/>
      <c r="C139" s="201" t="s">
        <v>256</v>
      </c>
      <c r="D139" s="201" t="s">
        <v>201</v>
      </c>
      <c r="E139" s="202" t="s">
        <v>5676</v>
      </c>
      <c r="F139" s="203" t="s">
        <v>5677</v>
      </c>
      <c r="G139" s="204" t="s">
        <v>216</v>
      </c>
      <c r="H139" s="205">
        <v>2</v>
      </c>
      <c r="I139" s="206"/>
      <c r="J139" s="207">
        <f>ROUND(I139*H139,2)</f>
        <v>0</v>
      </c>
      <c r="K139" s="208"/>
      <c r="L139" s="209"/>
      <c r="M139" s="210" t="s">
        <v>1</v>
      </c>
      <c r="N139" s="211" t="s">
        <v>42</v>
      </c>
      <c r="O139" s="78"/>
      <c r="P139" s="188">
        <f>O139*H139</f>
        <v>0</v>
      </c>
      <c r="Q139" s="188">
        <v>0</v>
      </c>
      <c r="R139" s="188">
        <f>Q139*H139</f>
        <v>0</v>
      </c>
      <c r="S139" s="188">
        <v>0</v>
      </c>
      <c r="T139" s="189">
        <f>S139*H139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190" t="s">
        <v>103</v>
      </c>
      <c r="AT139" s="190" t="s">
        <v>201</v>
      </c>
      <c r="AU139" s="190" t="s">
        <v>81</v>
      </c>
      <c r="AY139" s="19" t="s">
        <v>165</v>
      </c>
      <c r="BE139" s="191">
        <f>IF(N139="základná",J139,0)</f>
        <v>0</v>
      </c>
      <c r="BF139" s="191">
        <f>IF(N139="znížená",J139,0)</f>
        <v>0</v>
      </c>
      <c r="BG139" s="191">
        <f>IF(N139="zákl. prenesená",J139,0)</f>
        <v>0</v>
      </c>
      <c r="BH139" s="191">
        <f>IF(N139="zníž. prenesená",J139,0)</f>
        <v>0</v>
      </c>
      <c r="BI139" s="191">
        <f>IF(N139="nulová",J139,0)</f>
        <v>0</v>
      </c>
      <c r="BJ139" s="19" t="s">
        <v>171</v>
      </c>
      <c r="BK139" s="191">
        <f>ROUND(I139*H139,2)</f>
        <v>0</v>
      </c>
      <c r="BL139" s="19" t="s">
        <v>91</v>
      </c>
      <c r="BM139" s="190" t="s">
        <v>5678</v>
      </c>
    </row>
    <row r="140" s="2" customFormat="1" ht="16.5" customHeight="1">
      <c r="A140" s="38"/>
      <c r="B140" s="177"/>
      <c r="C140" s="201" t="s">
        <v>7</v>
      </c>
      <c r="D140" s="201" t="s">
        <v>201</v>
      </c>
      <c r="E140" s="202" t="s">
        <v>5679</v>
      </c>
      <c r="F140" s="203" t="s">
        <v>5680</v>
      </c>
      <c r="G140" s="204" t="s">
        <v>216</v>
      </c>
      <c r="H140" s="205">
        <v>8</v>
      </c>
      <c r="I140" s="206"/>
      <c r="J140" s="207">
        <f>ROUND(I140*H140,2)</f>
        <v>0</v>
      </c>
      <c r="K140" s="208"/>
      <c r="L140" s="209"/>
      <c r="M140" s="210" t="s">
        <v>1</v>
      </c>
      <c r="N140" s="211" t="s">
        <v>42</v>
      </c>
      <c r="O140" s="78"/>
      <c r="P140" s="188">
        <f>O140*H140</f>
        <v>0</v>
      </c>
      <c r="Q140" s="188">
        <v>0</v>
      </c>
      <c r="R140" s="188">
        <f>Q140*H140</f>
        <v>0</v>
      </c>
      <c r="S140" s="188">
        <v>0</v>
      </c>
      <c r="T140" s="189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190" t="s">
        <v>103</v>
      </c>
      <c r="AT140" s="190" t="s">
        <v>201</v>
      </c>
      <c r="AU140" s="190" t="s">
        <v>81</v>
      </c>
      <c r="AY140" s="19" t="s">
        <v>165</v>
      </c>
      <c r="BE140" s="191">
        <f>IF(N140="základná",J140,0)</f>
        <v>0</v>
      </c>
      <c r="BF140" s="191">
        <f>IF(N140="znížená",J140,0)</f>
        <v>0</v>
      </c>
      <c r="BG140" s="191">
        <f>IF(N140="zákl. prenesená",J140,0)</f>
        <v>0</v>
      </c>
      <c r="BH140" s="191">
        <f>IF(N140="zníž. prenesená",J140,0)</f>
        <v>0</v>
      </c>
      <c r="BI140" s="191">
        <f>IF(N140="nulová",J140,0)</f>
        <v>0</v>
      </c>
      <c r="BJ140" s="19" t="s">
        <v>171</v>
      </c>
      <c r="BK140" s="191">
        <f>ROUND(I140*H140,2)</f>
        <v>0</v>
      </c>
      <c r="BL140" s="19" t="s">
        <v>91</v>
      </c>
      <c r="BM140" s="190" t="s">
        <v>5681</v>
      </c>
    </row>
    <row r="141" s="2" customFormat="1" ht="16.5" customHeight="1">
      <c r="A141" s="38"/>
      <c r="B141" s="177"/>
      <c r="C141" s="201" t="s">
        <v>266</v>
      </c>
      <c r="D141" s="201" t="s">
        <v>201</v>
      </c>
      <c r="E141" s="202" t="s">
        <v>5682</v>
      </c>
      <c r="F141" s="203" t="s">
        <v>5683</v>
      </c>
      <c r="G141" s="204" t="s">
        <v>216</v>
      </c>
      <c r="H141" s="205">
        <v>49</v>
      </c>
      <c r="I141" s="206"/>
      <c r="J141" s="207">
        <f>ROUND(I141*H141,2)</f>
        <v>0</v>
      </c>
      <c r="K141" s="208"/>
      <c r="L141" s="209"/>
      <c r="M141" s="210" t="s">
        <v>1</v>
      </c>
      <c r="N141" s="211" t="s">
        <v>42</v>
      </c>
      <c r="O141" s="78"/>
      <c r="P141" s="188">
        <f>O141*H141</f>
        <v>0</v>
      </c>
      <c r="Q141" s="188">
        <v>0</v>
      </c>
      <c r="R141" s="188">
        <f>Q141*H141</f>
        <v>0</v>
      </c>
      <c r="S141" s="188">
        <v>0</v>
      </c>
      <c r="T141" s="189">
        <f>S141*H141</f>
        <v>0</v>
      </c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R141" s="190" t="s">
        <v>103</v>
      </c>
      <c r="AT141" s="190" t="s">
        <v>201</v>
      </c>
      <c r="AU141" s="190" t="s">
        <v>81</v>
      </c>
      <c r="AY141" s="19" t="s">
        <v>165</v>
      </c>
      <c r="BE141" s="191">
        <f>IF(N141="základná",J141,0)</f>
        <v>0</v>
      </c>
      <c r="BF141" s="191">
        <f>IF(N141="znížená",J141,0)</f>
        <v>0</v>
      </c>
      <c r="BG141" s="191">
        <f>IF(N141="zákl. prenesená",J141,0)</f>
        <v>0</v>
      </c>
      <c r="BH141" s="191">
        <f>IF(N141="zníž. prenesená",J141,0)</f>
        <v>0</v>
      </c>
      <c r="BI141" s="191">
        <f>IF(N141="nulová",J141,0)</f>
        <v>0</v>
      </c>
      <c r="BJ141" s="19" t="s">
        <v>171</v>
      </c>
      <c r="BK141" s="191">
        <f>ROUND(I141*H141,2)</f>
        <v>0</v>
      </c>
      <c r="BL141" s="19" t="s">
        <v>91</v>
      </c>
      <c r="BM141" s="190" t="s">
        <v>5684</v>
      </c>
    </row>
    <row r="142" s="2" customFormat="1" ht="16.5" customHeight="1">
      <c r="A142" s="38"/>
      <c r="B142" s="177"/>
      <c r="C142" s="201" t="s">
        <v>272</v>
      </c>
      <c r="D142" s="201" t="s">
        <v>201</v>
      </c>
      <c r="E142" s="202" t="s">
        <v>5685</v>
      </c>
      <c r="F142" s="203" t="s">
        <v>5686</v>
      </c>
      <c r="G142" s="204" t="s">
        <v>216</v>
      </c>
      <c r="H142" s="205">
        <v>62</v>
      </c>
      <c r="I142" s="206"/>
      <c r="J142" s="207">
        <f>ROUND(I142*H142,2)</f>
        <v>0</v>
      </c>
      <c r="K142" s="208"/>
      <c r="L142" s="209"/>
      <c r="M142" s="210" t="s">
        <v>1</v>
      </c>
      <c r="N142" s="211" t="s">
        <v>42</v>
      </c>
      <c r="O142" s="78"/>
      <c r="P142" s="188">
        <f>O142*H142</f>
        <v>0</v>
      </c>
      <c r="Q142" s="188">
        <v>0</v>
      </c>
      <c r="R142" s="188">
        <f>Q142*H142</f>
        <v>0</v>
      </c>
      <c r="S142" s="188">
        <v>0</v>
      </c>
      <c r="T142" s="189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190" t="s">
        <v>103</v>
      </c>
      <c r="AT142" s="190" t="s">
        <v>201</v>
      </c>
      <c r="AU142" s="190" t="s">
        <v>81</v>
      </c>
      <c r="AY142" s="19" t="s">
        <v>165</v>
      </c>
      <c r="BE142" s="191">
        <f>IF(N142="základná",J142,0)</f>
        <v>0</v>
      </c>
      <c r="BF142" s="191">
        <f>IF(N142="znížená",J142,0)</f>
        <v>0</v>
      </c>
      <c r="BG142" s="191">
        <f>IF(N142="zákl. prenesená",J142,0)</f>
        <v>0</v>
      </c>
      <c r="BH142" s="191">
        <f>IF(N142="zníž. prenesená",J142,0)</f>
        <v>0</v>
      </c>
      <c r="BI142" s="191">
        <f>IF(N142="nulová",J142,0)</f>
        <v>0</v>
      </c>
      <c r="BJ142" s="19" t="s">
        <v>171</v>
      </c>
      <c r="BK142" s="191">
        <f>ROUND(I142*H142,2)</f>
        <v>0</v>
      </c>
      <c r="BL142" s="19" t="s">
        <v>91</v>
      </c>
      <c r="BM142" s="190" t="s">
        <v>5687</v>
      </c>
    </row>
    <row r="143" s="2" customFormat="1" ht="16.5" customHeight="1">
      <c r="A143" s="38"/>
      <c r="B143" s="177"/>
      <c r="C143" s="201" t="s">
        <v>278</v>
      </c>
      <c r="D143" s="201" t="s">
        <v>201</v>
      </c>
      <c r="E143" s="202" t="s">
        <v>5688</v>
      </c>
      <c r="F143" s="203" t="s">
        <v>5689</v>
      </c>
      <c r="G143" s="204" t="s">
        <v>216</v>
      </c>
      <c r="H143" s="205">
        <v>42</v>
      </c>
      <c r="I143" s="206"/>
      <c r="J143" s="207">
        <f>ROUND(I143*H143,2)</f>
        <v>0</v>
      </c>
      <c r="K143" s="208"/>
      <c r="L143" s="209"/>
      <c r="M143" s="210" t="s">
        <v>1</v>
      </c>
      <c r="N143" s="211" t="s">
        <v>42</v>
      </c>
      <c r="O143" s="78"/>
      <c r="P143" s="188">
        <f>O143*H143</f>
        <v>0</v>
      </c>
      <c r="Q143" s="188">
        <v>0</v>
      </c>
      <c r="R143" s="188">
        <f>Q143*H143</f>
        <v>0</v>
      </c>
      <c r="S143" s="188">
        <v>0</v>
      </c>
      <c r="T143" s="189">
        <f>S143*H143</f>
        <v>0</v>
      </c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R143" s="190" t="s">
        <v>103</v>
      </c>
      <c r="AT143" s="190" t="s">
        <v>201</v>
      </c>
      <c r="AU143" s="190" t="s">
        <v>81</v>
      </c>
      <c r="AY143" s="19" t="s">
        <v>165</v>
      </c>
      <c r="BE143" s="191">
        <f>IF(N143="základná",J143,0)</f>
        <v>0</v>
      </c>
      <c r="BF143" s="191">
        <f>IF(N143="znížená",J143,0)</f>
        <v>0</v>
      </c>
      <c r="BG143" s="191">
        <f>IF(N143="zákl. prenesená",J143,0)</f>
        <v>0</v>
      </c>
      <c r="BH143" s="191">
        <f>IF(N143="zníž. prenesená",J143,0)</f>
        <v>0</v>
      </c>
      <c r="BI143" s="191">
        <f>IF(N143="nulová",J143,0)</f>
        <v>0</v>
      </c>
      <c r="BJ143" s="19" t="s">
        <v>171</v>
      </c>
      <c r="BK143" s="191">
        <f>ROUND(I143*H143,2)</f>
        <v>0</v>
      </c>
      <c r="BL143" s="19" t="s">
        <v>91</v>
      </c>
      <c r="BM143" s="190" t="s">
        <v>5690</v>
      </c>
    </row>
    <row r="144" s="2" customFormat="1" ht="16.5" customHeight="1">
      <c r="A144" s="38"/>
      <c r="B144" s="177"/>
      <c r="C144" s="201" t="s">
        <v>309</v>
      </c>
      <c r="D144" s="201" t="s">
        <v>201</v>
      </c>
      <c r="E144" s="202" t="s">
        <v>4796</v>
      </c>
      <c r="F144" s="203" t="s">
        <v>5691</v>
      </c>
      <c r="G144" s="204" t="s">
        <v>216</v>
      </c>
      <c r="H144" s="205">
        <v>153</v>
      </c>
      <c r="I144" s="206"/>
      <c r="J144" s="207">
        <f>ROUND(I144*H144,2)</f>
        <v>0</v>
      </c>
      <c r="K144" s="208"/>
      <c r="L144" s="209"/>
      <c r="M144" s="210" t="s">
        <v>1</v>
      </c>
      <c r="N144" s="211" t="s">
        <v>42</v>
      </c>
      <c r="O144" s="78"/>
      <c r="P144" s="188">
        <f>O144*H144</f>
        <v>0</v>
      </c>
      <c r="Q144" s="188">
        <v>0</v>
      </c>
      <c r="R144" s="188">
        <f>Q144*H144</f>
        <v>0</v>
      </c>
      <c r="S144" s="188">
        <v>0</v>
      </c>
      <c r="T144" s="189">
        <f>S144*H144</f>
        <v>0</v>
      </c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R144" s="190" t="s">
        <v>103</v>
      </c>
      <c r="AT144" s="190" t="s">
        <v>201</v>
      </c>
      <c r="AU144" s="190" t="s">
        <v>81</v>
      </c>
      <c r="AY144" s="19" t="s">
        <v>165</v>
      </c>
      <c r="BE144" s="191">
        <f>IF(N144="základná",J144,0)</f>
        <v>0</v>
      </c>
      <c r="BF144" s="191">
        <f>IF(N144="znížená",J144,0)</f>
        <v>0</v>
      </c>
      <c r="BG144" s="191">
        <f>IF(N144="zákl. prenesená",J144,0)</f>
        <v>0</v>
      </c>
      <c r="BH144" s="191">
        <f>IF(N144="zníž. prenesená",J144,0)</f>
        <v>0</v>
      </c>
      <c r="BI144" s="191">
        <f>IF(N144="nulová",J144,0)</f>
        <v>0</v>
      </c>
      <c r="BJ144" s="19" t="s">
        <v>171</v>
      </c>
      <c r="BK144" s="191">
        <f>ROUND(I144*H144,2)</f>
        <v>0</v>
      </c>
      <c r="BL144" s="19" t="s">
        <v>91</v>
      </c>
      <c r="BM144" s="190" t="s">
        <v>5692</v>
      </c>
    </row>
    <row r="145" s="2" customFormat="1" ht="16.5" customHeight="1">
      <c r="A145" s="38"/>
      <c r="B145" s="177"/>
      <c r="C145" s="201" t="s">
        <v>313</v>
      </c>
      <c r="D145" s="201" t="s">
        <v>201</v>
      </c>
      <c r="E145" s="202" t="s">
        <v>5693</v>
      </c>
      <c r="F145" s="203" t="s">
        <v>5694</v>
      </c>
      <c r="G145" s="204" t="s">
        <v>216</v>
      </c>
      <c r="H145" s="205">
        <v>1</v>
      </c>
      <c r="I145" s="206"/>
      <c r="J145" s="207">
        <f>ROUND(I145*H145,2)</f>
        <v>0</v>
      </c>
      <c r="K145" s="208"/>
      <c r="L145" s="209"/>
      <c r="M145" s="210" t="s">
        <v>1</v>
      </c>
      <c r="N145" s="211" t="s">
        <v>42</v>
      </c>
      <c r="O145" s="78"/>
      <c r="P145" s="188">
        <f>O145*H145</f>
        <v>0</v>
      </c>
      <c r="Q145" s="188">
        <v>0</v>
      </c>
      <c r="R145" s="188">
        <f>Q145*H145</f>
        <v>0</v>
      </c>
      <c r="S145" s="188">
        <v>0</v>
      </c>
      <c r="T145" s="189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190" t="s">
        <v>103</v>
      </c>
      <c r="AT145" s="190" t="s">
        <v>201</v>
      </c>
      <c r="AU145" s="190" t="s">
        <v>81</v>
      </c>
      <c r="AY145" s="19" t="s">
        <v>165</v>
      </c>
      <c r="BE145" s="191">
        <f>IF(N145="základná",J145,0)</f>
        <v>0</v>
      </c>
      <c r="BF145" s="191">
        <f>IF(N145="znížená",J145,0)</f>
        <v>0</v>
      </c>
      <c r="BG145" s="191">
        <f>IF(N145="zákl. prenesená",J145,0)</f>
        <v>0</v>
      </c>
      <c r="BH145" s="191">
        <f>IF(N145="zníž. prenesená",J145,0)</f>
        <v>0</v>
      </c>
      <c r="BI145" s="191">
        <f>IF(N145="nulová",J145,0)</f>
        <v>0</v>
      </c>
      <c r="BJ145" s="19" t="s">
        <v>171</v>
      </c>
      <c r="BK145" s="191">
        <f>ROUND(I145*H145,2)</f>
        <v>0</v>
      </c>
      <c r="BL145" s="19" t="s">
        <v>91</v>
      </c>
      <c r="BM145" s="190" t="s">
        <v>5695</v>
      </c>
    </row>
    <row r="146" s="2" customFormat="1" ht="24.15" customHeight="1">
      <c r="A146" s="38"/>
      <c r="B146" s="177"/>
      <c r="C146" s="201" t="s">
        <v>317</v>
      </c>
      <c r="D146" s="201" t="s">
        <v>201</v>
      </c>
      <c r="E146" s="202" t="s">
        <v>5696</v>
      </c>
      <c r="F146" s="203" t="s">
        <v>5697</v>
      </c>
      <c r="G146" s="204" t="s">
        <v>216</v>
      </c>
      <c r="H146" s="205">
        <v>8</v>
      </c>
      <c r="I146" s="206"/>
      <c r="J146" s="207">
        <f>ROUND(I146*H146,2)</f>
        <v>0</v>
      </c>
      <c r="K146" s="208"/>
      <c r="L146" s="209"/>
      <c r="M146" s="210" t="s">
        <v>1</v>
      </c>
      <c r="N146" s="211" t="s">
        <v>42</v>
      </c>
      <c r="O146" s="78"/>
      <c r="P146" s="188">
        <f>O146*H146</f>
        <v>0</v>
      </c>
      <c r="Q146" s="188">
        <v>0</v>
      </c>
      <c r="R146" s="188">
        <f>Q146*H146</f>
        <v>0</v>
      </c>
      <c r="S146" s="188">
        <v>0</v>
      </c>
      <c r="T146" s="189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190" t="s">
        <v>103</v>
      </c>
      <c r="AT146" s="190" t="s">
        <v>201</v>
      </c>
      <c r="AU146" s="190" t="s">
        <v>81</v>
      </c>
      <c r="AY146" s="19" t="s">
        <v>165</v>
      </c>
      <c r="BE146" s="191">
        <f>IF(N146="základná",J146,0)</f>
        <v>0</v>
      </c>
      <c r="BF146" s="191">
        <f>IF(N146="znížená",J146,0)</f>
        <v>0</v>
      </c>
      <c r="BG146" s="191">
        <f>IF(N146="zákl. prenesená",J146,0)</f>
        <v>0</v>
      </c>
      <c r="BH146" s="191">
        <f>IF(N146="zníž. prenesená",J146,0)</f>
        <v>0</v>
      </c>
      <c r="BI146" s="191">
        <f>IF(N146="nulová",J146,0)</f>
        <v>0</v>
      </c>
      <c r="BJ146" s="19" t="s">
        <v>171</v>
      </c>
      <c r="BK146" s="191">
        <f>ROUND(I146*H146,2)</f>
        <v>0</v>
      </c>
      <c r="BL146" s="19" t="s">
        <v>91</v>
      </c>
      <c r="BM146" s="190" t="s">
        <v>5698</v>
      </c>
    </row>
    <row r="147" s="2" customFormat="1" ht="24.15" customHeight="1">
      <c r="A147" s="38"/>
      <c r="B147" s="177"/>
      <c r="C147" s="201" t="s">
        <v>322</v>
      </c>
      <c r="D147" s="201" t="s">
        <v>201</v>
      </c>
      <c r="E147" s="202" t="s">
        <v>5699</v>
      </c>
      <c r="F147" s="203" t="s">
        <v>5700</v>
      </c>
      <c r="G147" s="204" t="s">
        <v>216</v>
      </c>
      <c r="H147" s="205">
        <v>3</v>
      </c>
      <c r="I147" s="206"/>
      <c r="J147" s="207">
        <f>ROUND(I147*H147,2)</f>
        <v>0</v>
      </c>
      <c r="K147" s="208"/>
      <c r="L147" s="209"/>
      <c r="M147" s="210" t="s">
        <v>1</v>
      </c>
      <c r="N147" s="211" t="s">
        <v>42</v>
      </c>
      <c r="O147" s="78"/>
      <c r="P147" s="188">
        <f>O147*H147</f>
        <v>0</v>
      </c>
      <c r="Q147" s="188">
        <v>0</v>
      </c>
      <c r="R147" s="188">
        <f>Q147*H147</f>
        <v>0</v>
      </c>
      <c r="S147" s="188">
        <v>0</v>
      </c>
      <c r="T147" s="189">
        <f>S147*H147</f>
        <v>0</v>
      </c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R147" s="190" t="s">
        <v>103</v>
      </c>
      <c r="AT147" s="190" t="s">
        <v>201</v>
      </c>
      <c r="AU147" s="190" t="s">
        <v>81</v>
      </c>
      <c r="AY147" s="19" t="s">
        <v>165</v>
      </c>
      <c r="BE147" s="191">
        <f>IF(N147="základná",J147,0)</f>
        <v>0</v>
      </c>
      <c r="BF147" s="191">
        <f>IF(N147="znížená",J147,0)</f>
        <v>0</v>
      </c>
      <c r="BG147" s="191">
        <f>IF(N147="zákl. prenesená",J147,0)</f>
        <v>0</v>
      </c>
      <c r="BH147" s="191">
        <f>IF(N147="zníž. prenesená",J147,0)</f>
        <v>0</v>
      </c>
      <c r="BI147" s="191">
        <f>IF(N147="nulová",J147,0)</f>
        <v>0</v>
      </c>
      <c r="BJ147" s="19" t="s">
        <v>171</v>
      </c>
      <c r="BK147" s="191">
        <f>ROUND(I147*H147,2)</f>
        <v>0</v>
      </c>
      <c r="BL147" s="19" t="s">
        <v>91</v>
      </c>
      <c r="BM147" s="190" t="s">
        <v>5701</v>
      </c>
    </row>
    <row r="148" s="2" customFormat="1" ht="55.5" customHeight="1">
      <c r="A148" s="38"/>
      <c r="B148" s="177"/>
      <c r="C148" s="201" t="s">
        <v>326</v>
      </c>
      <c r="D148" s="201" t="s">
        <v>201</v>
      </c>
      <c r="E148" s="202" t="s">
        <v>4799</v>
      </c>
      <c r="F148" s="203" t="s">
        <v>5702</v>
      </c>
      <c r="G148" s="204" t="s">
        <v>222</v>
      </c>
      <c r="H148" s="205">
        <v>1700</v>
      </c>
      <c r="I148" s="206"/>
      <c r="J148" s="207">
        <f>ROUND(I148*H148,2)</f>
        <v>0</v>
      </c>
      <c r="K148" s="208"/>
      <c r="L148" s="209"/>
      <c r="M148" s="210" t="s">
        <v>1</v>
      </c>
      <c r="N148" s="211" t="s">
        <v>42</v>
      </c>
      <c r="O148" s="78"/>
      <c r="P148" s="188">
        <f>O148*H148</f>
        <v>0</v>
      </c>
      <c r="Q148" s="188">
        <v>0</v>
      </c>
      <c r="R148" s="188">
        <f>Q148*H148</f>
        <v>0</v>
      </c>
      <c r="S148" s="188">
        <v>0</v>
      </c>
      <c r="T148" s="189">
        <f>S148*H148</f>
        <v>0</v>
      </c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R148" s="190" t="s">
        <v>103</v>
      </c>
      <c r="AT148" s="190" t="s">
        <v>201</v>
      </c>
      <c r="AU148" s="190" t="s">
        <v>81</v>
      </c>
      <c r="AY148" s="19" t="s">
        <v>165</v>
      </c>
      <c r="BE148" s="191">
        <f>IF(N148="základná",J148,0)</f>
        <v>0</v>
      </c>
      <c r="BF148" s="191">
        <f>IF(N148="znížená",J148,0)</f>
        <v>0</v>
      </c>
      <c r="BG148" s="191">
        <f>IF(N148="zákl. prenesená",J148,0)</f>
        <v>0</v>
      </c>
      <c r="BH148" s="191">
        <f>IF(N148="zníž. prenesená",J148,0)</f>
        <v>0</v>
      </c>
      <c r="BI148" s="191">
        <f>IF(N148="nulová",J148,0)</f>
        <v>0</v>
      </c>
      <c r="BJ148" s="19" t="s">
        <v>171</v>
      </c>
      <c r="BK148" s="191">
        <f>ROUND(I148*H148,2)</f>
        <v>0</v>
      </c>
      <c r="BL148" s="19" t="s">
        <v>91</v>
      </c>
      <c r="BM148" s="190" t="s">
        <v>5703</v>
      </c>
    </row>
    <row r="149" s="2" customFormat="1" ht="55.5" customHeight="1">
      <c r="A149" s="38"/>
      <c r="B149" s="177"/>
      <c r="C149" s="201" t="s">
        <v>368</v>
      </c>
      <c r="D149" s="201" t="s">
        <v>201</v>
      </c>
      <c r="E149" s="202" t="s">
        <v>4802</v>
      </c>
      <c r="F149" s="203" t="s">
        <v>5704</v>
      </c>
      <c r="G149" s="204" t="s">
        <v>216</v>
      </c>
      <c r="H149" s="205">
        <v>50</v>
      </c>
      <c r="I149" s="206"/>
      <c r="J149" s="207">
        <f>ROUND(I149*H149,2)</f>
        <v>0</v>
      </c>
      <c r="K149" s="208"/>
      <c r="L149" s="209"/>
      <c r="M149" s="210" t="s">
        <v>1</v>
      </c>
      <c r="N149" s="211" t="s">
        <v>42</v>
      </c>
      <c r="O149" s="78"/>
      <c r="P149" s="188">
        <f>O149*H149</f>
        <v>0</v>
      </c>
      <c r="Q149" s="188">
        <v>0</v>
      </c>
      <c r="R149" s="188">
        <f>Q149*H149</f>
        <v>0</v>
      </c>
      <c r="S149" s="188">
        <v>0</v>
      </c>
      <c r="T149" s="189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190" t="s">
        <v>103</v>
      </c>
      <c r="AT149" s="190" t="s">
        <v>201</v>
      </c>
      <c r="AU149" s="190" t="s">
        <v>81</v>
      </c>
      <c r="AY149" s="19" t="s">
        <v>165</v>
      </c>
      <c r="BE149" s="191">
        <f>IF(N149="základná",J149,0)</f>
        <v>0</v>
      </c>
      <c r="BF149" s="191">
        <f>IF(N149="znížená",J149,0)</f>
        <v>0</v>
      </c>
      <c r="BG149" s="191">
        <f>IF(N149="zákl. prenesená",J149,0)</f>
        <v>0</v>
      </c>
      <c r="BH149" s="191">
        <f>IF(N149="zníž. prenesená",J149,0)</f>
        <v>0</v>
      </c>
      <c r="BI149" s="191">
        <f>IF(N149="nulová",J149,0)</f>
        <v>0</v>
      </c>
      <c r="BJ149" s="19" t="s">
        <v>171</v>
      </c>
      <c r="BK149" s="191">
        <f>ROUND(I149*H149,2)</f>
        <v>0</v>
      </c>
      <c r="BL149" s="19" t="s">
        <v>91</v>
      </c>
      <c r="BM149" s="190" t="s">
        <v>5705</v>
      </c>
    </row>
    <row r="150" s="2" customFormat="1" ht="24.15" customHeight="1">
      <c r="A150" s="38"/>
      <c r="B150" s="177"/>
      <c r="C150" s="201" t="s">
        <v>515</v>
      </c>
      <c r="D150" s="201" t="s">
        <v>201</v>
      </c>
      <c r="E150" s="202" t="s">
        <v>4807</v>
      </c>
      <c r="F150" s="203" t="s">
        <v>5706</v>
      </c>
      <c r="G150" s="204" t="s">
        <v>216</v>
      </c>
      <c r="H150" s="205">
        <v>5800</v>
      </c>
      <c r="I150" s="206"/>
      <c r="J150" s="207">
        <f>ROUND(I150*H150,2)</f>
        <v>0</v>
      </c>
      <c r="K150" s="208"/>
      <c r="L150" s="209"/>
      <c r="M150" s="210" t="s">
        <v>1</v>
      </c>
      <c r="N150" s="211" t="s">
        <v>42</v>
      </c>
      <c r="O150" s="78"/>
      <c r="P150" s="188">
        <f>O150*H150</f>
        <v>0</v>
      </c>
      <c r="Q150" s="188">
        <v>0</v>
      </c>
      <c r="R150" s="188">
        <f>Q150*H150</f>
        <v>0</v>
      </c>
      <c r="S150" s="188">
        <v>0</v>
      </c>
      <c r="T150" s="189">
        <f>S150*H150</f>
        <v>0</v>
      </c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R150" s="190" t="s">
        <v>103</v>
      </c>
      <c r="AT150" s="190" t="s">
        <v>201</v>
      </c>
      <c r="AU150" s="190" t="s">
        <v>81</v>
      </c>
      <c r="AY150" s="19" t="s">
        <v>165</v>
      </c>
      <c r="BE150" s="191">
        <f>IF(N150="základná",J150,0)</f>
        <v>0</v>
      </c>
      <c r="BF150" s="191">
        <f>IF(N150="znížená",J150,0)</f>
        <v>0</v>
      </c>
      <c r="BG150" s="191">
        <f>IF(N150="zákl. prenesená",J150,0)</f>
        <v>0</v>
      </c>
      <c r="BH150" s="191">
        <f>IF(N150="zníž. prenesená",J150,0)</f>
        <v>0</v>
      </c>
      <c r="BI150" s="191">
        <f>IF(N150="nulová",J150,0)</f>
        <v>0</v>
      </c>
      <c r="BJ150" s="19" t="s">
        <v>171</v>
      </c>
      <c r="BK150" s="191">
        <f>ROUND(I150*H150,2)</f>
        <v>0</v>
      </c>
      <c r="BL150" s="19" t="s">
        <v>91</v>
      </c>
      <c r="BM150" s="190" t="s">
        <v>5707</v>
      </c>
    </row>
    <row r="151" s="2" customFormat="1" ht="16.5" customHeight="1">
      <c r="A151" s="38"/>
      <c r="B151" s="177"/>
      <c r="C151" s="201" t="s">
        <v>519</v>
      </c>
      <c r="D151" s="201" t="s">
        <v>201</v>
      </c>
      <c r="E151" s="202" t="s">
        <v>4810</v>
      </c>
      <c r="F151" s="203" t="s">
        <v>5708</v>
      </c>
      <c r="G151" s="204" t="s">
        <v>5709</v>
      </c>
      <c r="H151" s="205">
        <v>1</v>
      </c>
      <c r="I151" s="206"/>
      <c r="J151" s="207">
        <f>ROUND(I151*H151,2)</f>
        <v>0</v>
      </c>
      <c r="K151" s="208"/>
      <c r="L151" s="209"/>
      <c r="M151" s="210" t="s">
        <v>1</v>
      </c>
      <c r="N151" s="211" t="s">
        <v>42</v>
      </c>
      <c r="O151" s="78"/>
      <c r="P151" s="188">
        <f>O151*H151</f>
        <v>0</v>
      </c>
      <c r="Q151" s="188">
        <v>0</v>
      </c>
      <c r="R151" s="188">
        <f>Q151*H151</f>
        <v>0</v>
      </c>
      <c r="S151" s="188">
        <v>0</v>
      </c>
      <c r="T151" s="189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190" t="s">
        <v>103</v>
      </c>
      <c r="AT151" s="190" t="s">
        <v>201</v>
      </c>
      <c r="AU151" s="190" t="s">
        <v>81</v>
      </c>
      <c r="AY151" s="19" t="s">
        <v>165</v>
      </c>
      <c r="BE151" s="191">
        <f>IF(N151="základná",J151,0)</f>
        <v>0</v>
      </c>
      <c r="BF151" s="191">
        <f>IF(N151="znížená",J151,0)</f>
        <v>0</v>
      </c>
      <c r="BG151" s="191">
        <f>IF(N151="zákl. prenesená",J151,0)</f>
        <v>0</v>
      </c>
      <c r="BH151" s="191">
        <f>IF(N151="zníž. prenesená",J151,0)</f>
        <v>0</v>
      </c>
      <c r="BI151" s="191">
        <f>IF(N151="nulová",J151,0)</f>
        <v>0</v>
      </c>
      <c r="BJ151" s="19" t="s">
        <v>171</v>
      </c>
      <c r="BK151" s="191">
        <f>ROUND(I151*H151,2)</f>
        <v>0</v>
      </c>
      <c r="BL151" s="19" t="s">
        <v>91</v>
      </c>
      <c r="BM151" s="190" t="s">
        <v>5710</v>
      </c>
    </row>
    <row r="152" s="2" customFormat="1" ht="16.5" customHeight="1">
      <c r="A152" s="38"/>
      <c r="B152" s="177"/>
      <c r="C152" s="201" t="s">
        <v>523</v>
      </c>
      <c r="D152" s="201" t="s">
        <v>201</v>
      </c>
      <c r="E152" s="202" t="s">
        <v>4813</v>
      </c>
      <c r="F152" s="203" t="s">
        <v>5711</v>
      </c>
      <c r="G152" s="204" t="s">
        <v>216</v>
      </c>
      <c r="H152" s="205">
        <v>20</v>
      </c>
      <c r="I152" s="206"/>
      <c r="J152" s="207">
        <f>ROUND(I152*H152,2)</f>
        <v>0</v>
      </c>
      <c r="K152" s="208"/>
      <c r="L152" s="209"/>
      <c r="M152" s="210" t="s">
        <v>1</v>
      </c>
      <c r="N152" s="211" t="s">
        <v>42</v>
      </c>
      <c r="O152" s="78"/>
      <c r="P152" s="188">
        <f>O152*H152</f>
        <v>0</v>
      </c>
      <c r="Q152" s="188">
        <v>0</v>
      </c>
      <c r="R152" s="188">
        <f>Q152*H152</f>
        <v>0</v>
      </c>
      <c r="S152" s="188">
        <v>0</v>
      </c>
      <c r="T152" s="189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190" t="s">
        <v>103</v>
      </c>
      <c r="AT152" s="190" t="s">
        <v>201</v>
      </c>
      <c r="AU152" s="190" t="s">
        <v>81</v>
      </c>
      <c r="AY152" s="19" t="s">
        <v>165</v>
      </c>
      <c r="BE152" s="191">
        <f>IF(N152="základná",J152,0)</f>
        <v>0</v>
      </c>
      <c r="BF152" s="191">
        <f>IF(N152="znížená",J152,0)</f>
        <v>0</v>
      </c>
      <c r="BG152" s="191">
        <f>IF(N152="zákl. prenesená",J152,0)</f>
        <v>0</v>
      </c>
      <c r="BH152" s="191">
        <f>IF(N152="zníž. prenesená",J152,0)</f>
        <v>0</v>
      </c>
      <c r="BI152" s="191">
        <f>IF(N152="nulová",J152,0)</f>
        <v>0</v>
      </c>
      <c r="BJ152" s="19" t="s">
        <v>171</v>
      </c>
      <c r="BK152" s="191">
        <f>ROUND(I152*H152,2)</f>
        <v>0</v>
      </c>
      <c r="BL152" s="19" t="s">
        <v>91</v>
      </c>
      <c r="BM152" s="190" t="s">
        <v>5712</v>
      </c>
    </row>
    <row r="153" s="2" customFormat="1" ht="24.15" customHeight="1">
      <c r="A153" s="38"/>
      <c r="B153" s="177"/>
      <c r="C153" s="178" t="s">
        <v>535</v>
      </c>
      <c r="D153" s="178" t="s">
        <v>167</v>
      </c>
      <c r="E153" s="179" t="s">
        <v>4816</v>
      </c>
      <c r="F153" s="180" t="s">
        <v>5713</v>
      </c>
      <c r="G153" s="181" t="s">
        <v>5709</v>
      </c>
      <c r="H153" s="182">
        <v>1</v>
      </c>
      <c r="I153" s="183"/>
      <c r="J153" s="184">
        <f>ROUND(I153*H153,2)</f>
        <v>0</v>
      </c>
      <c r="K153" s="185"/>
      <c r="L153" s="39"/>
      <c r="M153" s="186" t="s">
        <v>1</v>
      </c>
      <c r="N153" s="187" t="s">
        <v>42</v>
      </c>
      <c r="O153" s="78"/>
      <c r="P153" s="188">
        <f>O153*H153</f>
        <v>0</v>
      </c>
      <c r="Q153" s="188">
        <v>0</v>
      </c>
      <c r="R153" s="188">
        <f>Q153*H153</f>
        <v>0</v>
      </c>
      <c r="S153" s="188">
        <v>0</v>
      </c>
      <c r="T153" s="189">
        <f>S153*H153</f>
        <v>0</v>
      </c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R153" s="190" t="s">
        <v>91</v>
      </c>
      <c r="AT153" s="190" t="s">
        <v>167</v>
      </c>
      <c r="AU153" s="190" t="s">
        <v>81</v>
      </c>
      <c r="AY153" s="19" t="s">
        <v>165</v>
      </c>
      <c r="BE153" s="191">
        <f>IF(N153="základná",J153,0)</f>
        <v>0</v>
      </c>
      <c r="BF153" s="191">
        <f>IF(N153="znížená",J153,0)</f>
        <v>0</v>
      </c>
      <c r="BG153" s="191">
        <f>IF(N153="zákl. prenesená",J153,0)</f>
        <v>0</v>
      </c>
      <c r="BH153" s="191">
        <f>IF(N153="zníž. prenesená",J153,0)</f>
        <v>0</v>
      </c>
      <c r="BI153" s="191">
        <f>IF(N153="nulová",J153,0)</f>
        <v>0</v>
      </c>
      <c r="BJ153" s="19" t="s">
        <v>171</v>
      </c>
      <c r="BK153" s="191">
        <f>ROUND(I153*H153,2)</f>
        <v>0</v>
      </c>
      <c r="BL153" s="19" t="s">
        <v>91</v>
      </c>
      <c r="BM153" s="190" t="s">
        <v>5714</v>
      </c>
    </row>
    <row r="154" s="2" customFormat="1" ht="16.5" customHeight="1">
      <c r="A154" s="38"/>
      <c r="B154" s="177"/>
      <c r="C154" s="178" t="s">
        <v>539</v>
      </c>
      <c r="D154" s="178" t="s">
        <v>167</v>
      </c>
      <c r="E154" s="179" t="s">
        <v>4819</v>
      </c>
      <c r="F154" s="180" t="s">
        <v>5715</v>
      </c>
      <c r="G154" s="181" t="s">
        <v>5709</v>
      </c>
      <c r="H154" s="182">
        <v>1</v>
      </c>
      <c r="I154" s="183"/>
      <c r="J154" s="184">
        <f>ROUND(I154*H154,2)</f>
        <v>0</v>
      </c>
      <c r="K154" s="185"/>
      <c r="L154" s="39"/>
      <c r="M154" s="186" t="s">
        <v>1</v>
      </c>
      <c r="N154" s="187" t="s">
        <v>42</v>
      </c>
      <c r="O154" s="78"/>
      <c r="P154" s="188">
        <f>O154*H154</f>
        <v>0</v>
      </c>
      <c r="Q154" s="188">
        <v>0</v>
      </c>
      <c r="R154" s="188">
        <f>Q154*H154</f>
        <v>0</v>
      </c>
      <c r="S154" s="188">
        <v>0</v>
      </c>
      <c r="T154" s="189">
        <f>S154*H154</f>
        <v>0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190" t="s">
        <v>91</v>
      </c>
      <c r="AT154" s="190" t="s">
        <v>167</v>
      </c>
      <c r="AU154" s="190" t="s">
        <v>81</v>
      </c>
      <c r="AY154" s="19" t="s">
        <v>165</v>
      </c>
      <c r="BE154" s="191">
        <f>IF(N154="základná",J154,0)</f>
        <v>0</v>
      </c>
      <c r="BF154" s="191">
        <f>IF(N154="znížená",J154,0)</f>
        <v>0</v>
      </c>
      <c r="BG154" s="191">
        <f>IF(N154="zákl. prenesená",J154,0)</f>
        <v>0</v>
      </c>
      <c r="BH154" s="191">
        <f>IF(N154="zníž. prenesená",J154,0)</f>
        <v>0</v>
      </c>
      <c r="BI154" s="191">
        <f>IF(N154="nulová",J154,0)</f>
        <v>0</v>
      </c>
      <c r="BJ154" s="19" t="s">
        <v>171</v>
      </c>
      <c r="BK154" s="191">
        <f>ROUND(I154*H154,2)</f>
        <v>0</v>
      </c>
      <c r="BL154" s="19" t="s">
        <v>91</v>
      </c>
      <c r="BM154" s="190" t="s">
        <v>5716</v>
      </c>
    </row>
    <row r="155" s="12" customFormat="1" ht="25.92" customHeight="1">
      <c r="A155" s="12"/>
      <c r="B155" s="164"/>
      <c r="C155" s="12"/>
      <c r="D155" s="165" t="s">
        <v>75</v>
      </c>
      <c r="E155" s="166" t="s">
        <v>4254</v>
      </c>
      <c r="F155" s="166" t="s">
        <v>5717</v>
      </c>
      <c r="G155" s="12"/>
      <c r="H155" s="12"/>
      <c r="I155" s="167"/>
      <c r="J155" s="168">
        <f>BK155</f>
        <v>0</v>
      </c>
      <c r="K155" s="12"/>
      <c r="L155" s="164"/>
      <c r="M155" s="169"/>
      <c r="N155" s="170"/>
      <c r="O155" s="170"/>
      <c r="P155" s="171">
        <f>SUM(P156:P182)</f>
        <v>0</v>
      </c>
      <c r="Q155" s="170"/>
      <c r="R155" s="171">
        <f>SUM(R156:R182)</f>
        <v>0</v>
      </c>
      <c r="S155" s="170"/>
      <c r="T155" s="172">
        <f>SUM(T156:T182)</f>
        <v>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R155" s="165" t="s">
        <v>81</v>
      </c>
      <c r="AT155" s="173" t="s">
        <v>75</v>
      </c>
      <c r="AU155" s="173" t="s">
        <v>76</v>
      </c>
      <c r="AY155" s="165" t="s">
        <v>165</v>
      </c>
      <c r="BK155" s="174">
        <f>SUM(BK156:BK182)</f>
        <v>0</v>
      </c>
    </row>
    <row r="156" s="2" customFormat="1" ht="16.5" customHeight="1">
      <c r="A156" s="38"/>
      <c r="B156" s="177"/>
      <c r="C156" s="201" t="s">
        <v>543</v>
      </c>
      <c r="D156" s="201" t="s">
        <v>201</v>
      </c>
      <c r="E156" s="202" t="s">
        <v>5718</v>
      </c>
      <c r="F156" s="203" t="s">
        <v>5719</v>
      </c>
      <c r="G156" s="204" t="s">
        <v>216</v>
      </c>
      <c r="H156" s="205">
        <v>1</v>
      </c>
      <c r="I156" s="206"/>
      <c r="J156" s="207">
        <f>ROUND(I156*H156,2)</f>
        <v>0</v>
      </c>
      <c r="K156" s="208"/>
      <c r="L156" s="209"/>
      <c r="M156" s="210" t="s">
        <v>1</v>
      </c>
      <c r="N156" s="211" t="s">
        <v>42</v>
      </c>
      <c r="O156" s="78"/>
      <c r="P156" s="188">
        <f>O156*H156</f>
        <v>0</v>
      </c>
      <c r="Q156" s="188">
        <v>0</v>
      </c>
      <c r="R156" s="188">
        <f>Q156*H156</f>
        <v>0</v>
      </c>
      <c r="S156" s="188">
        <v>0</v>
      </c>
      <c r="T156" s="189">
        <f>S156*H156</f>
        <v>0</v>
      </c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R156" s="190" t="s">
        <v>103</v>
      </c>
      <c r="AT156" s="190" t="s">
        <v>201</v>
      </c>
      <c r="AU156" s="190" t="s">
        <v>81</v>
      </c>
      <c r="AY156" s="19" t="s">
        <v>165</v>
      </c>
      <c r="BE156" s="191">
        <f>IF(N156="základná",J156,0)</f>
        <v>0</v>
      </c>
      <c r="BF156" s="191">
        <f>IF(N156="znížená",J156,0)</f>
        <v>0</v>
      </c>
      <c r="BG156" s="191">
        <f>IF(N156="zákl. prenesená",J156,0)</f>
        <v>0</v>
      </c>
      <c r="BH156" s="191">
        <f>IF(N156="zníž. prenesená",J156,0)</f>
        <v>0</v>
      </c>
      <c r="BI156" s="191">
        <f>IF(N156="nulová",J156,0)</f>
        <v>0</v>
      </c>
      <c r="BJ156" s="19" t="s">
        <v>171</v>
      </c>
      <c r="BK156" s="191">
        <f>ROUND(I156*H156,2)</f>
        <v>0</v>
      </c>
      <c r="BL156" s="19" t="s">
        <v>91</v>
      </c>
      <c r="BM156" s="190" t="s">
        <v>5720</v>
      </c>
    </row>
    <row r="157" s="2" customFormat="1" ht="16.5" customHeight="1">
      <c r="A157" s="38"/>
      <c r="B157" s="177"/>
      <c r="C157" s="201" t="s">
        <v>547</v>
      </c>
      <c r="D157" s="201" t="s">
        <v>201</v>
      </c>
      <c r="E157" s="202" t="s">
        <v>5721</v>
      </c>
      <c r="F157" s="203" t="s">
        <v>5722</v>
      </c>
      <c r="G157" s="204" t="s">
        <v>216</v>
      </c>
      <c r="H157" s="205">
        <v>1</v>
      </c>
      <c r="I157" s="206"/>
      <c r="J157" s="207">
        <f>ROUND(I157*H157,2)</f>
        <v>0</v>
      </c>
      <c r="K157" s="208"/>
      <c r="L157" s="209"/>
      <c r="M157" s="210" t="s">
        <v>1</v>
      </c>
      <c r="N157" s="211" t="s">
        <v>42</v>
      </c>
      <c r="O157" s="78"/>
      <c r="P157" s="188">
        <f>O157*H157</f>
        <v>0</v>
      </c>
      <c r="Q157" s="188">
        <v>0</v>
      </c>
      <c r="R157" s="188">
        <f>Q157*H157</f>
        <v>0</v>
      </c>
      <c r="S157" s="188">
        <v>0</v>
      </c>
      <c r="T157" s="189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190" t="s">
        <v>103</v>
      </c>
      <c r="AT157" s="190" t="s">
        <v>201</v>
      </c>
      <c r="AU157" s="190" t="s">
        <v>81</v>
      </c>
      <c r="AY157" s="19" t="s">
        <v>165</v>
      </c>
      <c r="BE157" s="191">
        <f>IF(N157="základná",J157,0)</f>
        <v>0</v>
      </c>
      <c r="BF157" s="191">
        <f>IF(N157="znížená",J157,0)</f>
        <v>0</v>
      </c>
      <c r="BG157" s="191">
        <f>IF(N157="zákl. prenesená",J157,0)</f>
        <v>0</v>
      </c>
      <c r="BH157" s="191">
        <f>IF(N157="zníž. prenesená",J157,0)</f>
        <v>0</v>
      </c>
      <c r="BI157" s="191">
        <f>IF(N157="nulová",J157,0)</f>
        <v>0</v>
      </c>
      <c r="BJ157" s="19" t="s">
        <v>171</v>
      </c>
      <c r="BK157" s="191">
        <f>ROUND(I157*H157,2)</f>
        <v>0</v>
      </c>
      <c r="BL157" s="19" t="s">
        <v>91</v>
      </c>
      <c r="BM157" s="190" t="s">
        <v>5723</v>
      </c>
    </row>
    <row r="158" s="2" customFormat="1" ht="16.5" customHeight="1">
      <c r="A158" s="38"/>
      <c r="B158" s="177"/>
      <c r="C158" s="201" t="s">
        <v>566</v>
      </c>
      <c r="D158" s="201" t="s">
        <v>201</v>
      </c>
      <c r="E158" s="202" t="s">
        <v>5724</v>
      </c>
      <c r="F158" s="203" t="s">
        <v>5725</v>
      </c>
      <c r="G158" s="204" t="s">
        <v>216</v>
      </c>
      <c r="H158" s="205">
        <v>1</v>
      </c>
      <c r="I158" s="206"/>
      <c r="J158" s="207">
        <f>ROUND(I158*H158,2)</f>
        <v>0</v>
      </c>
      <c r="K158" s="208"/>
      <c r="L158" s="209"/>
      <c r="M158" s="210" t="s">
        <v>1</v>
      </c>
      <c r="N158" s="211" t="s">
        <v>42</v>
      </c>
      <c r="O158" s="78"/>
      <c r="P158" s="188">
        <f>O158*H158</f>
        <v>0</v>
      </c>
      <c r="Q158" s="188">
        <v>0</v>
      </c>
      <c r="R158" s="188">
        <f>Q158*H158</f>
        <v>0</v>
      </c>
      <c r="S158" s="188">
        <v>0</v>
      </c>
      <c r="T158" s="189">
        <f>S158*H158</f>
        <v>0</v>
      </c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R158" s="190" t="s">
        <v>103</v>
      </c>
      <c r="AT158" s="190" t="s">
        <v>201</v>
      </c>
      <c r="AU158" s="190" t="s">
        <v>81</v>
      </c>
      <c r="AY158" s="19" t="s">
        <v>165</v>
      </c>
      <c r="BE158" s="191">
        <f>IF(N158="základná",J158,0)</f>
        <v>0</v>
      </c>
      <c r="BF158" s="191">
        <f>IF(N158="znížená",J158,0)</f>
        <v>0</v>
      </c>
      <c r="BG158" s="191">
        <f>IF(N158="zákl. prenesená",J158,0)</f>
        <v>0</v>
      </c>
      <c r="BH158" s="191">
        <f>IF(N158="zníž. prenesená",J158,0)</f>
        <v>0</v>
      </c>
      <c r="BI158" s="191">
        <f>IF(N158="nulová",J158,0)</f>
        <v>0</v>
      </c>
      <c r="BJ158" s="19" t="s">
        <v>171</v>
      </c>
      <c r="BK158" s="191">
        <f>ROUND(I158*H158,2)</f>
        <v>0</v>
      </c>
      <c r="BL158" s="19" t="s">
        <v>91</v>
      </c>
      <c r="BM158" s="190" t="s">
        <v>5726</v>
      </c>
    </row>
    <row r="159" s="2" customFormat="1" ht="16.5" customHeight="1">
      <c r="A159" s="38"/>
      <c r="B159" s="177"/>
      <c r="C159" s="201" t="s">
        <v>577</v>
      </c>
      <c r="D159" s="201" t="s">
        <v>201</v>
      </c>
      <c r="E159" s="202" t="s">
        <v>5727</v>
      </c>
      <c r="F159" s="203" t="s">
        <v>5728</v>
      </c>
      <c r="G159" s="204" t="s">
        <v>216</v>
      </c>
      <c r="H159" s="205">
        <v>2</v>
      </c>
      <c r="I159" s="206"/>
      <c r="J159" s="207">
        <f>ROUND(I159*H159,2)</f>
        <v>0</v>
      </c>
      <c r="K159" s="208"/>
      <c r="L159" s="209"/>
      <c r="M159" s="210" t="s">
        <v>1</v>
      </c>
      <c r="N159" s="211" t="s">
        <v>42</v>
      </c>
      <c r="O159" s="78"/>
      <c r="P159" s="188">
        <f>O159*H159</f>
        <v>0</v>
      </c>
      <c r="Q159" s="188">
        <v>0</v>
      </c>
      <c r="R159" s="188">
        <f>Q159*H159</f>
        <v>0</v>
      </c>
      <c r="S159" s="188">
        <v>0</v>
      </c>
      <c r="T159" s="189">
        <f>S159*H159</f>
        <v>0</v>
      </c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R159" s="190" t="s">
        <v>103</v>
      </c>
      <c r="AT159" s="190" t="s">
        <v>201</v>
      </c>
      <c r="AU159" s="190" t="s">
        <v>81</v>
      </c>
      <c r="AY159" s="19" t="s">
        <v>165</v>
      </c>
      <c r="BE159" s="191">
        <f>IF(N159="základná",J159,0)</f>
        <v>0</v>
      </c>
      <c r="BF159" s="191">
        <f>IF(N159="znížená",J159,0)</f>
        <v>0</v>
      </c>
      <c r="BG159" s="191">
        <f>IF(N159="zákl. prenesená",J159,0)</f>
        <v>0</v>
      </c>
      <c r="BH159" s="191">
        <f>IF(N159="zníž. prenesená",J159,0)</f>
        <v>0</v>
      </c>
      <c r="BI159" s="191">
        <f>IF(N159="nulová",J159,0)</f>
        <v>0</v>
      </c>
      <c r="BJ159" s="19" t="s">
        <v>171</v>
      </c>
      <c r="BK159" s="191">
        <f>ROUND(I159*H159,2)</f>
        <v>0</v>
      </c>
      <c r="BL159" s="19" t="s">
        <v>91</v>
      </c>
      <c r="BM159" s="190" t="s">
        <v>5729</v>
      </c>
    </row>
    <row r="160" s="2" customFormat="1" ht="21.75" customHeight="1">
      <c r="A160" s="38"/>
      <c r="B160" s="177"/>
      <c r="C160" s="201" t="s">
        <v>583</v>
      </c>
      <c r="D160" s="201" t="s">
        <v>201</v>
      </c>
      <c r="E160" s="202" t="s">
        <v>5730</v>
      </c>
      <c r="F160" s="203" t="s">
        <v>5731</v>
      </c>
      <c r="G160" s="204" t="s">
        <v>216</v>
      </c>
      <c r="H160" s="205">
        <v>1</v>
      </c>
      <c r="I160" s="206"/>
      <c r="J160" s="207">
        <f>ROUND(I160*H160,2)</f>
        <v>0</v>
      </c>
      <c r="K160" s="208"/>
      <c r="L160" s="209"/>
      <c r="M160" s="210" t="s">
        <v>1</v>
      </c>
      <c r="N160" s="211" t="s">
        <v>42</v>
      </c>
      <c r="O160" s="78"/>
      <c r="P160" s="188">
        <f>O160*H160</f>
        <v>0</v>
      </c>
      <c r="Q160" s="188">
        <v>0</v>
      </c>
      <c r="R160" s="188">
        <f>Q160*H160</f>
        <v>0</v>
      </c>
      <c r="S160" s="188">
        <v>0</v>
      </c>
      <c r="T160" s="189">
        <f>S160*H160</f>
        <v>0</v>
      </c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R160" s="190" t="s">
        <v>103</v>
      </c>
      <c r="AT160" s="190" t="s">
        <v>201</v>
      </c>
      <c r="AU160" s="190" t="s">
        <v>81</v>
      </c>
      <c r="AY160" s="19" t="s">
        <v>165</v>
      </c>
      <c r="BE160" s="191">
        <f>IF(N160="základná",J160,0)</f>
        <v>0</v>
      </c>
      <c r="BF160" s="191">
        <f>IF(N160="znížená",J160,0)</f>
        <v>0</v>
      </c>
      <c r="BG160" s="191">
        <f>IF(N160="zákl. prenesená",J160,0)</f>
        <v>0</v>
      </c>
      <c r="BH160" s="191">
        <f>IF(N160="zníž. prenesená",J160,0)</f>
        <v>0</v>
      </c>
      <c r="BI160" s="191">
        <f>IF(N160="nulová",J160,0)</f>
        <v>0</v>
      </c>
      <c r="BJ160" s="19" t="s">
        <v>171</v>
      </c>
      <c r="BK160" s="191">
        <f>ROUND(I160*H160,2)</f>
        <v>0</v>
      </c>
      <c r="BL160" s="19" t="s">
        <v>91</v>
      </c>
      <c r="BM160" s="190" t="s">
        <v>5732</v>
      </c>
    </row>
    <row r="161" s="2" customFormat="1" ht="24.15" customHeight="1">
      <c r="A161" s="38"/>
      <c r="B161" s="177"/>
      <c r="C161" s="201" t="s">
        <v>588</v>
      </c>
      <c r="D161" s="201" t="s">
        <v>201</v>
      </c>
      <c r="E161" s="202" t="s">
        <v>5733</v>
      </c>
      <c r="F161" s="203" t="s">
        <v>5734</v>
      </c>
      <c r="G161" s="204" t="s">
        <v>216</v>
      </c>
      <c r="H161" s="205">
        <v>2</v>
      </c>
      <c r="I161" s="206"/>
      <c r="J161" s="207">
        <f>ROUND(I161*H161,2)</f>
        <v>0</v>
      </c>
      <c r="K161" s="208"/>
      <c r="L161" s="209"/>
      <c r="M161" s="210" t="s">
        <v>1</v>
      </c>
      <c r="N161" s="211" t="s">
        <v>42</v>
      </c>
      <c r="O161" s="78"/>
      <c r="P161" s="188">
        <f>O161*H161</f>
        <v>0</v>
      </c>
      <c r="Q161" s="188">
        <v>0</v>
      </c>
      <c r="R161" s="188">
        <f>Q161*H161</f>
        <v>0</v>
      </c>
      <c r="S161" s="188">
        <v>0</v>
      </c>
      <c r="T161" s="189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190" t="s">
        <v>103</v>
      </c>
      <c r="AT161" s="190" t="s">
        <v>201</v>
      </c>
      <c r="AU161" s="190" t="s">
        <v>81</v>
      </c>
      <c r="AY161" s="19" t="s">
        <v>165</v>
      </c>
      <c r="BE161" s="191">
        <f>IF(N161="základná",J161,0)</f>
        <v>0</v>
      </c>
      <c r="BF161" s="191">
        <f>IF(N161="znížená",J161,0)</f>
        <v>0</v>
      </c>
      <c r="BG161" s="191">
        <f>IF(N161="zákl. prenesená",J161,0)</f>
        <v>0</v>
      </c>
      <c r="BH161" s="191">
        <f>IF(N161="zníž. prenesená",J161,0)</f>
        <v>0</v>
      </c>
      <c r="BI161" s="191">
        <f>IF(N161="nulová",J161,0)</f>
        <v>0</v>
      </c>
      <c r="BJ161" s="19" t="s">
        <v>171</v>
      </c>
      <c r="BK161" s="191">
        <f>ROUND(I161*H161,2)</f>
        <v>0</v>
      </c>
      <c r="BL161" s="19" t="s">
        <v>91</v>
      </c>
      <c r="BM161" s="190" t="s">
        <v>5735</v>
      </c>
    </row>
    <row r="162" s="2" customFormat="1" ht="49.05" customHeight="1">
      <c r="A162" s="38"/>
      <c r="B162" s="177"/>
      <c r="C162" s="201" t="s">
        <v>592</v>
      </c>
      <c r="D162" s="201" t="s">
        <v>201</v>
      </c>
      <c r="E162" s="202" t="s">
        <v>4822</v>
      </c>
      <c r="F162" s="203" t="s">
        <v>5736</v>
      </c>
      <c r="G162" s="204" t="s">
        <v>216</v>
      </c>
      <c r="H162" s="205">
        <v>1</v>
      </c>
      <c r="I162" s="206"/>
      <c r="J162" s="207">
        <f>ROUND(I162*H162,2)</f>
        <v>0</v>
      </c>
      <c r="K162" s="208"/>
      <c r="L162" s="209"/>
      <c r="M162" s="210" t="s">
        <v>1</v>
      </c>
      <c r="N162" s="211" t="s">
        <v>42</v>
      </c>
      <c r="O162" s="78"/>
      <c r="P162" s="188">
        <f>O162*H162</f>
        <v>0</v>
      </c>
      <c r="Q162" s="188">
        <v>0</v>
      </c>
      <c r="R162" s="188">
        <f>Q162*H162</f>
        <v>0</v>
      </c>
      <c r="S162" s="188">
        <v>0</v>
      </c>
      <c r="T162" s="189">
        <f>S162*H162</f>
        <v>0</v>
      </c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R162" s="190" t="s">
        <v>103</v>
      </c>
      <c r="AT162" s="190" t="s">
        <v>201</v>
      </c>
      <c r="AU162" s="190" t="s">
        <v>81</v>
      </c>
      <c r="AY162" s="19" t="s">
        <v>165</v>
      </c>
      <c r="BE162" s="191">
        <f>IF(N162="základná",J162,0)</f>
        <v>0</v>
      </c>
      <c r="BF162" s="191">
        <f>IF(N162="znížená",J162,0)</f>
        <v>0</v>
      </c>
      <c r="BG162" s="191">
        <f>IF(N162="zákl. prenesená",J162,0)</f>
        <v>0</v>
      </c>
      <c r="BH162" s="191">
        <f>IF(N162="zníž. prenesená",J162,0)</f>
        <v>0</v>
      </c>
      <c r="BI162" s="191">
        <f>IF(N162="nulová",J162,0)</f>
        <v>0</v>
      </c>
      <c r="BJ162" s="19" t="s">
        <v>171</v>
      </c>
      <c r="BK162" s="191">
        <f>ROUND(I162*H162,2)</f>
        <v>0</v>
      </c>
      <c r="BL162" s="19" t="s">
        <v>91</v>
      </c>
      <c r="BM162" s="190" t="s">
        <v>5737</v>
      </c>
    </row>
    <row r="163" s="2" customFormat="1" ht="16.5" customHeight="1">
      <c r="A163" s="38"/>
      <c r="B163" s="177"/>
      <c r="C163" s="201" t="s">
        <v>597</v>
      </c>
      <c r="D163" s="201" t="s">
        <v>201</v>
      </c>
      <c r="E163" s="202" t="s">
        <v>5738</v>
      </c>
      <c r="F163" s="203" t="s">
        <v>5739</v>
      </c>
      <c r="G163" s="204" t="s">
        <v>1</v>
      </c>
      <c r="H163" s="205">
        <v>110</v>
      </c>
      <c r="I163" s="206"/>
      <c r="J163" s="207">
        <f>ROUND(I163*H163,2)</f>
        <v>0</v>
      </c>
      <c r="K163" s="208"/>
      <c r="L163" s="209"/>
      <c r="M163" s="210" t="s">
        <v>1</v>
      </c>
      <c r="N163" s="211" t="s">
        <v>42</v>
      </c>
      <c r="O163" s="78"/>
      <c r="P163" s="188">
        <f>O163*H163</f>
        <v>0</v>
      </c>
      <c r="Q163" s="188">
        <v>0</v>
      </c>
      <c r="R163" s="188">
        <f>Q163*H163</f>
        <v>0</v>
      </c>
      <c r="S163" s="188">
        <v>0</v>
      </c>
      <c r="T163" s="189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190" t="s">
        <v>103</v>
      </c>
      <c r="AT163" s="190" t="s">
        <v>201</v>
      </c>
      <c r="AU163" s="190" t="s">
        <v>81</v>
      </c>
      <c r="AY163" s="19" t="s">
        <v>165</v>
      </c>
      <c r="BE163" s="191">
        <f>IF(N163="základná",J163,0)</f>
        <v>0</v>
      </c>
      <c r="BF163" s="191">
        <f>IF(N163="znížená",J163,0)</f>
        <v>0</v>
      </c>
      <c r="BG163" s="191">
        <f>IF(N163="zákl. prenesená",J163,0)</f>
        <v>0</v>
      </c>
      <c r="BH163" s="191">
        <f>IF(N163="zníž. prenesená",J163,0)</f>
        <v>0</v>
      </c>
      <c r="BI163" s="191">
        <f>IF(N163="nulová",J163,0)</f>
        <v>0</v>
      </c>
      <c r="BJ163" s="19" t="s">
        <v>171</v>
      </c>
      <c r="BK163" s="191">
        <f>ROUND(I163*H163,2)</f>
        <v>0</v>
      </c>
      <c r="BL163" s="19" t="s">
        <v>91</v>
      </c>
      <c r="BM163" s="190" t="s">
        <v>5740</v>
      </c>
    </row>
    <row r="164" s="2" customFormat="1" ht="16.5" customHeight="1">
      <c r="A164" s="38"/>
      <c r="B164" s="177"/>
      <c r="C164" s="201" t="s">
        <v>601</v>
      </c>
      <c r="D164" s="201" t="s">
        <v>201</v>
      </c>
      <c r="E164" s="202" t="s">
        <v>5741</v>
      </c>
      <c r="F164" s="203" t="s">
        <v>5742</v>
      </c>
      <c r="G164" s="204" t="s">
        <v>1</v>
      </c>
      <c r="H164" s="205">
        <v>1</v>
      </c>
      <c r="I164" s="206"/>
      <c r="J164" s="207">
        <f>ROUND(I164*H164,2)</f>
        <v>0</v>
      </c>
      <c r="K164" s="208"/>
      <c r="L164" s="209"/>
      <c r="M164" s="210" t="s">
        <v>1</v>
      </c>
      <c r="N164" s="211" t="s">
        <v>42</v>
      </c>
      <c r="O164" s="78"/>
      <c r="P164" s="188">
        <f>O164*H164</f>
        <v>0</v>
      </c>
      <c r="Q164" s="188">
        <v>0</v>
      </c>
      <c r="R164" s="188">
        <f>Q164*H164</f>
        <v>0</v>
      </c>
      <c r="S164" s="188">
        <v>0</v>
      </c>
      <c r="T164" s="189">
        <f>S164*H164</f>
        <v>0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190" t="s">
        <v>103</v>
      </c>
      <c r="AT164" s="190" t="s">
        <v>201</v>
      </c>
      <c r="AU164" s="190" t="s">
        <v>81</v>
      </c>
      <c r="AY164" s="19" t="s">
        <v>165</v>
      </c>
      <c r="BE164" s="191">
        <f>IF(N164="základná",J164,0)</f>
        <v>0</v>
      </c>
      <c r="BF164" s="191">
        <f>IF(N164="znížená",J164,0)</f>
        <v>0</v>
      </c>
      <c r="BG164" s="191">
        <f>IF(N164="zákl. prenesená",J164,0)</f>
        <v>0</v>
      </c>
      <c r="BH164" s="191">
        <f>IF(N164="zníž. prenesená",J164,0)</f>
        <v>0</v>
      </c>
      <c r="BI164" s="191">
        <f>IF(N164="nulová",J164,0)</f>
        <v>0</v>
      </c>
      <c r="BJ164" s="19" t="s">
        <v>171</v>
      </c>
      <c r="BK164" s="191">
        <f>ROUND(I164*H164,2)</f>
        <v>0</v>
      </c>
      <c r="BL164" s="19" t="s">
        <v>91</v>
      </c>
      <c r="BM164" s="190" t="s">
        <v>5743</v>
      </c>
    </row>
    <row r="165" s="2" customFormat="1" ht="16.5" customHeight="1">
      <c r="A165" s="38"/>
      <c r="B165" s="177"/>
      <c r="C165" s="201" t="s">
        <v>605</v>
      </c>
      <c r="D165" s="201" t="s">
        <v>201</v>
      </c>
      <c r="E165" s="202" t="s">
        <v>5744</v>
      </c>
      <c r="F165" s="203" t="s">
        <v>5745</v>
      </c>
      <c r="G165" s="204" t="s">
        <v>1</v>
      </c>
      <c r="H165" s="205">
        <v>111</v>
      </c>
      <c r="I165" s="206"/>
      <c r="J165" s="207">
        <f>ROUND(I165*H165,2)</f>
        <v>0</v>
      </c>
      <c r="K165" s="208"/>
      <c r="L165" s="209"/>
      <c r="M165" s="210" t="s">
        <v>1</v>
      </c>
      <c r="N165" s="211" t="s">
        <v>42</v>
      </c>
      <c r="O165" s="78"/>
      <c r="P165" s="188">
        <f>O165*H165</f>
        <v>0</v>
      </c>
      <c r="Q165" s="188">
        <v>0</v>
      </c>
      <c r="R165" s="188">
        <f>Q165*H165</f>
        <v>0</v>
      </c>
      <c r="S165" s="188">
        <v>0</v>
      </c>
      <c r="T165" s="189">
        <f>S165*H165</f>
        <v>0</v>
      </c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R165" s="190" t="s">
        <v>103</v>
      </c>
      <c r="AT165" s="190" t="s">
        <v>201</v>
      </c>
      <c r="AU165" s="190" t="s">
        <v>81</v>
      </c>
      <c r="AY165" s="19" t="s">
        <v>165</v>
      </c>
      <c r="BE165" s="191">
        <f>IF(N165="základná",J165,0)</f>
        <v>0</v>
      </c>
      <c r="BF165" s="191">
        <f>IF(N165="znížená",J165,0)</f>
        <v>0</v>
      </c>
      <c r="BG165" s="191">
        <f>IF(N165="zákl. prenesená",J165,0)</f>
        <v>0</v>
      </c>
      <c r="BH165" s="191">
        <f>IF(N165="zníž. prenesená",J165,0)</f>
        <v>0</v>
      </c>
      <c r="BI165" s="191">
        <f>IF(N165="nulová",J165,0)</f>
        <v>0</v>
      </c>
      <c r="BJ165" s="19" t="s">
        <v>171</v>
      </c>
      <c r="BK165" s="191">
        <f>ROUND(I165*H165,2)</f>
        <v>0</v>
      </c>
      <c r="BL165" s="19" t="s">
        <v>91</v>
      </c>
      <c r="BM165" s="190" t="s">
        <v>5746</v>
      </c>
    </row>
    <row r="166" s="2" customFormat="1" ht="16.5" customHeight="1">
      <c r="A166" s="38"/>
      <c r="B166" s="177"/>
      <c r="C166" s="201" t="s">
        <v>610</v>
      </c>
      <c r="D166" s="201" t="s">
        <v>201</v>
      </c>
      <c r="E166" s="202" t="s">
        <v>5747</v>
      </c>
      <c r="F166" s="203" t="s">
        <v>5748</v>
      </c>
      <c r="G166" s="204" t="s">
        <v>1</v>
      </c>
      <c r="H166" s="205">
        <v>39</v>
      </c>
      <c r="I166" s="206"/>
      <c r="J166" s="207">
        <f>ROUND(I166*H166,2)</f>
        <v>0</v>
      </c>
      <c r="K166" s="208"/>
      <c r="L166" s="209"/>
      <c r="M166" s="210" t="s">
        <v>1</v>
      </c>
      <c r="N166" s="211" t="s">
        <v>42</v>
      </c>
      <c r="O166" s="78"/>
      <c r="P166" s="188">
        <f>O166*H166</f>
        <v>0</v>
      </c>
      <c r="Q166" s="188">
        <v>0</v>
      </c>
      <c r="R166" s="188">
        <f>Q166*H166</f>
        <v>0</v>
      </c>
      <c r="S166" s="188">
        <v>0</v>
      </c>
      <c r="T166" s="189">
        <f>S166*H166</f>
        <v>0</v>
      </c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R166" s="190" t="s">
        <v>103</v>
      </c>
      <c r="AT166" s="190" t="s">
        <v>201</v>
      </c>
      <c r="AU166" s="190" t="s">
        <v>81</v>
      </c>
      <c r="AY166" s="19" t="s">
        <v>165</v>
      </c>
      <c r="BE166" s="191">
        <f>IF(N166="základná",J166,0)</f>
        <v>0</v>
      </c>
      <c r="BF166" s="191">
        <f>IF(N166="znížená",J166,0)</f>
        <v>0</v>
      </c>
      <c r="BG166" s="191">
        <f>IF(N166="zákl. prenesená",J166,0)</f>
        <v>0</v>
      </c>
      <c r="BH166" s="191">
        <f>IF(N166="zníž. prenesená",J166,0)</f>
        <v>0</v>
      </c>
      <c r="BI166" s="191">
        <f>IF(N166="nulová",J166,0)</f>
        <v>0</v>
      </c>
      <c r="BJ166" s="19" t="s">
        <v>171</v>
      </c>
      <c r="BK166" s="191">
        <f>ROUND(I166*H166,2)</f>
        <v>0</v>
      </c>
      <c r="BL166" s="19" t="s">
        <v>91</v>
      </c>
      <c r="BM166" s="190" t="s">
        <v>5749</v>
      </c>
    </row>
    <row r="167" s="2" customFormat="1" ht="16.5" customHeight="1">
      <c r="A167" s="38"/>
      <c r="B167" s="177"/>
      <c r="C167" s="201" t="s">
        <v>615</v>
      </c>
      <c r="D167" s="201" t="s">
        <v>201</v>
      </c>
      <c r="E167" s="202" t="s">
        <v>5750</v>
      </c>
      <c r="F167" s="203" t="s">
        <v>5751</v>
      </c>
      <c r="G167" s="204" t="s">
        <v>1</v>
      </c>
      <c r="H167" s="205">
        <v>27</v>
      </c>
      <c r="I167" s="206"/>
      <c r="J167" s="207">
        <f>ROUND(I167*H167,2)</f>
        <v>0</v>
      </c>
      <c r="K167" s="208"/>
      <c r="L167" s="209"/>
      <c r="M167" s="210" t="s">
        <v>1</v>
      </c>
      <c r="N167" s="211" t="s">
        <v>42</v>
      </c>
      <c r="O167" s="78"/>
      <c r="P167" s="188">
        <f>O167*H167</f>
        <v>0</v>
      </c>
      <c r="Q167" s="188">
        <v>0</v>
      </c>
      <c r="R167" s="188">
        <f>Q167*H167</f>
        <v>0</v>
      </c>
      <c r="S167" s="188">
        <v>0</v>
      </c>
      <c r="T167" s="189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190" t="s">
        <v>103</v>
      </c>
      <c r="AT167" s="190" t="s">
        <v>201</v>
      </c>
      <c r="AU167" s="190" t="s">
        <v>81</v>
      </c>
      <c r="AY167" s="19" t="s">
        <v>165</v>
      </c>
      <c r="BE167" s="191">
        <f>IF(N167="základná",J167,0)</f>
        <v>0</v>
      </c>
      <c r="BF167" s="191">
        <f>IF(N167="znížená",J167,0)</f>
        <v>0</v>
      </c>
      <c r="BG167" s="191">
        <f>IF(N167="zákl. prenesená",J167,0)</f>
        <v>0</v>
      </c>
      <c r="BH167" s="191">
        <f>IF(N167="zníž. prenesená",J167,0)</f>
        <v>0</v>
      </c>
      <c r="BI167" s="191">
        <f>IF(N167="nulová",J167,0)</f>
        <v>0</v>
      </c>
      <c r="BJ167" s="19" t="s">
        <v>171</v>
      </c>
      <c r="BK167" s="191">
        <f>ROUND(I167*H167,2)</f>
        <v>0</v>
      </c>
      <c r="BL167" s="19" t="s">
        <v>91</v>
      </c>
      <c r="BM167" s="190" t="s">
        <v>5752</v>
      </c>
    </row>
    <row r="168" s="2" customFormat="1" ht="16.5" customHeight="1">
      <c r="A168" s="38"/>
      <c r="B168" s="177"/>
      <c r="C168" s="201" t="s">
        <v>619</v>
      </c>
      <c r="D168" s="201" t="s">
        <v>201</v>
      </c>
      <c r="E168" s="202" t="s">
        <v>5753</v>
      </c>
      <c r="F168" s="203" t="s">
        <v>5754</v>
      </c>
      <c r="G168" s="204" t="s">
        <v>1</v>
      </c>
      <c r="H168" s="205">
        <v>12</v>
      </c>
      <c r="I168" s="206"/>
      <c r="J168" s="207">
        <f>ROUND(I168*H168,2)</f>
        <v>0</v>
      </c>
      <c r="K168" s="208"/>
      <c r="L168" s="209"/>
      <c r="M168" s="210" t="s">
        <v>1</v>
      </c>
      <c r="N168" s="211" t="s">
        <v>42</v>
      </c>
      <c r="O168" s="78"/>
      <c r="P168" s="188">
        <f>O168*H168</f>
        <v>0</v>
      </c>
      <c r="Q168" s="188">
        <v>0</v>
      </c>
      <c r="R168" s="188">
        <f>Q168*H168</f>
        <v>0</v>
      </c>
      <c r="S168" s="188">
        <v>0</v>
      </c>
      <c r="T168" s="189">
        <f>S168*H168</f>
        <v>0</v>
      </c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R168" s="190" t="s">
        <v>103</v>
      </c>
      <c r="AT168" s="190" t="s">
        <v>201</v>
      </c>
      <c r="AU168" s="190" t="s">
        <v>81</v>
      </c>
      <c r="AY168" s="19" t="s">
        <v>165</v>
      </c>
      <c r="BE168" s="191">
        <f>IF(N168="základná",J168,0)</f>
        <v>0</v>
      </c>
      <c r="BF168" s="191">
        <f>IF(N168="znížená",J168,0)</f>
        <v>0</v>
      </c>
      <c r="BG168" s="191">
        <f>IF(N168="zákl. prenesená",J168,0)</f>
        <v>0</v>
      </c>
      <c r="BH168" s="191">
        <f>IF(N168="zníž. prenesená",J168,0)</f>
        <v>0</v>
      </c>
      <c r="BI168" s="191">
        <f>IF(N168="nulová",J168,0)</f>
        <v>0</v>
      </c>
      <c r="BJ168" s="19" t="s">
        <v>171</v>
      </c>
      <c r="BK168" s="191">
        <f>ROUND(I168*H168,2)</f>
        <v>0</v>
      </c>
      <c r="BL168" s="19" t="s">
        <v>91</v>
      </c>
      <c r="BM168" s="190" t="s">
        <v>5755</v>
      </c>
    </row>
    <row r="169" s="2" customFormat="1" ht="16.5" customHeight="1">
      <c r="A169" s="38"/>
      <c r="B169" s="177"/>
      <c r="C169" s="201" t="s">
        <v>624</v>
      </c>
      <c r="D169" s="201" t="s">
        <v>201</v>
      </c>
      <c r="E169" s="202" t="s">
        <v>5756</v>
      </c>
      <c r="F169" s="203" t="s">
        <v>5757</v>
      </c>
      <c r="G169" s="204" t="s">
        <v>1</v>
      </c>
      <c r="H169" s="205">
        <v>32</v>
      </c>
      <c r="I169" s="206"/>
      <c r="J169" s="207">
        <f>ROUND(I169*H169,2)</f>
        <v>0</v>
      </c>
      <c r="K169" s="208"/>
      <c r="L169" s="209"/>
      <c r="M169" s="210" t="s">
        <v>1</v>
      </c>
      <c r="N169" s="211" t="s">
        <v>42</v>
      </c>
      <c r="O169" s="78"/>
      <c r="P169" s="188">
        <f>O169*H169</f>
        <v>0</v>
      </c>
      <c r="Q169" s="188">
        <v>0</v>
      </c>
      <c r="R169" s="188">
        <f>Q169*H169</f>
        <v>0</v>
      </c>
      <c r="S169" s="188">
        <v>0</v>
      </c>
      <c r="T169" s="189">
        <f>S169*H169</f>
        <v>0</v>
      </c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R169" s="190" t="s">
        <v>103</v>
      </c>
      <c r="AT169" s="190" t="s">
        <v>201</v>
      </c>
      <c r="AU169" s="190" t="s">
        <v>81</v>
      </c>
      <c r="AY169" s="19" t="s">
        <v>165</v>
      </c>
      <c r="BE169" s="191">
        <f>IF(N169="základná",J169,0)</f>
        <v>0</v>
      </c>
      <c r="BF169" s="191">
        <f>IF(N169="znížená",J169,0)</f>
        <v>0</v>
      </c>
      <c r="BG169" s="191">
        <f>IF(N169="zákl. prenesená",J169,0)</f>
        <v>0</v>
      </c>
      <c r="BH169" s="191">
        <f>IF(N169="zníž. prenesená",J169,0)</f>
        <v>0</v>
      </c>
      <c r="BI169" s="191">
        <f>IF(N169="nulová",J169,0)</f>
        <v>0</v>
      </c>
      <c r="BJ169" s="19" t="s">
        <v>171</v>
      </c>
      <c r="BK169" s="191">
        <f>ROUND(I169*H169,2)</f>
        <v>0</v>
      </c>
      <c r="BL169" s="19" t="s">
        <v>91</v>
      </c>
      <c r="BM169" s="190" t="s">
        <v>5758</v>
      </c>
    </row>
    <row r="170" s="2" customFormat="1" ht="24.15" customHeight="1">
      <c r="A170" s="38"/>
      <c r="B170" s="177"/>
      <c r="C170" s="201" t="s">
        <v>630</v>
      </c>
      <c r="D170" s="201" t="s">
        <v>201</v>
      </c>
      <c r="E170" s="202" t="s">
        <v>5759</v>
      </c>
      <c r="F170" s="203" t="s">
        <v>5760</v>
      </c>
      <c r="G170" s="204" t="s">
        <v>1</v>
      </c>
      <c r="H170" s="205">
        <v>5</v>
      </c>
      <c r="I170" s="206"/>
      <c r="J170" s="207">
        <f>ROUND(I170*H170,2)</f>
        <v>0</v>
      </c>
      <c r="K170" s="208"/>
      <c r="L170" s="209"/>
      <c r="M170" s="210" t="s">
        <v>1</v>
      </c>
      <c r="N170" s="211" t="s">
        <v>42</v>
      </c>
      <c r="O170" s="78"/>
      <c r="P170" s="188">
        <f>O170*H170</f>
        <v>0</v>
      </c>
      <c r="Q170" s="188">
        <v>0</v>
      </c>
      <c r="R170" s="188">
        <f>Q170*H170</f>
        <v>0</v>
      </c>
      <c r="S170" s="188">
        <v>0</v>
      </c>
      <c r="T170" s="189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190" t="s">
        <v>103</v>
      </c>
      <c r="AT170" s="190" t="s">
        <v>201</v>
      </c>
      <c r="AU170" s="190" t="s">
        <v>81</v>
      </c>
      <c r="AY170" s="19" t="s">
        <v>165</v>
      </c>
      <c r="BE170" s="191">
        <f>IF(N170="základná",J170,0)</f>
        <v>0</v>
      </c>
      <c r="BF170" s="191">
        <f>IF(N170="znížená",J170,0)</f>
        <v>0</v>
      </c>
      <c r="BG170" s="191">
        <f>IF(N170="zákl. prenesená",J170,0)</f>
        <v>0</v>
      </c>
      <c r="BH170" s="191">
        <f>IF(N170="zníž. prenesená",J170,0)</f>
        <v>0</v>
      </c>
      <c r="BI170" s="191">
        <f>IF(N170="nulová",J170,0)</f>
        <v>0</v>
      </c>
      <c r="BJ170" s="19" t="s">
        <v>171</v>
      </c>
      <c r="BK170" s="191">
        <f>ROUND(I170*H170,2)</f>
        <v>0</v>
      </c>
      <c r="BL170" s="19" t="s">
        <v>91</v>
      </c>
      <c r="BM170" s="190" t="s">
        <v>5761</v>
      </c>
    </row>
    <row r="171" s="2" customFormat="1" ht="24.15" customHeight="1">
      <c r="A171" s="38"/>
      <c r="B171" s="177"/>
      <c r="C171" s="201" t="s">
        <v>636</v>
      </c>
      <c r="D171" s="201" t="s">
        <v>201</v>
      </c>
      <c r="E171" s="202" t="s">
        <v>5762</v>
      </c>
      <c r="F171" s="203" t="s">
        <v>5763</v>
      </c>
      <c r="G171" s="204" t="s">
        <v>1</v>
      </c>
      <c r="H171" s="205">
        <v>1</v>
      </c>
      <c r="I171" s="206"/>
      <c r="J171" s="207">
        <f>ROUND(I171*H171,2)</f>
        <v>0</v>
      </c>
      <c r="K171" s="208"/>
      <c r="L171" s="209"/>
      <c r="M171" s="210" t="s">
        <v>1</v>
      </c>
      <c r="N171" s="211" t="s">
        <v>42</v>
      </c>
      <c r="O171" s="78"/>
      <c r="P171" s="188">
        <f>O171*H171</f>
        <v>0</v>
      </c>
      <c r="Q171" s="188">
        <v>0</v>
      </c>
      <c r="R171" s="188">
        <f>Q171*H171</f>
        <v>0</v>
      </c>
      <c r="S171" s="188">
        <v>0</v>
      </c>
      <c r="T171" s="189">
        <f>S171*H171</f>
        <v>0</v>
      </c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R171" s="190" t="s">
        <v>103</v>
      </c>
      <c r="AT171" s="190" t="s">
        <v>201</v>
      </c>
      <c r="AU171" s="190" t="s">
        <v>81</v>
      </c>
      <c r="AY171" s="19" t="s">
        <v>165</v>
      </c>
      <c r="BE171" s="191">
        <f>IF(N171="základná",J171,0)</f>
        <v>0</v>
      </c>
      <c r="BF171" s="191">
        <f>IF(N171="znížená",J171,0)</f>
        <v>0</v>
      </c>
      <c r="BG171" s="191">
        <f>IF(N171="zákl. prenesená",J171,0)</f>
        <v>0</v>
      </c>
      <c r="BH171" s="191">
        <f>IF(N171="zníž. prenesená",J171,0)</f>
        <v>0</v>
      </c>
      <c r="BI171" s="191">
        <f>IF(N171="nulová",J171,0)</f>
        <v>0</v>
      </c>
      <c r="BJ171" s="19" t="s">
        <v>171</v>
      </c>
      <c r="BK171" s="191">
        <f>ROUND(I171*H171,2)</f>
        <v>0</v>
      </c>
      <c r="BL171" s="19" t="s">
        <v>91</v>
      </c>
      <c r="BM171" s="190" t="s">
        <v>5764</v>
      </c>
    </row>
    <row r="172" s="2" customFormat="1" ht="44.25" customHeight="1">
      <c r="A172" s="38"/>
      <c r="B172" s="177"/>
      <c r="C172" s="201" t="s">
        <v>641</v>
      </c>
      <c r="D172" s="201" t="s">
        <v>201</v>
      </c>
      <c r="E172" s="202" t="s">
        <v>5765</v>
      </c>
      <c r="F172" s="203" t="s">
        <v>5766</v>
      </c>
      <c r="G172" s="204" t="s">
        <v>1</v>
      </c>
      <c r="H172" s="205">
        <v>1</v>
      </c>
      <c r="I172" s="206"/>
      <c r="J172" s="207">
        <f>ROUND(I172*H172,2)</f>
        <v>0</v>
      </c>
      <c r="K172" s="208"/>
      <c r="L172" s="209"/>
      <c r="M172" s="210" t="s">
        <v>1</v>
      </c>
      <c r="N172" s="211" t="s">
        <v>42</v>
      </c>
      <c r="O172" s="78"/>
      <c r="P172" s="188">
        <f>O172*H172</f>
        <v>0</v>
      </c>
      <c r="Q172" s="188">
        <v>0</v>
      </c>
      <c r="R172" s="188">
        <f>Q172*H172</f>
        <v>0</v>
      </c>
      <c r="S172" s="188">
        <v>0</v>
      </c>
      <c r="T172" s="189">
        <f>S172*H172</f>
        <v>0</v>
      </c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R172" s="190" t="s">
        <v>103</v>
      </c>
      <c r="AT172" s="190" t="s">
        <v>201</v>
      </c>
      <c r="AU172" s="190" t="s">
        <v>81</v>
      </c>
      <c r="AY172" s="19" t="s">
        <v>165</v>
      </c>
      <c r="BE172" s="191">
        <f>IF(N172="základná",J172,0)</f>
        <v>0</v>
      </c>
      <c r="BF172" s="191">
        <f>IF(N172="znížená",J172,0)</f>
        <v>0</v>
      </c>
      <c r="BG172" s="191">
        <f>IF(N172="zákl. prenesená",J172,0)</f>
        <v>0</v>
      </c>
      <c r="BH172" s="191">
        <f>IF(N172="zníž. prenesená",J172,0)</f>
        <v>0</v>
      </c>
      <c r="BI172" s="191">
        <f>IF(N172="nulová",J172,0)</f>
        <v>0</v>
      </c>
      <c r="BJ172" s="19" t="s">
        <v>171</v>
      </c>
      <c r="BK172" s="191">
        <f>ROUND(I172*H172,2)</f>
        <v>0</v>
      </c>
      <c r="BL172" s="19" t="s">
        <v>91</v>
      </c>
      <c r="BM172" s="190" t="s">
        <v>5767</v>
      </c>
    </row>
    <row r="173" s="2" customFormat="1" ht="16.5" customHeight="1">
      <c r="A173" s="38"/>
      <c r="B173" s="177"/>
      <c r="C173" s="201" t="s">
        <v>659</v>
      </c>
      <c r="D173" s="201" t="s">
        <v>201</v>
      </c>
      <c r="E173" s="202" t="s">
        <v>5768</v>
      </c>
      <c r="F173" s="203" t="s">
        <v>5769</v>
      </c>
      <c r="G173" s="204" t="s">
        <v>1</v>
      </c>
      <c r="H173" s="205">
        <v>1</v>
      </c>
      <c r="I173" s="206"/>
      <c r="J173" s="207">
        <f>ROUND(I173*H173,2)</f>
        <v>0</v>
      </c>
      <c r="K173" s="208"/>
      <c r="L173" s="209"/>
      <c r="M173" s="210" t="s">
        <v>1</v>
      </c>
      <c r="N173" s="211" t="s">
        <v>42</v>
      </c>
      <c r="O173" s="78"/>
      <c r="P173" s="188">
        <f>O173*H173</f>
        <v>0</v>
      </c>
      <c r="Q173" s="188">
        <v>0</v>
      </c>
      <c r="R173" s="188">
        <f>Q173*H173</f>
        <v>0</v>
      </c>
      <c r="S173" s="188">
        <v>0</v>
      </c>
      <c r="T173" s="189">
        <f>S173*H173</f>
        <v>0</v>
      </c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R173" s="190" t="s">
        <v>103</v>
      </c>
      <c r="AT173" s="190" t="s">
        <v>201</v>
      </c>
      <c r="AU173" s="190" t="s">
        <v>81</v>
      </c>
      <c r="AY173" s="19" t="s">
        <v>165</v>
      </c>
      <c r="BE173" s="191">
        <f>IF(N173="základná",J173,0)</f>
        <v>0</v>
      </c>
      <c r="BF173" s="191">
        <f>IF(N173="znížená",J173,0)</f>
        <v>0</v>
      </c>
      <c r="BG173" s="191">
        <f>IF(N173="zákl. prenesená",J173,0)</f>
        <v>0</v>
      </c>
      <c r="BH173" s="191">
        <f>IF(N173="zníž. prenesená",J173,0)</f>
        <v>0</v>
      </c>
      <c r="BI173" s="191">
        <f>IF(N173="nulová",J173,0)</f>
        <v>0</v>
      </c>
      <c r="BJ173" s="19" t="s">
        <v>171</v>
      </c>
      <c r="BK173" s="191">
        <f>ROUND(I173*H173,2)</f>
        <v>0</v>
      </c>
      <c r="BL173" s="19" t="s">
        <v>91</v>
      </c>
      <c r="BM173" s="190" t="s">
        <v>5770</v>
      </c>
    </row>
    <row r="174" s="2" customFormat="1" ht="16.5" customHeight="1">
      <c r="A174" s="38"/>
      <c r="B174" s="177"/>
      <c r="C174" s="201" t="s">
        <v>664</v>
      </c>
      <c r="D174" s="201" t="s">
        <v>201</v>
      </c>
      <c r="E174" s="202" t="s">
        <v>5771</v>
      </c>
      <c r="F174" s="203" t="s">
        <v>5772</v>
      </c>
      <c r="G174" s="204" t="s">
        <v>216</v>
      </c>
      <c r="H174" s="205">
        <v>19</v>
      </c>
      <c r="I174" s="206"/>
      <c r="J174" s="207">
        <f>ROUND(I174*H174,2)</f>
        <v>0</v>
      </c>
      <c r="K174" s="208"/>
      <c r="L174" s="209"/>
      <c r="M174" s="210" t="s">
        <v>1</v>
      </c>
      <c r="N174" s="211" t="s">
        <v>42</v>
      </c>
      <c r="O174" s="78"/>
      <c r="P174" s="188">
        <f>O174*H174</f>
        <v>0</v>
      </c>
      <c r="Q174" s="188">
        <v>0</v>
      </c>
      <c r="R174" s="188">
        <f>Q174*H174</f>
        <v>0</v>
      </c>
      <c r="S174" s="188">
        <v>0</v>
      </c>
      <c r="T174" s="189">
        <f>S174*H174</f>
        <v>0</v>
      </c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R174" s="190" t="s">
        <v>103</v>
      </c>
      <c r="AT174" s="190" t="s">
        <v>201</v>
      </c>
      <c r="AU174" s="190" t="s">
        <v>81</v>
      </c>
      <c r="AY174" s="19" t="s">
        <v>165</v>
      </c>
      <c r="BE174" s="191">
        <f>IF(N174="základná",J174,0)</f>
        <v>0</v>
      </c>
      <c r="BF174" s="191">
        <f>IF(N174="znížená",J174,0)</f>
        <v>0</v>
      </c>
      <c r="BG174" s="191">
        <f>IF(N174="zákl. prenesená",J174,0)</f>
        <v>0</v>
      </c>
      <c r="BH174" s="191">
        <f>IF(N174="zníž. prenesená",J174,0)</f>
        <v>0</v>
      </c>
      <c r="BI174" s="191">
        <f>IF(N174="nulová",J174,0)</f>
        <v>0</v>
      </c>
      <c r="BJ174" s="19" t="s">
        <v>171</v>
      </c>
      <c r="BK174" s="191">
        <f>ROUND(I174*H174,2)</f>
        <v>0</v>
      </c>
      <c r="BL174" s="19" t="s">
        <v>91</v>
      </c>
      <c r="BM174" s="190" t="s">
        <v>5773</v>
      </c>
    </row>
    <row r="175" s="2" customFormat="1" ht="21.75" customHeight="1">
      <c r="A175" s="38"/>
      <c r="B175" s="177"/>
      <c r="C175" s="201" t="s">
        <v>669</v>
      </c>
      <c r="D175" s="201" t="s">
        <v>201</v>
      </c>
      <c r="E175" s="202" t="s">
        <v>4825</v>
      </c>
      <c r="F175" s="203" t="s">
        <v>5774</v>
      </c>
      <c r="G175" s="204" t="s">
        <v>216</v>
      </c>
      <c r="H175" s="205">
        <v>3</v>
      </c>
      <c r="I175" s="206"/>
      <c r="J175" s="207">
        <f>ROUND(I175*H175,2)</f>
        <v>0</v>
      </c>
      <c r="K175" s="208"/>
      <c r="L175" s="209"/>
      <c r="M175" s="210" t="s">
        <v>1</v>
      </c>
      <c r="N175" s="211" t="s">
        <v>42</v>
      </c>
      <c r="O175" s="78"/>
      <c r="P175" s="188">
        <f>O175*H175</f>
        <v>0</v>
      </c>
      <c r="Q175" s="188">
        <v>0</v>
      </c>
      <c r="R175" s="188">
        <f>Q175*H175</f>
        <v>0</v>
      </c>
      <c r="S175" s="188">
        <v>0</v>
      </c>
      <c r="T175" s="189">
        <f>S175*H175</f>
        <v>0</v>
      </c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R175" s="190" t="s">
        <v>103</v>
      </c>
      <c r="AT175" s="190" t="s">
        <v>201</v>
      </c>
      <c r="AU175" s="190" t="s">
        <v>81</v>
      </c>
      <c r="AY175" s="19" t="s">
        <v>165</v>
      </c>
      <c r="BE175" s="191">
        <f>IF(N175="základná",J175,0)</f>
        <v>0</v>
      </c>
      <c r="BF175" s="191">
        <f>IF(N175="znížená",J175,0)</f>
        <v>0</v>
      </c>
      <c r="BG175" s="191">
        <f>IF(N175="zákl. prenesená",J175,0)</f>
        <v>0</v>
      </c>
      <c r="BH175" s="191">
        <f>IF(N175="zníž. prenesená",J175,0)</f>
        <v>0</v>
      </c>
      <c r="BI175" s="191">
        <f>IF(N175="nulová",J175,0)</f>
        <v>0</v>
      </c>
      <c r="BJ175" s="19" t="s">
        <v>171</v>
      </c>
      <c r="BK175" s="191">
        <f>ROUND(I175*H175,2)</f>
        <v>0</v>
      </c>
      <c r="BL175" s="19" t="s">
        <v>91</v>
      </c>
      <c r="BM175" s="190" t="s">
        <v>5775</v>
      </c>
    </row>
    <row r="176" s="2" customFormat="1" ht="55.5" customHeight="1">
      <c r="A176" s="38"/>
      <c r="B176" s="177"/>
      <c r="C176" s="201" t="s">
        <v>673</v>
      </c>
      <c r="D176" s="201" t="s">
        <v>201</v>
      </c>
      <c r="E176" s="202" t="s">
        <v>4828</v>
      </c>
      <c r="F176" s="203" t="s">
        <v>5776</v>
      </c>
      <c r="G176" s="204" t="s">
        <v>222</v>
      </c>
      <c r="H176" s="205">
        <v>1600</v>
      </c>
      <c r="I176" s="206"/>
      <c r="J176" s="207">
        <f>ROUND(I176*H176,2)</f>
        <v>0</v>
      </c>
      <c r="K176" s="208"/>
      <c r="L176" s="209"/>
      <c r="M176" s="210" t="s">
        <v>1</v>
      </c>
      <c r="N176" s="211" t="s">
        <v>42</v>
      </c>
      <c r="O176" s="78"/>
      <c r="P176" s="188">
        <f>O176*H176</f>
        <v>0</v>
      </c>
      <c r="Q176" s="188">
        <v>0</v>
      </c>
      <c r="R176" s="188">
        <f>Q176*H176</f>
        <v>0</v>
      </c>
      <c r="S176" s="188">
        <v>0</v>
      </c>
      <c r="T176" s="189">
        <f>S176*H176</f>
        <v>0</v>
      </c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R176" s="190" t="s">
        <v>103</v>
      </c>
      <c r="AT176" s="190" t="s">
        <v>201</v>
      </c>
      <c r="AU176" s="190" t="s">
        <v>81</v>
      </c>
      <c r="AY176" s="19" t="s">
        <v>165</v>
      </c>
      <c r="BE176" s="191">
        <f>IF(N176="základná",J176,0)</f>
        <v>0</v>
      </c>
      <c r="BF176" s="191">
        <f>IF(N176="znížená",J176,0)</f>
        <v>0</v>
      </c>
      <c r="BG176" s="191">
        <f>IF(N176="zákl. prenesená",J176,0)</f>
        <v>0</v>
      </c>
      <c r="BH176" s="191">
        <f>IF(N176="zníž. prenesená",J176,0)</f>
        <v>0</v>
      </c>
      <c r="BI176" s="191">
        <f>IF(N176="nulová",J176,0)</f>
        <v>0</v>
      </c>
      <c r="BJ176" s="19" t="s">
        <v>171</v>
      </c>
      <c r="BK176" s="191">
        <f>ROUND(I176*H176,2)</f>
        <v>0</v>
      </c>
      <c r="BL176" s="19" t="s">
        <v>91</v>
      </c>
      <c r="BM176" s="190" t="s">
        <v>5777</v>
      </c>
    </row>
    <row r="177" s="2" customFormat="1" ht="24.15" customHeight="1">
      <c r="A177" s="38"/>
      <c r="B177" s="177"/>
      <c r="C177" s="201" t="s">
        <v>680</v>
      </c>
      <c r="D177" s="201" t="s">
        <v>201</v>
      </c>
      <c r="E177" s="202" t="s">
        <v>4831</v>
      </c>
      <c r="F177" s="203" t="s">
        <v>5778</v>
      </c>
      <c r="G177" s="204" t="s">
        <v>216</v>
      </c>
      <c r="H177" s="205">
        <v>140</v>
      </c>
      <c r="I177" s="206"/>
      <c r="J177" s="207">
        <f>ROUND(I177*H177,2)</f>
        <v>0</v>
      </c>
      <c r="K177" s="208"/>
      <c r="L177" s="209"/>
      <c r="M177" s="210" t="s">
        <v>1</v>
      </c>
      <c r="N177" s="211" t="s">
        <v>42</v>
      </c>
      <c r="O177" s="78"/>
      <c r="P177" s="188">
        <f>O177*H177</f>
        <v>0</v>
      </c>
      <c r="Q177" s="188">
        <v>0</v>
      </c>
      <c r="R177" s="188">
        <f>Q177*H177</f>
        <v>0</v>
      </c>
      <c r="S177" s="188">
        <v>0</v>
      </c>
      <c r="T177" s="189">
        <f>S177*H177</f>
        <v>0</v>
      </c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R177" s="190" t="s">
        <v>103</v>
      </c>
      <c r="AT177" s="190" t="s">
        <v>201</v>
      </c>
      <c r="AU177" s="190" t="s">
        <v>81</v>
      </c>
      <c r="AY177" s="19" t="s">
        <v>165</v>
      </c>
      <c r="BE177" s="191">
        <f>IF(N177="základná",J177,0)</f>
        <v>0</v>
      </c>
      <c r="BF177" s="191">
        <f>IF(N177="znížená",J177,0)</f>
        <v>0</v>
      </c>
      <c r="BG177" s="191">
        <f>IF(N177="zákl. prenesená",J177,0)</f>
        <v>0</v>
      </c>
      <c r="BH177" s="191">
        <f>IF(N177="zníž. prenesená",J177,0)</f>
        <v>0</v>
      </c>
      <c r="BI177" s="191">
        <f>IF(N177="nulová",J177,0)</f>
        <v>0</v>
      </c>
      <c r="BJ177" s="19" t="s">
        <v>171</v>
      </c>
      <c r="BK177" s="191">
        <f>ROUND(I177*H177,2)</f>
        <v>0</v>
      </c>
      <c r="BL177" s="19" t="s">
        <v>91</v>
      </c>
      <c r="BM177" s="190" t="s">
        <v>5779</v>
      </c>
    </row>
    <row r="178" s="2" customFormat="1" ht="16.5" customHeight="1">
      <c r="A178" s="38"/>
      <c r="B178" s="177"/>
      <c r="C178" s="201" t="s">
        <v>684</v>
      </c>
      <c r="D178" s="201" t="s">
        <v>201</v>
      </c>
      <c r="E178" s="202" t="s">
        <v>4834</v>
      </c>
      <c r="F178" s="203" t="s">
        <v>5780</v>
      </c>
      <c r="G178" s="204" t="s">
        <v>216</v>
      </c>
      <c r="H178" s="205">
        <v>6100</v>
      </c>
      <c r="I178" s="206"/>
      <c r="J178" s="207">
        <f>ROUND(I178*H178,2)</f>
        <v>0</v>
      </c>
      <c r="K178" s="208"/>
      <c r="L178" s="209"/>
      <c r="M178" s="210" t="s">
        <v>1</v>
      </c>
      <c r="N178" s="211" t="s">
        <v>42</v>
      </c>
      <c r="O178" s="78"/>
      <c r="P178" s="188">
        <f>O178*H178</f>
        <v>0</v>
      </c>
      <c r="Q178" s="188">
        <v>0</v>
      </c>
      <c r="R178" s="188">
        <f>Q178*H178</f>
        <v>0</v>
      </c>
      <c r="S178" s="188">
        <v>0</v>
      </c>
      <c r="T178" s="189">
        <f>S178*H178</f>
        <v>0</v>
      </c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R178" s="190" t="s">
        <v>103</v>
      </c>
      <c r="AT178" s="190" t="s">
        <v>201</v>
      </c>
      <c r="AU178" s="190" t="s">
        <v>81</v>
      </c>
      <c r="AY178" s="19" t="s">
        <v>165</v>
      </c>
      <c r="BE178" s="191">
        <f>IF(N178="základná",J178,0)</f>
        <v>0</v>
      </c>
      <c r="BF178" s="191">
        <f>IF(N178="znížená",J178,0)</f>
        <v>0</v>
      </c>
      <c r="BG178" s="191">
        <f>IF(N178="zákl. prenesená",J178,0)</f>
        <v>0</v>
      </c>
      <c r="BH178" s="191">
        <f>IF(N178="zníž. prenesená",J178,0)</f>
        <v>0</v>
      </c>
      <c r="BI178" s="191">
        <f>IF(N178="nulová",J178,0)</f>
        <v>0</v>
      </c>
      <c r="BJ178" s="19" t="s">
        <v>171</v>
      </c>
      <c r="BK178" s="191">
        <f>ROUND(I178*H178,2)</f>
        <v>0</v>
      </c>
      <c r="BL178" s="19" t="s">
        <v>91</v>
      </c>
      <c r="BM178" s="190" t="s">
        <v>5781</v>
      </c>
    </row>
    <row r="179" s="2" customFormat="1" ht="16.5" customHeight="1">
      <c r="A179" s="38"/>
      <c r="B179" s="177"/>
      <c r="C179" s="201" t="s">
        <v>691</v>
      </c>
      <c r="D179" s="201" t="s">
        <v>201</v>
      </c>
      <c r="E179" s="202" t="s">
        <v>4837</v>
      </c>
      <c r="F179" s="203" t="s">
        <v>5711</v>
      </c>
      <c r="G179" s="204" t="s">
        <v>216</v>
      </c>
      <c r="H179" s="205">
        <v>10</v>
      </c>
      <c r="I179" s="206"/>
      <c r="J179" s="207">
        <f>ROUND(I179*H179,2)</f>
        <v>0</v>
      </c>
      <c r="K179" s="208"/>
      <c r="L179" s="209"/>
      <c r="M179" s="210" t="s">
        <v>1</v>
      </c>
      <c r="N179" s="211" t="s">
        <v>42</v>
      </c>
      <c r="O179" s="78"/>
      <c r="P179" s="188">
        <f>O179*H179</f>
        <v>0</v>
      </c>
      <c r="Q179" s="188">
        <v>0</v>
      </c>
      <c r="R179" s="188">
        <f>Q179*H179</f>
        <v>0</v>
      </c>
      <c r="S179" s="188">
        <v>0</v>
      </c>
      <c r="T179" s="189">
        <f>S179*H179</f>
        <v>0</v>
      </c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R179" s="190" t="s">
        <v>103</v>
      </c>
      <c r="AT179" s="190" t="s">
        <v>201</v>
      </c>
      <c r="AU179" s="190" t="s">
        <v>81</v>
      </c>
      <c r="AY179" s="19" t="s">
        <v>165</v>
      </c>
      <c r="BE179" s="191">
        <f>IF(N179="základná",J179,0)</f>
        <v>0</v>
      </c>
      <c r="BF179" s="191">
        <f>IF(N179="znížená",J179,0)</f>
        <v>0</v>
      </c>
      <c r="BG179" s="191">
        <f>IF(N179="zákl. prenesená",J179,0)</f>
        <v>0</v>
      </c>
      <c r="BH179" s="191">
        <f>IF(N179="zníž. prenesená",J179,0)</f>
        <v>0</v>
      </c>
      <c r="BI179" s="191">
        <f>IF(N179="nulová",J179,0)</f>
        <v>0</v>
      </c>
      <c r="BJ179" s="19" t="s">
        <v>171</v>
      </c>
      <c r="BK179" s="191">
        <f>ROUND(I179*H179,2)</f>
        <v>0</v>
      </c>
      <c r="BL179" s="19" t="s">
        <v>91</v>
      </c>
      <c r="BM179" s="190" t="s">
        <v>5782</v>
      </c>
    </row>
    <row r="180" s="2" customFormat="1" ht="16.5" customHeight="1">
      <c r="A180" s="38"/>
      <c r="B180" s="177"/>
      <c r="C180" s="201" t="s">
        <v>695</v>
      </c>
      <c r="D180" s="201" t="s">
        <v>201</v>
      </c>
      <c r="E180" s="202" t="s">
        <v>4810</v>
      </c>
      <c r="F180" s="203" t="s">
        <v>5708</v>
      </c>
      <c r="G180" s="204" t="s">
        <v>5709</v>
      </c>
      <c r="H180" s="205">
        <v>1</v>
      </c>
      <c r="I180" s="206"/>
      <c r="J180" s="207">
        <f>ROUND(I180*H180,2)</f>
        <v>0</v>
      </c>
      <c r="K180" s="208"/>
      <c r="L180" s="209"/>
      <c r="M180" s="210" t="s">
        <v>1</v>
      </c>
      <c r="N180" s="211" t="s">
        <v>42</v>
      </c>
      <c r="O180" s="78"/>
      <c r="P180" s="188">
        <f>O180*H180</f>
        <v>0</v>
      </c>
      <c r="Q180" s="188">
        <v>0</v>
      </c>
      <c r="R180" s="188">
        <f>Q180*H180</f>
        <v>0</v>
      </c>
      <c r="S180" s="188">
        <v>0</v>
      </c>
      <c r="T180" s="189">
        <f>S180*H180</f>
        <v>0</v>
      </c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R180" s="190" t="s">
        <v>103</v>
      </c>
      <c r="AT180" s="190" t="s">
        <v>201</v>
      </c>
      <c r="AU180" s="190" t="s">
        <v>81</v>
      </c>
      <c r="AY180" s="19" t="s">
        <v>165</v>
      </c>
      <c r="BE180" s="191">
        <f>IF(N180="základná",J180,0)</f>
        <v>0</v>
      </c>
      <c r="BF180" s="191">
        <f>IF(N180="znížená",J180,0)</f>
        <v>0</v>
      </c>
      <c r="BG180" s="191">
        <f>IF(N180="zákl. prenesená",J180,0)</f>
        <v>0</v>
      </c>
      <c r="BH180" s="191">
        <f>IF(N180="zníž. prenesená",J180,0)</f>
        <v>0</v>
      </c>
      <c r="BI180" s="191">
        <f>IF(N180="nulová",J180,0)</f>
        <v>0</v>
      </c>
      <c r="BJ180" s="19" t="s">
        <v>171</v>
      </c>
      <c r="BK180" s="191">
        <f>ROUND(I180*H180,2)</f>
        <v>0</v>
      </c>
      <c r="BL180" s="19" t="s">
        <v>91</v>
      </c>
      <c r="BM180" s="190" t="s">
        <v>5783</v>
      </c>
    </row>
    <row r="181" s="2" customFormat="1" ht="24.15" customHeight="1">
      <c r="A181" s="38"/>
      <c r="B181" s="177"/>
      <c r="C181" s="178" t="s">
        <v>699</v>
      </c>
      <c r="D181" s="178" t="s">
        <v>167</v>
      </c>
      <c r="E181" s="179" t="s">
        <v>4840</v>
      </c>
      <c r="F181" s="180" t="s">
        <v>5784</v>
      </c>
      <c r="G181" s="181" t="s">
        <v>216</v>
      </c>
      <c r="H181" s="182">
        <v>1</v>
      </c>
      <c r="I181" s="183"/>
      <c r="J181" s="184">
        <f>ROUND(I181*H181,2)</f>
        <v>0</v>
      </c>
      <c r="K181" s="185"/>
      <c r="L181" s="39"/>
      <c r="M181" s="186" t="s">
        <v>1</v>
      </c>
      <c r="N181" s="187" t="s">
        <v>42</v>
      </c>
      <c r="O181" s="78"/>
      <c r="P181" s="188">
        <f>O181*H181</f>
        <v>0</v>
      </c>
      <c r="Q181" s="188">
        <v>0</v>
      </c>
      <c r="R181" s="188">
        <f>Q181*H181</f>
        <v>0</v>
      </c>
      <c r="S181" s="188">
        <v>0</v>
      </c>
      <c r="T181" s="189">
        <f>S181*H181</f>
        <v>0</v>
      </c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R181" s="190" t="s">
        <v>91</v>
      </c>
      <c r="AT181" s="190" t="s">
        <v>167</v>
      </c>
      <c r="AU181" s="190" t="s">
        <v>81</v>
      </c>
      <c r="AY181" s="19" t="s">
        <v>165</v>
      </c>
      <c r="BE181" s="191">
        <f>IF(N181="základná",J181,0)</f>
        <v>0</v>
      </c>
      <c r="BF181" s="191">
        <f>IF(N181="znížená",J181,0)</f>
        <v>0</v>
      </c>
      <c r="BG181" s="191">
        <f>IF(N181="zákl. prenesená",J181,0)</f>
        <v>0</v>
      </c>
      <c r="BH181" s="191">
        <f>IF(N181="zníž. prenesená",J181,0)</f>
        <v>0</v>
      </c>
      <c r="BI181" s="191">
        <f>IF(N181="nulová",J181,0)</f>
        <v>0</v>
      </c>
      <c r="BJ181" s="19" t="s">
        <v>171</v>
      </c>
      <c r="BK181" s="191">
        <f>ROUND(I181*H181,2)</f>
        <v>0</v>
      </c>
      <c r="BL181" s="19" t="s">
        <v>91</v>
      </c>
      <c r="BM181" s="190" t="s">
        <v>5785</v>
      </c>
    </row>
    <row r="182" s="2" customFormat="1" ht="16.5" customHeight="1">
      <c r="A182" s="38"/>
      <c r="B182" s="177"/>
      <c r="C182" s="178" t="s">
        <v>703</v>
      </c>
      <c r="D182" s="178" t="s">
        <v>167</v>
      </c>
      <c r="E182" s="179" t="s">
        <v>4843</v>
      </c>
      <c r="F182" s="180" t="s">
        <v>5715</v>
      </c>
      <c r="G182" s="181" t="s">
        <v>216</v>
      </c>
      <c r="H182" s="182">
        <v>1</v>
      </c>
      <c r="I182" s="183"/>
      <c r="J182" s="184">
        <f>ROUND(I182*H182,2)</f>
        <v>0</v>
      </c>
      <c r="K182" s="185"/>
      <c r="L182" s="39"/>
      <c r="M182" s="186" t="s">
        <v>1</v>
      </c>
      <c r="N182" s="187" t="s">
        <v>42</v>
      </c>
      <c r="O182" s="78"/>
      <c r="P182" s="188">
        <f>O182*H182</f>
        <v>0</v>
      </c>
      <c r="Q182" s="188">
        <v>0</v>
      </c>
      <c r="R182" s="188">
        <f>Q182*H182</f>
        <v>0</v>
      </c>
      <c r="S182" s="188">
        <v>0</v>
      </c>
      <c r="T182" s="189">
        <f>S182*H182</f>
        <v>0</v>
      </c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R182" s="190" t="s">
        <v>91</v>
      </c>
      <c r="AT182" s="190" t="s">
        <v>167</v>
      </c>
      <c r="AU182" s="190" t="s">
        <v>81</v>
      </c>
      <c r="AY182" s="19" t="s">
        <v>165</v>
      </c>
      <c r="BE182" s="191">
        <f>IF(N182="základná",J182,0)</f>
        <v>0</v>
      </c>
      <c r="BF182" s="191">
        <f>IF(N182="znížená",J182,0)</f>
        <v>0</v>
      </c>
      <c r="BG182" s="191">
        <f>IF(N182="zákl. prenesená",J182,0)</f>
        <v>0</v>
      </c>
      <c r="BH182" s="191">
        <f>IF(N182="zníž. prenesená",J182,0)</f>
        <v>0</v>
      </c>
      <c r="BI182" s="191">
        <f>IF(N182="nulová",J182,0)</f>
        <v>0</v>
      </c>
      <c r="BJ182" s="19" t="s">
        <v>171</v>
      </c>
      <c r="BK182" s="191">
        <f>ROUND(I182*H182,2)</f>
        <v>0</v>
      </c>
      <c r="BL182" s="19" t="s">
        <v>91</v>
      </c>
      <c r="BM182" s="190" t="s">
        <v>5786</v>
      </c>
    </row>
    <row r="183" s="12" customFormat="1" ht="25.92" customHeight="1">
      <c r="A183" s="12"/>
      <c r="B183" s="164"/>
      <c r="C183" s="12"/>
      <c r="D183" s="165" t="s">
        <v>75</v>
      </c>
      <c r="E183" s="166" t="s">
        <v>4303</v>
      </c>
      <c r="F183" s="166" t="s">
        <v>5787</v>
      </c>
      <c r="G183" s="12"/>
      <c r="H183" s="12"/>
      <c r="I183" s="167"/>
      <c r="J183" s="168">
        <f>BK183</f>
        <v>0</v>
      </c>
      <c r="K183" s="12"/>
      <c r="L183" s="164"/>
      <c r="M183" s="169"/>
      <c r="N183" s="170"/>
      <c r="O183" s="170"/>
      <c r="P183" s="171">
        <f>SUM(P184:P196)</f>
        <v>0</v>
      </c>
      <c r="Q183" s="170"/>
      <c r="R183" s="171">
        <f>SUM(R184:R196)</f>
        <v>0</v>
      </c>
      <c r="S183" s="170"/>
      <c r="T183" s="172">
        <f>SUM(T184:T196)</f>
        <v>0</v>
      </c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R183" s="165" t="s">
        <v>81</v>
      </c>
      <c r="AT183" s="173" t="s">
        <v>75</v>
      </c>
      <c r="AU183" s="173" t="s">
        <v>76</v>
      </c>
      <c r="AY183" s="165" t="s">
        <v>165</v>
      </c>
      <c r="BK183" s="174">
        <f>SUM(BK184:BK196)</f>
        <v>0</v>
      </c>
    </row>
    <row r="184" s="2" customFormat="1" ht="16.5" customHeight="1">
      <c r="A184" s="38"/>
      <c r="B184" s="177"/>
      <c r="C184" s="178" t="s">
        <v>707</v>
      </c>
      <c r="D184" s="178" t="s">
        <v>167</v>
      </c>
      <c r="E184" s="179" t="s">
        <v>3955</v>
      </c>
      <c r="F184" s="180" t="s">
        <v>3956</v>
      </c>
      <c r="G184" s="181" t="s">
        <v>2217</v>
      </c>
      <c r="H184" s="182">
        <v>50</v>
      </c>
      <c r="I184" s="183"/>
      <c r="J184" s="184">
        <f>ROUND(I184*H184,2)</f>
        <v>0</v>
      </c>
      <c r="K184" s="185"/>
      <c r="L184" s="39"/>
      <c r="M184" s="186" t="s">
        <v>1</v>
      </c>
      <c r="N184" s="187" t="s">
        <v>42</v>
      </c>
      <c r="O184" s="78"/>
      <c r="P184" s="188">
        <f>O184*H184</f>
        <v>0</v>
      </c>
      <c r="Q184" s="188">
        <v>0</v>
      </c>
      <c r="R184" s="188">
        <f>Q184*H184</f>
        <v>0</v>
      </c>
      <c r="S184" s="188">
        <v>0</v>
      </c>
      <c r="T184" s="189">
        <f>S184*H184</f>
        <v>0</v>
      </c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R184" s="190" t="s">
        <v>91</v>
      </c>
      <c r="AT184" s="190" t="s">
        <v>167</v>
      </c>
      <c r="AU184" s="190" t="s">
        <v>81</v>
      </c>
      <c r="AY184" s="19" t="s">
        <v>165</v>
      </c>
      <c r="BE184" s="191">
        <f>IF(N184="základná",J184,0)</f>
        <v>0</v>
      </c>
      <c r="BF184" s="191">
        <f>IF(N184="znížená",J184,0)</f>
        <v>0</v>
      </c>
      <c r="BG184" s="191">
        <f>IF(N184="zákl. prenesená",J184,0)</f>
        <v>0</v>
      </c>
      <c r="BH184" s="191">
        <f>IF(N184="zníž. prenesená",J184,0)</f>
        <v>0</v>
      </c>
      <c r="BI184" s="191">
        <f>IF(N184="nulová",J184,0)</f>
        <v>0</v>
      </c>
      <c r="BJ184" s="19" t="s">
        <v>171</v>
      </c>
      <c r="BK184" s="191">
        <f>ROUND(I184*H184,2)</f>
        <v>0</v>
      </c>
      <c r="BL184" s="19" t="s">
        <v>91</v>
      </c>
      <c r="BM184" s="190" t="s">
        <v>5788</v>
      </c>
    </row>
    <row r="185" s="2" customFormat="1" ht="16.5" customHeight="1">
      <c r="A185" s="38"/>
      <c r="B185" s="177"/>
      <c r="C185" s="178" t="s">
        <v>712</v>
      </c>
      <c r="D185" s="178" t="s">
        <v>167</v>
      </c>
      <c r="E185" s="179" t="s">
        <v>4848</v>
      </c>
      <c r="F185" s="180" t="s">
        <v>5789</v>
      </c>
      <c r="G185" s="181" t="s">
        <v>222</v>
      </c>
      <c r="H185" s="182">
        <v>160</v>
      </c>
      <c r="I185" s="183"/>
      <c r="J185" s="184">
        <f>ROUND(I185*H185,2)</f>
        <v>0</v>
      </c>
      <c r="K185" s="185"/>
      <c r="L185" s="39"/>
      <c r="M185" s="186" t="s">
        <v>1</v>
      </c>
      <c r="N185" s="187" t="s">
        <v>42</v>
      </c>
      <c r="O185" s="78"/>
      <c r="P185" s="188">
        <f>O185*H185</f>
        <v>0</v>
      </c>
      <c r="Q185" s="188">
        <v>0</v>
      </c>
      <c r="R185" s="188">
        <f>Q185*H185</f>
        <v>0</v>
      </c>
      <c r="S185" s="188">
        <v>0</v>
      </c>
      <c r="T185" s="189">
        <f>S185*H185</f>
        <v>0</v>
      </c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R185" s="190" t="s">
        <v>91</v>
      </c>
      <c r="AT185" s="190" t="s">
        <v>167</v>
      </c>
      <c r="AU185" s="190" t="s">
        <v>81</v>
      </c>
      <c r="AY185" s="19" t="s">
        <v>165</v>
      </c>
      <c r="BE185" s="191">
        <f>IF(N185="základná",J185,0)</f>
        <v>0</v>
      </c>
      <c r="BF185" s="191">
        <f>IF(N185="znížená",J185,0)</f>
        <v>0</v>
      </c>
      <c r="BG185" s="191">
        <f>IF(N185="zákl. prenesená",J185,0)</f>
        <v>0</v>
      </c>
      <c r="BH185" s="191">
        <f>IF(N185="zníž. prenesená",J185,0)</f>
        <v>0</v>
      </c>
      <c r="BI185" s="191">
        <f>IF(N185="nulová",J185,0)</f>
        <v>0</v>
      </c>
      <c r="BJ185" s="19" t="s">
        <v>171</v>
      </c>
      <c r="BK185" s="191">
        <f>ROUND(I185*H185,2)</f>
        <v>0</v>
      </c>
      <c r="BL185" s="19" t="s">
        <v>91</v>
      </c>
      <c r="BM185" s="190" t="s">
        <v>5790</v>
      </c>
    </row>
    <row r="186" s="2" customFormat="1" ht="16.5" customHeight="1">
      <c r="A186" s="38"/>
      <c r="B186" s="177"/>
      <c r="C186" s="178" t="s">
        <v>716</v>
      </c>
      <c r="D186" s="178" t="s">
        <v>167</v>
      </c>
      <c r="E186" s="179" t="s">
        <v>4851</v>
      </c>
      <c r="F186" s="180" t="s">
        <v>5791</v>
      </c>
      <c r="G186" s="181" t="s">
        <v>5709</v>
      </c>
      <c r="H186" s="182">
        <v>1</v>
      </c>
      <c r="I186" s="183"/>
      <c r="J186" s="184">
        <f>ROUND(I186*H186,2)</f>
        <v>0</v>
      </c>
      <c r="K186" s="185"/>
      <c r="L186" s="39"/>
      <c r="M186" s="186" t="s">
        <v>1</v>
      </c>
      <c r="N186" s="187" t="s">
        <v>42</v>
      </c>
      <c r="O186" s="78"/>
      <c r="P186" s="188">
        <f>O186*H186</f>
        <v>0</v>
      </c>
      <c r="Q186" s="188">
        <v>0</v>
      </c>
      <c r="R186" s="188">
        <f>Q186*H186</f>
        <v>0</v>
      </c>
      <c r="S186" s="188">
        <v>0</v>
      </c>
      <c r="T186" s="189">
        <f>S186*H186</f>
        <v>0</v>
      </c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R186" s="190" t="s">
        <v>91</v>
      </c>
      <c r="AT186" s="190" t="s">
        <v>167</v>
      </c>
      <c r="AU186" s="190" t="s">
        <v>81</v>
      </c>
      <c r="AY186" s="19" t="s">
        <v>165</v>
      </c>
      <c r="BE186" s="191">
        <f>IF(N186="základná",J186,0)</f>
        <v>0</v>
      </c>
      <c r="BF186" s="191">
        <f>IF(N186="znížená",J186,0)</f>
        <v>0</v>
      </c>
      <c r="BG186" s="191">
        <f>IF(N186="zákl. prenesená",J186,0)</f>
        <v>0</v>
      </c>
      <c r="BH186" s="191">
        <f>IF(N186="zníž. prenesená",J186,0)</f>
        <v>0</v>
      </c>
      <c r="BI186" s="191">
        <f>IF(N186="nulová",J186,0)</f>
        <v>0</v>
      </c>
      <c r="BJ186" s="19" t="s">
        <v>171</v>
      </c>
      <c r="BK186" s="191">
        <f>ROUND(I186*H186,2)</f>
        <v>0</v>
      </c>
      <c r="BL186" s="19" t="s">
        <v>91</v>
      </c>
      <c r="BM186" s="190" t="s">
        <v>5792</v>
      </c>
    </row>
    <row r="187" s="2" customFormat="1" ht="16.5" customHeight="1">
      <c r="A187" s="38"/>
      <c r="B187" s="177"/>
      <c r="C187" s="178" t="s">
        <v>720</v>
      </c>
      <c r="D187" s="178" t="s">
        <v>167</v>
      </c>
      <c r="E187" s="179" t="s">
        <v>4854</v>
      </c>
      <c r="F187" s="180" t="s">
        <v>5793</v>
      </c>
      <c r="G187" s="181" t="s">
        <v>2217</v>
      </c>
      <c r="H187" s="182">
        <v>24</v>
      </c>
      <c r="I187" s="183"/>
      <c r="J187" s="184">
        <f>ROUND(I187*H187,2)</f>
        <v>0</v>
      </c>
      <c r="K187" s="185"/>
      <c r="L187" s="39"/>
      <c r="M187" s="186" t="s">
        <v>1</v>
      </c>
      <c r="N187" s="187" t="s">
        <v>42</v>
      </c>
      <c r="O187" s="78"/>
      <c r="P187" s="188">
        <f>O187*H187</f>
        <v>0</v>
      </c>
      <c r="Q187" s="188">
        <v>0</v>
      </c>
      <c r="R187" s="188">
        <f>Q187*H187</f>
        <v>0</v>
      </c>
      <c r="S187" s="188">
        <v>0</v>
      </c>
      <c r="T187" s="189">
        <f>S187*H187</f>
        <v>0</v>
      </c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R187" s="190" t="s">
        <v>91</v>
      </c>
      <c r="AT187" s="190" t="s">
        <v>167</v>
      </c>
      <c r="AU187" s="190" t="s">
        <v>81</v>
      </c>
      <c r="AY187" s="19" t="s">
        <v>165</v>
      </c>
      <c r="BE187" s="191">
        <f>IF(N187="základná",J187,0)</f>
        <v>0</v>
      </c>
      <c r="BF187" s="191">
        <f>IF(N187="znížená",J187,0)</f>
        <v>0</v>
      </c>
      <c r="BG187" s="191">
        <f>IF(N187="zákl. prenesená",J187,0)</f>
        <v>0</v>
      </c>
      <c r="BH187" s="191">
        <f>IF(N187="zníž. prenesená",J187,0)</f>
        <v>0</v>
      </c>
      <c r="BI187" s="191">
        <f>IF(N187="nulová",J187,0)</f>
        <v>0</v>
      </c>
      <c r="BJ187" s="19" t="s">
        <v>171</v>
      </c>
      <c r="BK187" s="191">
        <f>ROUND(I187*H187,2)</f>
        <v>0</v>
      </c>
      <c r="BL187" s="19" t="s">
        <v>91</v>
      </c>
      <c r="BM187" s="190" t="s">
        <v>5794</v>
      </c>
    </row>
    <row r="188" s="2" customFormat="1" ht="16.5" customHeight="1">
      <c r="A188" s="38"/>
      <c r="B188" s="177"/>
      <c r="C188" s="178" t="s">
        <v>725</v>
      </c>
      <c r="D188" s="178" t="s">
        <v>167</v>
      </c>
      <c r="E188" s="179" t="s">
        <v>5795</v>
      </c>
      <c r="F188" s="180" t="s">
        <v>5796</v>
      </c>
      <c r="G188" s="181" t="s">
        <v>2217</v>
      </c>
      <c r="H188" s="182">
        <v>16</v>
      </c>
      <c r="I188" s="183"/>
      <c r="J188" s="184">
        <f>ROUND(I188*H188,2)</f>
        <v>0</v>
      </c>
      <c r="K188" s="185"/>
      <c r="L188" s="39"/>
      <c r="M188" s="186" t="s">
        <v>1</v>
      </c>
      <c r="N188" s="187" t="s">
        <v>42</v>
      </c>
      <c r="O188" s="78"/>
      <c r="P188" s="188">
        <f>O188*H188</f>
        <v>0</v>
      </c>
      <c r="Q188" s="188">
        <v>0</v>
      </c>
      <c r="R188" s="188">
        <f>Q188*H188</f>
        <v>0</v>
      </c>
      <c r="S188" s="188">
        <v>0</v>
      </c>
      <c r="T188" s="189">
        <f>S188*H188</f>
        <v>0</v>
      </c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R188" s="190" t="s">
        <v>91</v>
      </c>
      <c r="AT188" s="190" t="s">
        <v>167</v>
      </c>
      <c r="AU188" s="190" t="s">
        <v>81</v>
      </c>
      <c r="AY188" s="19" t="s">
        <v>165</v>
      </c>
      <c r="BE188" s="191">
        <f>IF(N188="základná",J188,0)</f>
        <v>0</v>
      </c>
      <c r="BF188" s="191">
        <f>IF(N188="znížená",J188,0)</f>
        <v>0</v>
      </c>
      <c r="BG188" s="191">
        <f>IF(N188="zákl. prenesená",J188,0)</f>
        <v>0</v>
      </c>
      <c r="BH188" s="191">
        <f>IF(N188="zníž. prenesená",J188,0)</f>
        <v>0</v>
      </c>
      <c r="BI188" s="191">
        <f>IF(N188="nulová",J188,0)</f>
        <v>0</v>
      </c>
      <c r="BJ188" s="19" t="s">
        <v>171</v>
      </c>
      <c r="BK188" s="191">
        <f>ROUND(I188*H188,2)</f>
        <v>0</v>
      </c>
      <c r="BL188" s="19" t="s">
        <v>91</v>
      </c>
      <c r="BM188" s="190" t="s">
        <v>5797</v>
      </c>
    </row>
    <row r="189" s="2" customFormat="1" ht="21.75" customHeight="1">
      <c r="A189" s="38"/>
      <c r="B189" s="177"/>
      <c r="C189" s="178" t="s">
        <v>730</v>
      </c>
      <c r="D189" s="178" t="s">
        <v>167</v>
      </c>
      <c r="E189" s="179" t="s">
        <v>4870</v>
      </c>
      <c r="F189" s="180" t="s">
        <v>5798</v>
      </c>
      <c r="G189" s="181" t="s">
        <v>2217</v>
      </c>
      <c r="H189" s="182">
        <v>8</v>
      </c>
      <c r="I189" s="183"/>
      <c r="J189" s="184">
        <f>ROUND(I189*H189,2)</f>
        <v>0</v>
      </c>
      <c r="K189" s="185"/>
      <c r="L189" s="39"/>
      <c r="M189" s="186" t="s">
        <v>1</v>
      </c>
      <c r="N189" s="187" t="s">
        <v>42</v>
      </c>
      <c r="O189" s="78"/>
      <c r="P189" s="188">
        <f>O189*H189</f>
        <v>0</v>
      </c>
      <c r="Q189" s="188">
        <v>0</v>
      </c>
      <c r="R189" s="188">
        <f>Q189*H189</f>
        <v>0</v>
      </c>
      <c r="S189" s="188">
        <v>0</v>
      </c>
      <c r="T189" s="189">
        <f>S189*H189</f>
        <v>0</v>
      </c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R189" s="190" t="s">
        <v>91</v>
      </c>
      <c r="AT189" s="190" t="s">
        <v>167</v>
      </c>
      <c r="AU189" s="190" t="s">
        <v>81</v>
      </c>
      <c r="AY189" s="19" t="s">
        <v>165</v>
      </c>
      <c r="BE189" s="191">
        <f>IF(N189="základná",J189,0)</f>
        <v>0</v>
      </c>
      <c r="BF189" s="191">
        <f>IF(N189="znížená",J189,0)</f>
        <v>0</v>
      </c>
      <c r="BG189" s="191">
        <f>IF(N189="zákl. prenesená",J189,0)</f>
        <v>0</v>
      </c>
      <c r="BH189" s="191">
        <f>IF(N189="zníž. prenesená",J189,0)</f>
        <v>0</v>
      </c>
      <c r="BI189" s="191">
        <f>IF(N189="nulová",J189,0)</f>
        <v>0</v>
      </c>
      <c r="BJ189" s="19" t="s">
        <v>171</v>
      </c>
      <c r="BK189" s="191">
        <f>ROUND(I189*H189,2)</f>
        <v>0</v>
      </c>
      <c r="BL189" s="19" t="s">
        <v>91</v>
      </c>
      <c r="BM189" s="190" t="s">
        <v>5799</v>
      </c>
    </row>
    <row r="190" s="2" customFormat="1" ht="16.5" customHeight="1">
      <c r="A190" s="38"/>
      <c r="B190" s="177"/>
      <c r="C190" s="178" t="s">
        <v>734</v>
      </c>
      <c r="D190" s="178" t="s">
        <v>167</v>
      </c>
      <c r="E190" s="179" t="s">
        <v>4873</v>
      </c>
      <c r="F190" s="180" t="s">
        <v>5800</v>
      </c>
      <c r="G190" s="181" t="s">
        <v>216</v>
      </c>
      <c r="H190" s="182">
        <v>1</v>
      </c>
      <c r="I190" s="183"/>
      <c r="J190" s="184">
        <f>ROUND(I190*H190,2)</f>
        <v>0</v>
      </c>
      <c r="K190" s="185"/>
      <c r="L190" s="39"/>
      <c r="M190" s="186" t="s">
        <v>1</v>
      </c>
      <c r="N190" s="187" t="s">
        <v>42</v>
      </c>
      <c r="O190" s="78"/>
      <c r="P190" s="188">
        <f>O190*H190</f>
        <v>0</v>
      </c>
      <c r="Q190" s="188">
        <v>0</v>
      </c>
      <c r="R190" s="188">
        <f>Q190*H190</f>
        <v>0</v>
      </c>
      <c r="S190" s="188">
        <v>0</v>
      </c>
      <c r="T190" s="189">
        <f>S190*H190</f>
        <v>0</v>
      </c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R190" s="190" t="s">
        <v>91</v>
      </c>
      <c r="AT190" s="190" t="s">
        <v>167</v>
      </c>
      <c r="AU190" s="190" t="s">
        <v>81</v>
      </c>
      <c r="AY190" s="19" t="s">
        <v>165</v>
      </c>
      <c r="BE190" s="191">
        <f>IF(N190="základná",J190,0)</f>
        <v>0</v>
      </c>
      <c r="BF190" s="191">
        <f>IF(N190="znížená",J190,0)</f>
        <v>0</v>
      </c>
      <c r="BG190" s="191">
        <f>IF(N190="zákl. prenesená",J190,0)</f>
        <v>0</v>
      </c>
      <c r="BH190" s="191">
        <f>IF(N190="zníž. prenesená",J190,0)</f>
        <v>0</v>
      </c>
      <c r="BI190" s="191">
        <f>IF(N190="nulová",J190,0)</f>
        <v>0</v>
      </c>
      <c r="BJ190" s="19" t="s">
        <v>171</v>
      </c>
      <c r="BK190" s="191">
        <f>ROUND(I190*H190,2)</f>
        <v>0</v>
      </c>
      <c r="BL190" s="19" t="s">
        <v>91</v>
      </c>
      <c r="BM190" s="190" t="s">
        <v>5801</v>
      </c>
    </row>
    <row r="191" s="2" customFormat="1" ht="24.15" customHeight="1">
      <c r="A191" s="38"/>
      <c r="B191" s="177"/>
      <c r="C191" s="178" t="s">
        <v>738</v>
      </c>
      <c r="D191" s="178" t="s">
        <v>167</v>
      </c>
      <c r="E191" s="179" t="s">
        <v>5802</v>
      </c>
      <c r="F191" s="180" t="s">
        <v>3960</v>
      </c>
      <c r="G191" s="181" t="s">
        <v>949</v>
      </c>
      <c r="H191" s="235"/>
      <c r="I191" s="183"/>
      <c r="J191" s="184">
        <f>ROUND(I191*H191,2)</f>
        <v>0</v>
      </c>
      <c r="K191" s="185"/>
      <c r="L191" s="39"/>
      <c r="M191" s="186" t="s">
        <v>1</v>
      </c>
      <c r="N191" s="187" t="s">
        <v>42</v>
      </c>
      <c r="O191" s="78"/>
      <c r="P191" s="188">
        <f>O191*H191</f>
        <v>0</v>
      </c>
      <c r="Q191" s="188">
        <v>0</v>
      </c>
      <c r="R191" s="188">
        <f>Q191*H191</f>
        <v>0</v>
      </c>
      <c r="S191" s="188">
        <v>0</v>
      </c>
      <c r="T191" s="189">
        <f>S191*H191</f>
        <v>0</v>
      </c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R191" s="190" t="s">
        <v>91</v>
      </c>
      <c r="AT191" s="190" t="s">
        <v>167</v>
      </c>
      <c r="AU191" s="190" t="s">
        <v>81</v>
      </c>
      <c r="AY191" s="19" t="s">
        <v>165</v>
      </c>
      <c r="BE191" s="191">
        <f>IF(N191="základná",J191,0)</f>
        <v>0</v>
      </c>
      <c r="BF191" s="191">
        <f>IF(N191="znížená",J191,0)</f>
        <v>0</v>
      </c>
      <c r="BG191" s="191">
        <f>IF(N191="zákl. prenesená",J191,0)</f>
        <v>0</v>
      </c>
      <c r="BH191" s="191">
        <f>IF(N191="zníž. prenesená",J191,0)</f>
        <v>0</v>
      </c>
      <c r="BI191" s="191">
        <f>IF(N191="nulová",J191,0)</f>
        <v>0</v>
      </c>
      <c r="BJ191" s="19" t="s">
        <v>171</v>
      </c>
      <c r="BK191" s="191">
        <f>ROUND(I191*H191,2)</f>
        <v>0</v>
      </c>
      <c r="BL191" s="19" t="s">
        <v>91</v>
      </c>
      <c r="BM191" s="190" t="s">
        <v>5803</v>
      </c>
    </row>
    <row r="192" s="2" customFormat="1" ht="16.5" customHeight="1">
      <c r="A192" s="38"/>
      <c r="B192" s="177"/>
      <c r="C192" s="178" t="s">
        <v>742</v>
      </c>
      <c r="D192" s="178" t="s">
        <v>167</v>
      </c>
      <c r="E192" s="179" t="s">
        <v>4876</v>
      </c>
      <c r="F192" s="180" t="s">
        <v>5804</v>
      </c>
      <c r="G192" s="181" t="s">
        <v>949</v>
      </c>
      <c r="H192" s="235"/>
      <c r="I192" s="183"/>
      <c r="J192" s="184">
        <f>ROUND(I192*H192,2)</f>
        <v>0</v>
      </c>
      <c r="K192" s="185"/>
      <c r="L192" s="39"/>
      <c r="M192" s="186" t="s">
        <v>1</v>
      </c>
      <c r="N192" s="187" t="s">
        <v>42</v>
      </c>
      <c r="O192" s="78"/>
      <c r="P192" s="188">
        <f>O192*H192</f>
        <v>0</v>
      </c>
      <c r="Q192" s="188">
        <v>0</v>
      </c>
      <c r="R192" s="188">
        <f>Q192*H192</f>
        <v>0</v>
      </c>
      <c r="S192" s="188">
        <v>0</v>
      </c>
      <c r="T192" s="189">
        <f>S192*H192</f>
        <v>0</v>
      </c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R192" s="190" t="s">
        <v>91</v>
      </c>
      <c r="AT192" s="190" t="s">
        <v>167</v>
      </c>
      <c r="AU192" s="190" t="s">
        <v>81</v>
      </c>
      <c r="AY192" s="19" t="s">
        <v>165</v>
      </c>
      <c r="BE192" s="191">
        <f>IF(N192="základná",J192,0)</f>
        <v>0</v>
      </c>
      <c r="BF192" s="191">
        <f>IF(N192="znížená",J192,0)</f>
        <v>0</v>
      </c>
      <c r="BG192" s="191">
        <f>IF(N192="zákl. prenesená",J192,0)</f>
        <v>0</v>
      </c>
      <c r="BH192" s="191">
        <f>IF(N192="zníž. prenesená",J192,0)</f>
        <v>0</v>
      </c>
      <c r="BI192" s="191">
        <f>IF(N192="nulová",J192,0)</f>
        <v>0</v>
      </c>
      <c r="BJ192" s="19" t="s">
        <v>171</v>
      </c>
      <c r="BK192" s="191">
        <f>ROUND(I192*H192,2)</f>
        <v>0</v>
      </c>
      <c r="BL192" s="19" t="s">
        <v>91</v>
      </c>
      <c r="BM192" s="190" t="s">
        <v>5805</v>
      </c>
    </row>
    <row r="193" s="2" customFormat="1" ht="24.15" customHeight="1">
      <c r="A193" s="38"/>
      <c r="B193" s="177"/>
      <c r="C193" s="178" t="s">
        <v>746</v>
      </c>
      <c r="D193" s="178" t="s">
        <v>167</v>
      </c>
      <c r="E193" s="179" t="s">
        <v>4879</v>
      </c>
      <c r="F193" s="180" t="s">
        <v>5806</v>
      </c>
      <c r="G193" s="181" t="s">
        <v>216</v>
      </c>
      <c r="H193" s="182">
        <v>1</v>
      </c>
      <c r="I193" s="183"/>
      <c r="J193" s="184">
        <f>ROUND(I193*H193,2)</f>
        <v>0</v>
      </c>
      <c r="K193" s="185"/>
      <c r="L193" s="39"/>
      <c r="M193" s="186" t="s">
        <v>1</v>
      </c>
      <c r="N193" s="187" t="s">
        <v>42</v>
      </c>
      <c r="O193" s="78"/>
      <c r="P193" s="188">
        <f>O193*H193</f>
        <v>0</v>
      </c>
      <c r="Q193" s="188">
        <v>0</v>
      </c>
      <c r="R193" s="188">
        <f>Q193*H193</f>
        <v>0</v>
      </c>
      <c r="S193" s="188">
        <v>0</v>
      </c>
      <c r="T193" s="189">
        <f>S193*H193</f>
        <v>0</v>
      </c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R193" s="190" t="s">
        <v>91</v>
      </c>
      <c r="AT193" s="190" t="s">
        <v>167</v>
      </c>
      <c r="AU193" s="190" t="s">
        <v>81</v>
      </c>
      <c r="AY193" s="19" t="s">
        <v>165</v>
      </c>
      <c r="BE193" s="191">
        <f>IF(N193="základná",J193,0)</f>
        <v>0</v>
      </c>
      <c r="BF193" s="191">
        <f>IF(N193="znížená",J193,0)</f>
        <v>0</v>
      </c>
      <c r="BG193" s="191">
        <f>IF(N193="zákl. prenesená",J193,0)</f>
        <v>0</v>
      </c>
      <c r="BH193" s="191">
        <f>IF(N193="zníž. prenesená",J193,0)</f>
        <v>0</v>
      </c>
      <c r="BI193" s="191">
        <f>IF(N193="nulová",J193,0)</f>
        <v>0</v>
      </c>
      <c r="BJ193" s="19" t="s">
        <v>171</v>
      </c>
      <c r="BK193" s="191">
        <f>ROUND(I193*H193,2)</f>
        <v>0</v>
      </c>
      <c r="BL193" s="19" t="s">
        <v>91</v>
      </c>
      <c r="BM193" s="190" t="s">
        <v>5807</v>
      </c>
    </row>
    <row r="194" s="2" customFormat="1" ht="24.15" customHeight="1">
      <c r="A194" s="38"/>
      <c r="B194" s="177"/>
      <c r="C194" s="178" t="s">
        <v>751</v>
      </c>
      <c r="D194" s="178" t="s">
        <v>167</v>
      </c>
      <c r="E194" s="179" t="s">
        <v>4882</v>
      </c>
      <c r="F194" s="180" t="s">
        <v>5808</v>
      </c>
      <c r="G194" s="181" t="s">
        <v>216</v>
      </c>
      <c r="H194" s="182">
        <v>1</v>
      </c>
      <c r="I194" s="183"/>
      <c r="J194" s="184">
        <f>ROUND(I194*H194,2)</f>
        <v>0</v>
      </c>
      <c r="K194" s="185"/>
      <c r="L194" s="39"/>
      <c r="M194" s="186" t="s">
        <v>1</v>
      </c>
      <c r="N194" s="187" t="s">
        <v>42</v>
      </c>
      <c r="O194" s="78"/>
      <c r="P194" s="188">
        <f>O194*H194</f>
        <v>0</v>
      </c>
      <c r="Q194" s="188">
        <v>0</v>
      </c>
      <c r="R194" s="188">
        <f>Q194*H194</f>
        <v>0</v>
      </c>
      <c r="S194" s="188">
        <v>0</v>
      </c>
      <c r="T194" s="189">
        <f>S194*H194</f>
        <v>0</v>
      </c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R194" s="190" t="s">
        <v>91</v>
      </c>
      <c r="AT194" s="190" t="s">
        <v>167</v>
      </c>
      <c r="AU194" s="190" t="s">
        <v>81</v>
      </c>
      <c r="AY194" s="19" t="s">
        <v>165</v>
      </c>
      <c r="BE194" s="191">
        <f>IF(N194="základná",J194,0)</f>
        <v>0</v>
      </c>
      <c r="BF194" s="191">
        <f>IF(N194="znížená",J194,0)</f>
        <v>0</v>
      </c>
      <c r="BG194" s="191">
        <f>IF(N194="zákl. prenesená",J194,0)</f>
        <v>0</v>
      </c>
      <c r="BH194" s="191">
        <f>IF(N194="zníž. prenesená",J194,0)</f>
        <v>0</v>
      </c>
      <c r="BI194" s="191">
        <f>IF(N194="nulová",J194,0)</f>
        <v>0</v>
      </c>
      <c r="BJ194" s="19" t="s">
        <v>171</v>
      </c>
      <c r="BK194" s="191">
        <f>ROUND(I194*H194,2)</f>
        <v>0</v>
      </c>
      <c r="BL194" s="19" t="s">
        <v>91</v>
      </c>
      <c r="BM194" s="190" t="s">
        <v>5809</v>
      </c>
    </row>
    <row r="195" s="2" customFormat="1" ht="16.5" customHeight="1">
      <c r="A195" s="38"/>
      <c r="B195" s="177"/>
      <c r="C195" s="178" t="s">
        <v>767</v>
      </c>
      <c r="D195" s="178" t="s">
        <v>167</v>
      </c>
      <c r="E195" s="179" t="s">
        <v>4884</v>
      </c>
      <c r="F195" s="180" t="s">
        <v>3964</v>
      </c>
      <c r="G195" s="181" t="s">
        <v>3965</v>
      </c>
      <c r="H195" s="182">
        <v>10</v>
      </c>
      <c r="I195" s="183"/>
      <c r="J195" s="184">
        <f>ROUND(I195*H195,2)</f>
        <v>0</v>
      </c>
      <c r="K195" s="185"/>
      <c r="L195" s="39"/>
      <c r="M195" s="186" t="s">
        <v>1</v>
      </c>
      <c r="N195" s="187" t="s">
        <v>42</v>
      </c>
      <c r="O195" s="78"/>
      <c r="P195" s="188">
        <f>O195*H195</f>
        <v>0</v>
      </c>
      <c r="Q195" s="188">
        <v>0</v>
      </c>
      <c r="R195" s="188">
        <f>Q195*H195</f>
        <v>0</v>
      </c>
      <c r="S195" s="188">
        <v>0</v>
      </c>
      <c r="T195" s="189">
        <f>S195*H195</f>
        <v>0</v>
      </c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R195" s="190" t="s">
        <v>91</v>
      </c>
      <c r="AT195" s="190" t="s">
        <v>167</v>
      </c>
      <c r="AU195" s="190" t="s">
        <v>81</v>
      </c>
      <c r="AY195" s="19" t="s">
        <v>165</v>
      </c>
      <c r="BE195" s="191">
        <f>IF(N195="základná",J195,0)</f>
        <v>0</v>
      </c>
      <c r="BF195" s="191">
        <f>IF(N195="znížená",J195,0)</f>
        <v>0</v>
      </c>
      <c r="BG195" s="191">
        <f>IF(N195="zákl. prenesená",J195,0)</f>
        <v>0</v>
      </c>
      <c r="BH195" s="191">
        <f>IF(N195="zníž. prenesená",J195,0)</f>
        <v>0</v>
      </c>
      <c r="BI195" s="191">
        <f>IF(N195="nulová",J195,0)</f>
        <v>0</v>
      </c>
      <c r="BJ195" s="19" t="s">
        <v>171</v>
      </c>
      <c r="BK195" s="191">
        <f>ROUND(I195*H195,2)</f>
        <v>0</v>
      </c>
      <c r="BL195" s="19" t="s">
        <v>91</v>
      </c>
      <c r="BM195" s="190" t="s">
        <v>5810</v>
      </c>
    </row>
    <row r="196" s="2" customFormat="1" ht="16.5" customHeight="1">
      <c r="A196" s="38"/>
      <c r="B196" s="177"/>
      <c r="C196" s="178" t="s">
        <v>775</v>
      </c>
      <c r="D196" s="178" t="s">
        <v>167</v>
      </c>
      <c r="E196" s="179" t="s">
        <v>4887</v>
      </c>
      <c r="F196" s="180" t="s">
        <v>5811</v>
      </c>
      <c r="G196" s="181" t="s">
        <v>3965</v>
      </c>
      <c r="H196" s="182">
        <v>5</v>
      </c>
      <c r="I196" s="183"/>
      <c r="J196" s="184">
        <f>ROUND(I196*H196,2)</f>
        <v>0</v>
      </c>
      <c r="K196" s="185"/>
      <c r="L196" s="39"/>
      <c r="M196" s="240" t="s">
        <v>1</v>
      </c>
      <c r="N196" s="241" t="s">
        <v>42</v>
      </c>
      <c r="O196" s="242"/>
      <c r="P196" s="243">
        <f>O196*H196</f>
        <v>0</v>
      </c>
      <c r="Q196" s="243">
        <v>0</v>
      </c>
      <c r="R196" s="243">
        <f>Q196*H196</f>
        <v>0</v>
      </c>
      <c r="S196" s="243">
        <v>0</v>
      </c>
      <c r="T196" s="244">
        <f>S196*H196</f>
        <v>0</v>
      </c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R196" s="190" t="s">
        <v>91</v>
      </c>
      <c r="AT196" s="190" t="s">
        <v>167</v>
      </c>
      <c r="AU196" s="190" t="s">
        <v>81</v>
      </c>
      <c r="AY196" s="19" t="s">
        <v>165</v>
      </c>
      <c r="BE196" s="191">
        <f>IF(N196="základná",J196,0)</f>
        <v>0</v>
      </c>
      <c r="BF196" s="191">
        <f>IF(N196="znížená",J196,0)</f>
        <v>0</v>
      </c>
      <c r="BG196" s="191">
        <f>IF(N196="zákl. prenesená",J196,0)</f>
        <v>0</v>
      </c>
      <c r="BH196" s="191">
        <f>IF(N196="zníž. prenesená",J196,0)</f>
        <v>0</v>
      </c>
      <c r="BI196" s="191">
        <f>IF(N196="nulová",J196,0)</f>
        <v>0</v>
      </c>
      <c r="BJ196" s="19" t="s">
        <v>171</v>
      </c>
      <c r="BK196" s="191">
        <f>ROUND(I196*H196,2)</f>
        <v>0</v>
      </c>
      <c r="BL196" s="19" t="s">
        <v>91</v>
      </c>
      <c r="BM196" s="190" t="s">
        <v>5812</v>
      </c>
    </row>
    <row r="197" s="2" customFormat="1" ht="6.96" customHeight="1">
      <c r="A197" s="38"/>
      <c r="B197" s="61"/>
      <c r="C197" s="62"/>
      <c r="D197" s="62"/>
      <c r="E197" s="62"/>
      <c r="F197" s="62"/>
      <c r="G197" s="62"/>
      <c r="H197" s="62"/>
      <c r="I197" s="62"/>
      <c r="J197" s="62"/>
      <c r="K197" s="62"/>
      <c r="L197" s="39"/>
      <c r="M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</row>
  </sheetData>
  <autoFilter ref="C118:K196"/>
  <mergeCells count="9">
    <mergeCell ref="E7:H7"/>
    <mergeCell ref="E9:H9"/>
    <mergeCell ref="E18:H18"/>
    <mergeCell ref="E27:H27"/>
    <mergeCell ref="E85:H85"/>
    <mergeCell ref="E87:H87"/>
    <mergeCell ref="E109:H109"/>
    <mergeCell ref="E111:H11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8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84</v>
      </c>
    </row>
    <row r="3" s="1" customFormat="1" ht="6.96" customHeight="1">
      <c r="B3" s="20"/>
      <c r="C3" s="21"/>
      <c r="D3" s="21"/>
      <c r="E3" s="21"/>
      <c r="F3" s="21"/>
      <c r="G3" s="21"/>
      <c r="H3" s="21"/>
      <c r="I3" s="21"/>
      <c r="J3" s="21"/>
      <c r="K3" s="21"/>
      <c r="L3" s="22"/>
      <c r="AT3" s="19" t="s">
        <v>76</v>
      </c>
    </row>
    <row r="4" s="1" customFormat="1" ht="24.96" customHeight="1">
      <c r="B4" s="22"/>
      <c r="D4" s="23" t="s">
        <v>112</v>
      </c>
      <c r="L4" s="22"/>
      <c r="M4" s="121" t="s">
        <v>9</v>
      </c>
      <c r="AT4" s="19" t="s">
        <v>3</v>
      </c>
    </row>
    <row r="5" s="1" customFormat="1" ht="6.96" customHeight="1">
      <c r="B5" s="22"/>
      <c r="L5" s="22"/>
    </row>
    <row r="6" s="1" customFormat="1" ht="12" customHeight="1">
      <c r="B6" s="22"/>
      <c r="D6" s="32" t="s">
        <v>15</v>
      </c>
      <c r="L6" s="22"/>
    </row>
    <row r="7" s="1" customFormat="1" ht="16.5" customHeight="1">
      <c r="B7" s="22"/>
      <c r="E7" s="122" t="str">
        <f>'Rekapitulácia stavby'!K6</f>
        <v xml:space="preserve">Prestavba objektu interného oddelenia na očné  oddelenie</v>
      </c>
      <c r="F7" s="32"/>
      <c r="G7" s="32"/>
      <c r="H7" s="32"/>
      <c r="L7" s="22"/>
    </row>
    <row r="8" s="2" customFormat="1" ht="12" customHeight="1">
      <c r="A8" s="38"/>
      <c r="B8" s="39"/>
      <c r="C8" s="38"/>
      <c r="D8" s="32" t="s">
        <v>113</v>
      </c>
      <c r="E8" s="38"/>
      <c r="F8" s="38"/>
      <c r="G8" s="38"/>
      <c r="H8" s="38"/>
      <c r="I8" s="38"/>
      <c r="J8" s="38"/>
      <c r="K8" s="38"/>
      <c r="L8" s="56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s="2" customFormat="1" ht="16.5" customHeight="1">
      <c r="A9" s="38"/>
      <c r="B9" s="39"/>
      <c r="C9" s="38"/>
      <c r="D9" s="38"/>
      <c r="E9" s="68" t="s">
        <v>114</v>
      </c>
      <c r="F9" s="38"/>
      <c r="G9" s="38"/>
      <c r="H9" s="38"/>
      <c r="I9" s="38"/>
      <c r="J9" s="38"/>
      <c r="K9" s="38"/>
      <c r="L9" s="56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>
      <c r="A10" s="38"/>
      <c r="B10" s="39"/>
      <c r="C10" s="38"/>
      <c r="D10" s="38"/>
      <c r="E10" s="38"/>
      <c r="F10" s="38"/>
      <c r="G10" s="38"/>
      <c r="H10" s="38"/>
      <c r="I10" s="38"/>
      <c r="J10" s="38"/>
      <c r="K10" s="38"/>
      <c r="L10" s="56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2" customHeight="1">
      <c r="A11" s="38"/>
      <c r="B11" s="39"/>
      <c r="C11" s="38"/>
      <c r="D11" s="32" t="s">
        <v>17</v>
      </c>
      <c r="E11" s="38"/>
      <c r="F11" s="27" t="s">
        <v>1</v>
      </c>
      <c r="G11" s="38"/>
      <c r="H11" s="38"/>
      <c r="I11" s="32" t="s">
        <v>18</v>
      </c>
      <c r="J11" s="27" t="s">
        <v>1</v>
      </c>
      <c r="K11" s="38"/>
      <c r="L11" s="56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 ht="12" customHeight="1">
      <c r="A12" s="38"/>
      <c r="B12" s="39"/>
      <c r="C12" s="38"/>
      <c r="D12" s="32" t="s">
        <v>19</v>
      </c>
      <c r="E12" s="38"/>
      <c r="F12" s="27" t="s">
        <v>20</v>
      </c>
      <c r="G12" s="38"/>
      <c r="H12" s="38"/>
      <c r="I12" s="32" t="s">
        <v>21</v>
      </c>
      <c r="J12" s="70" t="str">
        <f>'Rekapitulácia stavby'!AN8</f>
        <v>28. 12. 2023</v>
      </c>
      <c r="K12" s="38"/>
      <c r="L12" s="56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0.8" customHeight="1">
      <c r="A13" s="38"/>
      <c r="B13" s="39"/>
      <c r="C13" s="38"/>
      <c r="D13" s="38"/>
      <c r="E13" s="38"/>
      <c r="F13" s="38"/>
      <c r="G13" s="38"/>
      <c r="H13" s="38"/>
      <c r="I13" s="38"/>
      <c r="J13" s="38"/>
      <c r="K13" s="38"/>
      <c r="L13" s="56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39"/>
      <c r="C14" s="38"/>
      <c r="D14" s="32" t="s">
        <v>23</v>
      </c>
      <c r="E14" s="38"/>
      <c r="F14" s="38"/>
      <c r="G14" s="38"/>
      <c r="H14" s="38"/>
      <c r="I14" s="32" t="s">
        <v>24</v>
      </c>
      <c r="J14" s="27" t="s">
        <v>1</v>
      </c>
      <c r="K14" s="38"/>
      <c r="L14" s="56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8" customHeight="1">
      <c r="A15" s="38"/>
      <c r="B15" s="39"/>
      <c r="C15" s="38"/>
      <c r="D15" s="38"/>
      <c r="E15" s="27" t="s">
        <v>25</v>
      </c>
      <c r="F15" s="38"/>
      <c r="G15" s="38"/>
      <c r="H15" s="38"/>
      <c r="I15" s="32" t="s">
        <v>26</v>
      </c>
      <c r="J15" s="27" t="s">
        <v>1</v>
      </c>
      <c r="K15" s="38"/>
      <c r="L15" s="56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6.96" customHeight="1">
      <c r="A16" s="38"/>
      <c r="B16" s="39"/>
      <c r="C16" s="38"/>
      <c r="D16" s="38"/>
      <c r="E16" s="38"/>
      <c r="F16" s="38"/>
      <c r="G16" s="38"/>
      <c r="H16" s="38"/>
      <c r="I16" s="38"/>
      <c r="J16" s="38"/>
      <c r="K16" s="38"/>
      <c r="L16" s="56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2" customHeight="1">
      <c r="A17" s="38"/>
      <c r="B17" s="39"/>
      <c r="C17" s="38"/>
      <c r="D17" s="32" t="s">
        <v>27</v>
      </c>
      <c r="E17" s="38"/>
      <c r="F17" s="38"/>
      <c r="G17" s="38"/>
      <c r="H17" s="38"/>
      <c r="I17" s="32" t="s">
        <v>24</v>
      </c>
      <c r="J17" s="33" t="str">
        <f>'Rekapitulácia stavby'!AN13</f>
        <v>Vyplň údaj</v>
      </c>
      <c r="K17" s="38"/>
      <c r="L17" s="56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18" customHeight="1">
      <c r="A18" s="38"/>
      <c r="B18" s="39"/>
      <c r="C18" s="38"/>
      <c r="D18" s="38"/>
      <c r="E18" s="33" t="str">
        <f>'Rekapitulácia stavby'!E14</f>
        <v>Vyplň údaj</v>
      </c>
      <c r="F18" s="27"/>
      <c r="G18" s="27"/>
      <c r="H18" s="27"/>
      <c r="I18" s="32" t="s">
        <v>26</v>
      </c>
      <c r="J18" s="33" t="str">
        <f>'Rekapitulácia stavby'!AN14</f>
        <v>Vyplň údaj</v>
      </c>
      <c r="K18" s="38"/>
      <c r="L18" s="56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6.96" customHeight="1">
      <c r="A19" s="38"/>
      <c r="B19" s="39"/>
      <c r="C19" s="38"/>
      <c r="D19" s="38"/>
      <c r="E19" s="38"/>
      <c r="F19" s="38"/>
      <c r="G19" s="38"/>
      <c r="H19" s="38"/>
      <c r="I19" s="38"/>
      <c r="J19" s="38"/>
      <c r="K19" s="38"/>
      <c r="L19" s="56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2" customHeight="1">
      <c r="A20" s="38"/>
      <c r="B20" s="39"/>
      <c r="C20" s="38"/>
      <c r="D20" s="32" t="s">
        <v>29</v>
      </c>
      <c r="E20" s="38"/>
      <c r="F20" s="38"/>
      <c r="G20" s="38"/>
      <c r="H20" s="38"/>
      <c r="I20" s="32" t="s">
        <v>24</v>
      </c>
      <c r="J20" s="27" t="s">
        <v>30</v>
      </c>
      <c r="K20" s="38"/>
      <c r="L20" s="56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18" customHeight="1">
      <c r="A21" s="38"/>
      <c r="B21" s="39"/>
      <c r="C21" s="38"/>
      <c r="D21" s="38"/>
      <c r="E21" s="27" t="s">
        <v>31</v>
      </c>
      <c r="F21" s="38"/>
      <c r="G21" s="38"/>
      <c r="H21" s="38"/>
      <c r="I21" s="32" t="s">
        <v>26</v>
      </c>
      <c r="J21" s="27" t="s">
        <v>1</v>
      </c>
      <c r="K21" s="38"/>
      <c r="L21" s="56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6.96" customHeight="1">
      <c r="A22" s="38"/>
      <c r="B22" s="39"/>
      <c r="C22" s="38"/>
      <c r="D22" s="38"/>
      <c r="E22" s="38"/>
      <c r="F22" s="38"/>
      <c r="G22" s="38"/>
      <c r="H22" s="38"/>
      <c r="I22" s="38"/>
      <c r="J22" s="38"/>
      <c r="K22" s="38"/>
      <c r="L22" s="56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2" customHeight="1">
      <c r="A23" s="38"/>
      <c r="B23" s="39"/>
      <c r="C23" s="38"/>
      <c r="D23" s="32" t="s">
        <v>33</v>
      </c>
      <c r="E23" s="38"/>
      <c r="F23" s="38"/>
      <c r="G23" s="38"/>
      <c r="H23" s="38"/>
      <c r="I23" s="32" t="s">
        <v>24</v>
      </c>
      <c r="J23" s="27" t="str">
        <f>IF('Rekapitulácia stavby'!AN19="","",'Rekapitulácia stavby'!AN19)</f>
        <v/>
      </c>
      <c r="K23" s="38"/>
      <c r="L23" s="56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18" customHeight="1">
      <c r="A24" s="38"/>
      <c r="B24" s="39"/>
      <c r="C24" s="38"/>
      <c r="D24" s="38"/>
      <c r="E24" s="27" t="str">
        <f>IF('Rekapitulácia stavby'!E20="","",'Rekapitulácia stavby'!E20)</f>
        <v xml:space="preserve"> </v>
      </c>
      <c r="F24" s="38"/>
      <c r="G24" s="38"/>
      <c r="H24" s="38"/>
      <c r="I24" s="32" t="s">
        <v>26</v>
      </c>
      <c r="J24" s="27" t="str">
        <f>IF('Rekapitulácia stavby'!AN20="","",'Rekapitulácia stavby'!AN20)</f>
        <v/>
      </c>
      <c r="K24" s="38"/>
      <c r="L24" s="56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6.96" customHeight="1">
      <c r="A25" s="38"/>
      <c r="B25" s="39"/>
      <c r="C25" s="38"/>
      <c r="D25" s="38"/>
      <c r="E25" s="38"/>
      <c r="F25" s="38"/>
      <c r="G25" s="38"/>
      <c r="H25" s="38"/>
      <c r="I25" s="38"/>
      <c r="J25" s="38"/>
      <c r="K25" s="38"/>
      <c r="L25" s="56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2" customHeight="1">
      <c r="A26" s="38"/>
      <c r="B26" s="39"/>
      <c r="C26" s="38"/>
      <c r="D26" s="32" t="s">
        <v>35</v>
      </c>
      <c r="E26" s="38"/>
      <c r="F26" s="38"/>
      <c r="G26" s="38"/>
      <c r="H26" s="38"/>
      <c r="I26" s="38"/>
      <c r="J26" s="38"/>
      <c r="K26" s="38"/>
      <c r="L26" s="56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8" customFormat="1" ht="16.5" customHeight="1">
      <c r="A27" s="123"/>
      <c r="B27" s="124"/>
      <c r="C27" s="123"/>
      <c r="D27" s="123"/>
      <c r="E27" s="36" t="s">
        <v>1</v>
      </c>
      <c r="F27" s="36"/>
      <c r="G27" s="36"/>
      <c r="H27" s="36"/>
      <c r="I27" s="123"/>
      <c r="J27" s="123"/>
      <c r="K27" s="123"/>
      <c r="L27" s="125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</row>
    <row r="28" s="2" customFormat="1" ht="6.96" customHeight="1">
      <c r="A28" s="38"/>
      <c r="B28" s="39"/>
      <c r="C28" s="38"/>
      <c r="D28" s="38"/>
      <c r="E28" s="38"/>
      <c r="F28" s="38"/>
      <c r="G28" s="38"/>
      <c r="H28" s="38"/>
      <c r="I28" s="38"/>
      <c r="J28" s="38"/>
      <c r="K28" s="38"/>
      <c r="L28" s="56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2" customFormat="1" ht="6.96" customHeight="1">
      <c r="A29" s="38"/>
      <c r="B29" s="39"/>
      <c r="C29" s="38"/>
      <c r="D29" s="91"/>
      <c r="E29" s="91"/>
      <c r="F29" s="91"/>
      <c r="G29" s="91"/>
      <c r="H29" s="91"/>
      <c r="I29" s="91"/>
      <c r="J29" s="91"/>
      <c r="K29" s="91"/>
      <c r="L29" s="126"/>
      <c r="M29" s="127"/>
      <c r="N29" s="127"/>
      <c r="O29" s="127"/>
      <c r="P29" s="127"/>
      <c r="Q29" s="127"/>
      <c r="R29" s="127"/>
      <c r="S29" s="127"/>
      <c r="T29" s="127"/>
      <c r="U29" s="127"/>
      <c r="V29" s="127"/>
      <c r="W29" s="127"/>
      <c r="X29" s="127"/>
      <c r="Y29" s="127"/>
      <c r="Z29" s="127"/>
      <c r="AA29" s="127"/>
      <c r="AB29" s="127"/>
      <c r="AC29" s="127"/>
      <c r="AD29" s="127"/>
      <c r="AE29" s="127"/>
      <c r="AF29" s="127"/>
      <c r="AG29" s="127"/>
      <c r="AH29" s="127"/>
      <c r="AI29" s="127"/>
      <c r="AJ29" s="127"/>
      <c r="AK29" s="127"/>
      <c r="AL29" s="127"/>
      <c r="AM29" s="127"/>
      <c r="AN29" s="127"/>
      <c r="AO29" s="127"/>
      <c r="AP29" s="127"/>
      <c r="AQ29" s="127"/>
      <c r="AR29" s="127"/>
      <c r="AS29" s="127"/>
      <c r="AT29" s="127"/>
      <c r="AU29" s="127"/>
      <c r="AV29" s="127"/>
      <c r="AW29" s="127"/>
      <c r="AX29" s="127"/>
      <c r="AY29" s="127"/>
      <c r="AZ29" s="127"/>
    </row>
    <row r="30" s="2" customFormat="1" ht="25.44" customHeight="1">
      <c r="A30" s="38"/>
      <c r="B30" s="39"/>
      <c r="C30" s="38"/>
      <c r="D30" s="128" t="s">
        <v>36</v>
      </c>
      <c r="E30" s="38"/>
      <c r="F30" s="38"/>
      <c r="G30" s="38"/>
      <c r="H30" s="38"/>
      <c r="I30" s="38"/>
      <c r="J30" s="97">
        <f>ROUND(J147, 2)</f>
        <v>0</v>
      </c>
      <c r="K30" s="38"/>
      <c r="L30" s="126"/>
      <c r="M30" s="127"/>
      <c r="N30" s="127"/>
      <c r="O30" s="127"/>
      <c r="P30" s="127"/>
      <c r="Q30" s="127"/>
      <c r="R30" s="127"/>
      <c r="S30" s="127"/>
      <c r="T30" s="127"/>
      <c r="U30" s="127"/>
      <c r="V30" s="127"/>
      <c r="W30" s="127"/>
      <c r="X30" s="127"/>
      <c r="Y30" s="127"/>
      <c r="Z30" s="127"/>
      <c r="AA30" s="127"/>
      <c r="AB30" s="127"/>
      <c r="AC30" s="127"/>
      <c r="AD30" s="127"/>
      <c r="AE30" s="127"/>
      <c r="AF30" s="127"/>
      <c r="AG30" s="127"/>
      <c r="AH30" s="127"/>
      <c r="AI30" s="127"/>
      <c r="AJ30" s="127"/>
      <c r="AK30" s="127"/>
      <c r="AL30" s="127"/>
      <c r="AM30" s="127"/>
      <c r="AN30" s="127"/>
      <c r="AO30" s="127"/>
      <c r="AP30" s="127"/>
      <c r="AQ30" s="127"/>
      <c r="AR30" s="127"/>
      <c r="AS30" s="127"/>
      <c r="AT30" s="127"/>
      <c r="AU30" s="127"/>
      <c r="AV30" s="127"/>
      <c r="AW30" s="127"/>
      <c r="AX30" s="127"/>
      <c r="AY30" s="127"/>
      <c r="AZ30" s="127"/>
    </row>
    <row r="31" s="2" customFormat="1" ht="6.96" customHeight="1">
      <c r="A31" s="38"/>
      <c r="B31" s="39"/>
      <c r="C31" s="38"/>
      <c r="D31" s="91"/>
      <c r="E31" s="91"/>
      <c r="F31" s="91"/>
      <c r="G31" s="91"/>
      <c r="H31" s="91"/>
      <c r="I31" s="91"/>
      <c r="J31" s="91"/>
      <c r="K31" s="91"/>
      <c r="L31" s="56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14.4" customHeight="1">
      <c r="A32" s="38"/>
      <c r="B32" s="39"/>
      <c r="C32" s="38"/>
      <c r="D32" s="38"/>
      <c r="E32" s="38"/>
      <c r="F32" s="43" t="s">
        <v>38</v>
      </c>
      <c r="G32" s="38"/>
      <c r="H32" s="38"/>
      <c r="I32" s="43" t="s">
        <v>37</v>
      </c>
      <c r="J32" s="43" t="s">
        <v>39</v>
      </c>
      <c r="K32" s="38"/>
      <c r="L32" s="56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14.4" customHeight="1">
      <c r="A33" s="38"/>
      <c r="B33" s="39"/>
      <c r="C33" s="38"/>
      <c r="D33" s="129" t="s">
        <v>40</v>
      </c>
      <c r="E33" s="45" t="s">
        <v>41</v>
      </c>
      <c r="F33" s="130">
        <f>ROUND((SUM(BE147:BE1798)),  2)</f>
        <v>0</v>
      </c>
      <c r="G33" s="127"/>
      <c r="H33" s="127"/>
      <c r="I33" s="131">
        <v>0.20000000000000001</v>
      </c>
      <c r="J33" s="130">
        <f>ROUND(((SUM(BE147:BE1798))*I33),  2)</f>
        <v>0</v>
      </c>
      <c r="K33" s="38"/>
      <c r="L33" s="126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27"/>
      <c r="Z33" s="127"/>
      <c r="AA33" s="127"/>
      <c r="AB33" s="127"/>
      <c r="AC33" s="127"/>
      <c r="AD33" s="127"/>
      <c r="AE33" s="127"/>
      <c r="AF33" s="127"/>
      <c r="AG33" s="127"/>
      <c r="AH33" s="127"/>
      <c r="AI33" s="127"/>
      <c r="AJ33" s="127"/>
      <c r="AK33" s="127"/>
      <c r="AL33" s="127"/>
      <c r="AM33" s="127"/>
      <c r="AN33" s="127"/>
      <c r="AO33" s="127"/>
      <c r="AP33" s="127"/>
      <c r="AQ33" s="127"/>
      <c r="AR33" s="127"/>
      <c r="AS33" s="127"/>
      <c r="AT33" s="127"/>
      <c r="AU33" s="127"/>
      <c r="AV33" s="127"/>
      <c r="AW33" s="127"/>
      <c r="AX33" s="127"/>
      <c r="AY33" s="127"/>
      <c r="AZ33" s="127"/>
    </row>
    <row r="34" s="2" customFormat="1" ht="14.4" customHeight="1">
      <c r="A34" s="38"/>
      <c r="B34" s="39"/>
      <c r="C34" s="38"/>
      <c r="D34" s="38"/>
      <c r="E34" s="45" t="s">
        <v>42</v>
      </c>
      <c r="F34" s="130">
        <f>ROUND((SUM(BF147:BF1798)),  2)</f>
        <v>0</v>
      </c>
      <c r="G34" s="127"/>
      <c r="H34" s="127"/>
      <c r="I34" s="131">
        <v>0.20000000000000001</v>
      </c>
      <c r="J34" s="130">
        <f>ROUND(((SUM(BF147:BF1798))*I34),  2)</f>
        <v>0</v>
      </c>
      <c r="K34" s="38"/>
      <c r="L34" s="56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hidden="1" s="2" customFormat="1" ht="14.4" customHeight="1">
      <c r="A35" s="38"/>
      <c r="B35" s="39"/>
      <c r="C35" s="38"/>
      <c r="D35" s="38"/>
      <c r="E35" s="32" t="s">
        <v>43</v>
      </c>
      <c r="F35" s="132">
        <f>ROUND((SUM(BG147:BG1798)),  2)</f>
        <v>0</v>
      </c>
      <c r="G35" s="38"/>
      <c r="H35" s="38"/>
      <c r="I35" s="133">
        <v>0.20000000000000001</v>
      </c>
      <c r="J35" s="132">
        <f>0</f>
        <v>0</v>
      </c>
      <c r="K35" s="38"/>
      <c r="L35" s="56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hidden="1" s="2" customFormat="1" ht="14.4" customHeight="1">
      <c r="A36" s="38"/>
      <c r="B36" s="39"/>
      <c r="C36" s="38"/>
      <c r="D36" s="38"/>
      <c r="E36" s="32" t="s">
        <v>44</v>
      </c>
      <c r="F36" s="132">
        <f>ROUND((SUM(BH147:BH1798)),  2)</f>
        <v>0</v>
      </c>
      <c r="G36" s="38"/>
      <c r="H36" s="38"/>
      <c r="I36" s="133">
        <v>0.20000000000000001</v>
      </c>
      <c r="J36" s="132">
        <f>0</f>
        <v>0</v>
      </c>
      <c r="K36" s="38"/>
      <c r="L36" s="56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39"/>
      <c r="C37" s="38"/>
      <c r="D37" s="38"/>
      <c r="E37" s="45" t="s">
        <v>45</v>
      </c>
      <c r="F37" s="130">
        <f>ROUND((SUM(BI147:BI1798)),  2)</f>
        <v>0</v>
      </c>
      <c r="G37" s="127"/>
      <c r="H37" s="127"/>
      <c r="I37" s="131">
        <v>0</v>
      </c>
      <c r="J37" s="130">
        <f>0</f>
        <v>0</v>
      </c>
      <c r="K37" s="38"/>
      <c r="L37" s="56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="2" customFormat="1" ht="6.96" customHeight="1">
      <c r="A38" s="38"/>
      <c r="B38" s="39"/>
      <c r="C38" s="38"/>
      <c r="D38" s="38"/>
      <c r="E38" s="38"/>
      <c r="F38" s="38"/>
      <c r="G38" s="38"/>
      <c r="H38" s="38"/>
      <c r="I38" s="38"/>
      <c r="J38" s="38"/>
      <c r="K38" s="38"/>
      <c r="L38" s="56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="2" customFormat="1" ht="25.44" customHeight="1">
      <c r="A39" s="38"/>
      <c r="B39" s="39"/>
      <c r="C39" s="134"/>
      <c r="D39" s="135" t="s">
        <v>46</v>
      </c>
      <c r="E39" s="82"/>
      <c r="F39" s="82"/>
      <c r="G39" s="136" t="s">
        <v>47</v>
      </c>
      <c r="H39" s="137" t="s">
        <v>48</v>
      </c>
      <c r="I39" s="82"/>
      <c r="J39" s="138">
        <f>SUM(J30:J37)</f>
        <v>0</v>
      </c>
      <c r="K39" s="139"/>
      <c r="L39" s="56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14.4" customHeight="1">
      <c r="A40" s="38"/>
      <c r="B40" s="39"/>
      <c r="C40" s="38"/>
      <c r="D40" s="38"/>
      <c r="E40" s="38"/>
      <c r="F40" s="38"/>
      <c r="G40" s="38"/>
      <c r="H40" s="38"/>
      <c r="I40" s="38"/>
      <c r="J40" s="38"/>
      <c r="K40" s="38"/>
      <c r="L40" s="56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1" customFormat="1" ht="14.4" customHeight="1">
      <c r="B41" s="22"/>
      <c r="L41" s="22"/>
    </row>
    <row r="42" s="1" customFormat="1" ht="14.4" customHeight="1">
      <c r="B42" s="22"/>
      <c r="L42" s="22"/>
    </row>
    <row r="43" s="1" customFormat="1" ht="14.4" customHeight="1">
      <c r="B43" s="22"/>
      <c r="L43" s="22"/>
    </row>
    <row r="44" s="1" customFormat="1" ht="14.4" customHeight="1">
      <c r="B44" s="22"/>
      <c r="L44" s="22"/>
    </row>
    <row r="45" s="1" customFormat="1" ht="14.4" customHeight="1">
      <c r="B45" s="22"/>
      <c r="L45" s="22"/>
    </row>
    <row r="46" s="1" customFormat="1" ht="14.4" customHeight="1">
      <c r="B46" s="22"/>
      <c r="L46" s="22"/>
    </row>
    <row r="47" s="1" customFormat="1" ht="14.4" customHeight="1">
      <c r="B47" s="22"/>
      <c r="L47" s="22"/>
    </row>
    <row r="48" s="1" customFormat="1" ht="14.4" customHeight="1">
      <c r="B48" s="22"/>
      <c r="L48" s="22"/>
    </row>
    <row r="49" s="1" customFormat="1" ht="14.4" customHeight="1">
      <c r="B49" s="22"/>
      <c r="L49" s="22"/>
    </row>
    <row r="50" s="2" customFormat="1" ht="14.4" customHeight="1">
      <c r="B50" s="56"/>
      <c r="D50" s="57" t="s">
        <v>49</v>
      </c>
      <c r="E50" s="58"/>
      <c r="F50" s="58"/>
      <c r="G50" s="57" t="s">
        <v>50</v>
      </c>
      <c r="H50" s="58"/>
      <c r="I50" s="58"/>
      <c r="J50" s="58"/>
      <c r="K50" s="58"/>
      <c r="L50" s="56"/>
    </row>
    <row r="51">
      <c r="B51" s="22"/>
      <c r="L51" s="22"/>
    </row>
    <row r="52">
      <c r="B52" s="22"/>
      <c r="L52" s="22"/>
    </row>
    <row r="53">
      <c r="B53" s="22"/>
      <c r="L53" s="22"/>
    </row>
    <row r="54">
      <c r="B54" s="22"/>
      <c r="L54" s="22"/>
    </row>
    <row r="55">
      <c r="B55" s="22"/>
      <c r="L55" s="22"/>
    </row>
    <row r="56">
      <c r="B56" s="22"/>
      <c r="L56" s="22"/>
    </row>
    <row r="57">
      <c r="B57" s="22"/>
      <c r="L57" s="22"/>
    </row>
    <row r="58">
      <c r="B58" s="22"/>
      <c r="L58" s="22"/>
    </row>
    <row r="59">
      <c r="B59" s="22"/>
      <c r="L59" s="22"/>
    </row>
    <row r="60">
      <c r="B60" s="22"/>
      <c r="L60" s="22"/>
    </row>
    <row r="61" s="2" customFormat="1">
      <c r="A61" s="38"/>
      <c r="B61" s="39"/>
      <c r="C61" s="38"/>
      <c r="D61" s="59" t="s">
        <v>51</v>
      </c>
      <c r="E61" s="41"/>
      <c r="F61" s="140" t="s">
        <v>52</v>
      </c>
      <c r="G61" s="59" t="s">
        <v>51</v>
      </c>
      <c r="H61" s="41"/>
      <c r="I61" s="41"/>
      <c r="J61" s="141" t="s">
        <v>52</v>
      </c>
      <c r="K61" s="41"/>
      <c r="L61" s="56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>
      <c r="B62" s="22"/>
      <c r="L62" s="22"/>
    </row>
    <row r="63">
      <c r="B63" s="22"/>
      <c r="L63" s="22"/>
    </row>
    <row r="64">
      <c r="B64" s="22"/>
      <c r="L64" s="22"/>
    </row>
    <row r="65" s="2" customFormat="1">
      <c r="A65" s="38"/>
      <c r="B65" s="39"/>
      <c r="C65" s="38"/>
      <c r="D65" s="57" t="s">
        <v>53</v>
      </c>
      <c r="E65" s="60"/>
      <c r="F65" s="60"/>
      <c r="G65" s="57" t="s">
        <v>54</v>
      </c>
      <c r="H65" s="60"/>
      <c r="I65" s="60"/>
      <c r="J65" s="60"/>
      <c r="K65" s="60"/>
      <c r="L65" s="56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>
      <c r="B66" s="22"/>
      <c r="L66" s="22"/>
    </row>
    <row r="67">
      <c r="B67" s="22"/>
      <c r="L67" s="22"/>
    </row>
    <row r="68">
      <c r="B68" s="22"/>
      <c r="L68" s="22"/>
    </row>
    <row r="69">
      <c r="B69" s="22"/>
      <c r="L69" s="22"/>
    </row>
    <row r="70">
      <c r="B70" s="22"/>
      <c r="L70" s="22"/>
    </row>
    <row r="71">
      <c r="B71" s="22"/>
      <c r="L71" s="22"/>
    </row>
    <row r="72">
      <c r="B72" s="22"/>
      <c r="L72" s="22"/>
    </row>
    <row r="73">
      <c r="B73" s="22"/>
      <c r="L73" s="22"/>
    </row>
    <row r="74">
      <c r="B74" s="22"/>
      <c r="L74" s="22"/>
    </row>
    <row r="75">
      <c r="B75" s="22"/>
      <c r="L75" s="22"/>
    </row>
    <row r="76" s="2" customFormat="1">
      <c r="A76" s="38"/>
      <c r="B76" s="39"/>
      <c r="C76" s="38"/>
      <c r="D76" s="59" t="s">
        <v>51</v>
      </c>
      <c r="E76" s="41"/>
      <c r="F76" s="140" t="s">
        <v>52</v>
      </c>
      <c r="G76" s="59" t="s">
        <v>51</v>
      </c>
      <c r="H76" s="41"/>
      <c r="I76" s="41"/>
      <c r="J76" s="141" t="s">
        <v>52</v>
      </c>
      <c r="K76" s="41"/>
      <c r="L76" s="56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4.4" customHeight="1">
      <c r="A77" s="38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3" t="s">
        <v>115</v>
      </c>
      <c r="D82" s="38"/>
      <c r="E82" s="38"/>
      <c r="F82" s="38"/>
      <c r="G82" s="38"/>
      <c r="H82" s="38"/>
      <c r="I82" s="38"/>
      <c r="J82" s="38"/>
      <c r="K82" s="38"/>
      <c r="L82" s="56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38"/>
      <c r="D83" s="38"/>
      <c r="E83" s="38"/>
      <c r="F83" s="38"/>
      <c r="G83" s="38"/>
      <c r="H83" s="38"/>
      <c r="I83" s="38"/>
      <c r="J83" s="38"/>
      <c r="K83" s="38"/>
      <c r="L83" s="56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2" t="s">
        <v>15</v>
      </c>
      <c r="D84" s="38"/>
      <c r="E84" s="38"/>
      <c r="F84" s="38"/>
      <c r="G84" s="38"/>
      <c r="H84" s="38"/>
      <c r="I84" s="38"/>
      <c r="J84" s="38"/>
      <c r="K84" s="38"/>
      <c r="L84" s="56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38"/>
      <c r="D85" s="38"/>
      <c r="E85" s="122" t="str">
        <f>E7</f>
        <v xml:space="preserve">Prestavba objektu interného oddelenia na očné  oddelenie</v>
      </c>
      <c r="F85" s="32"/>
      <c r="G85" s="32"/>
      <c r="H85" s="32"/>
      <c r="I85" s="38"/>
      <c r="J85" s="38"/>
      <c r="K85" s="38"/>
      <c r="L85" s="56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2" customHeight="1">
      <c r="A86" s="38"/>
      <c r="B86" s="39"/>
      <c r="C86" s="32" t="s">
        <v>113</v>
      </c>
      <c r="D86" s="38"/>
      <c r="E86" s="38"/>
      <c r="F86" s="38"/>
      <c r="G86" s="38"/>
      <c r="H86" s="38"/>
      <c r="I86" s="38"/>
      <c r="J86" s="38"/>
      <c r="K86" s="38"/>
      <c r="L86" s="56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16.5" customHeight="1">
      <c r="A87" s="38"/>
      <c r="B87" s="39"/>
      <c r="C87" s="38"/>
      <c r="D87" s="38"/>
      <c r="E87" s="68" t="str">
        <f>E9</f>
        <v>1 - Stavebná časť</v>
      </c>
      <c r="F87" s="38"/>
      <c r="G87" s="38"/>
      <c r="H87" s="38"/>
      <c r="I87" s="38"/>
      <c r="J87" s="38"/>
      <c r="K87" s="38"/>
      <c r="L87" s="56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6.96" customHeight="1">
      <c r="A88" s="38"/>
      <c r="B88" s="39"/>
      <c r="C88" s="38"/>
      <c r="D88" s="38"/>
      <c r="E88" s="38"/>
      <c r="F88" s="38"/>
      <c r="G88" s="38"/>
      <c r="H88" s="38"/>
      <c r="I88" s="38"/>
      <c r="J88" s="38"/>
      <c r="K88" s="38"/>
      <c r="L88" s="56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12" customHeight="1">
      <c r="A89" s="38"/>
      <c r="B89" s="39"/>
      <c r="C89" s="32" t="s">
        <v>19</v>
      </c>
      <c r="D89" s="38"/>
      <c r="E89" s="38"/>
      <c r="F89" s="27" t="str">
        <f>F12</f>
        <v>Nitra, p.č. 4558</v>
      </c>
      <c r="G89" s="38"/>
      <c r="H89" s="38"/>
      <c r="I89" s="32" t="s">
        <v>21</v>
      </c>
      <c r="J89" s="70" t="str">
        <f>IF(J12="","",J12)</f>
        <v>28. 12. 2023</v>
      </c>
      <c r="K89" s="38"/>
      <c r="L89" s="56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38"/>
      <c r="D90" s="38"/>
      <c r="E90" s="38"/>
      <c r="F90" s="38"/>
      <c r="G90" s="38"/>
      <c r="H90" s="38"/>
      <c r="I90" s="38"/>
      <c r="J90" s="38"/>
      <c r="K90" s="38"/>
      <c r="L90" s="56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5.15" customHeight="1">
      <c r="A91" s="38"/>
      <c r="B91" s="39"/>
      <c r="C91" s="32" t="s">
        <v>23</v>
      </c>
      <c r="D91" s="38"/>
      <c r="E91" s="38"/>
      <c r="F91" s="27" t="str">
        <f>E15</f>
        <v xml:space="preserve"> Fakultná nemocnica Nitra</v>
      </c>
      <c r="G91" s="38"/>
      <c r="H91" s="38"/>
      <c r="I91" s="32" t="s">
        <v>29</v>
      </c>
      <c r="J91" s="36" t="str">
        <f>E21</f>
        <v xml:space="preserve">Projekt design s.r.o. </v>
      </c>
      <c r="K91" s="38"/>
      <c r="L91" s="56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5.15" customHeight="1">
      <c r="A92" s="38"/>
      <c r="B92" s="39"/>
      <c r="C92" s="32" t="s">
        <v>27</v>
      </c>
      <c r="D92" s="38"/>
      <c r="E92" s="38"/>
      <c r="F92" s="27" t="str">
        <f>IF(E18="","",E18)</f>
        <v>Vyplň údaj</v>
      </c>
      <c r="G92" s="38"/>
      <c r="H92" s="38"/>
      <c r="I92" s="32" t="s">
        <v>33</v>
      </c>
      <c r="J92" s="36" t="str">
        <f>E24</f>
        <v xml:space="preserve"> </v>
      </c>
      <c r="K92" s="38"/>
      <c r="L92" s="56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0.32" customHeight="1">
      <c r="A93" s="38"/>
      <c r="B93" s="39"/>
      <c r="C93" s="38"/>
      <c r="D93" s="38"/>
      <c r="E93" s="38"/>
      <c r="F93" s="38"/>
      <c r="G93" s="38"/>
      <c r="H93" s="38"/>
      <c r="I93" s="38"/>
      <c r="J93" s="38"/>
      <c r="K93" s="38"/>
      <c r="L93" s="56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29.28" customHeight="1">
      <c r="A94" s="38"/>
      <c r="B94" s="39"/>
      <c r="C94" s="142" t="s">
        <v>116</v>
      </c>
      <c r="D94" s="134"/>
      <c r="E94" s="134"/>
      <c r="F94" s="134"/>
      <c r="G94" s="134"/>
      <c r="H94" s="134"/>
      <c r="I94" s="134"/>
      <c r="J94" s="143" t="s">
        <v>117</v>
      </c>
      <c r="K94" s="134"/>
      <c r="L94" s="56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38"/>
      <c r="D95" s="38"/>
      <c r="E95" s="38"/>
      <c r="F95" s="38"/>
      <c r="G95" s="38"/>
      <c r="H95" s="38"/>
      <c r="I95" s="38"/>
      <c r="J95" s="38"/>
      <c r="K95" s="38"/>
      <c r="L95" s="56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22.8" customHeight="1">
      <c r="A96" s="38"/>
      <c r="B96" s="39"/>
      <c r="C96" s="144" t="s">
        <v>118</v>
      </c>
      <c r="D96" s="38"/>
      <c r="E96" s="38"/>
      <c r="F96" s="38"/>
      <c r="G96" s="38"/>
      <c r="H96" s="38"/>
      <c r="I96" s="38"/>
      <c r="J96" s="97">
        <f>J147</f>
        <v>0</v>
      </c>
      <c r="K96" s="38"/>
      <c r="L96" s="56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U96" s="19" t="s">
        <v>119</v>
      </c>
    </row>
    <row r="97" s="9" customFormat="1" ht="24.96" customHeight="1">
      <c r="A97" s="9"/>
      <c r="B97" s="145"/>
      <c r="C97" s="9"/>
      <c r="D97" s="146" t="s">
        <v>120</v>
      </c>
      <c r="E97" s="147"/>
      <c r="F97" s="147"/>
      <c r="G97" s="147"/>
      <c r="H97" s="147"/>
      <c r="I97" s="147"/>
      <c r="J97" s="148">
        <f>J148</f>
        <v>0</v>
      </c>
      <c r="K97" s="9"/>
      <c r="L97" s="14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49"/>
      <c r="C98" s="10"/>
      <c r="D98" s="150" t="s">
        <v>121</v>
      </c>
      <c r="E98" s="151"/>
      <c r="F98" s="151"/>
      <c r="G98" s="151"/>
      <c r="H98" s="151"/>
      <c r="I98" s="151"/>
      <c r="J98" s="152">
        <f>J149</f>
        <v>0</v>
      </c>
      <c r="K98" s="10"/>
      <c r="L98" s="149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49"/>
      <c r="C99" s="10"/>
      <c r="D99" s="150" t="s">
        <v>122</v>
      </c>
      <c r="E99" s="151"/>
      <c r="F99" s="151"/>
      <c r="G99" s="151"/>
      <c r="H99" s="151"/>
      <c r="I99" s="151"/>
      <c r="J99" s="152">
        <f>J167</f>
        <v>0</v>
      </c>
      <c r="K99" s="10"/>
      <c r="L99" s="149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149"/>
      <c r="C100" s="10"/>
      <c r="D100" s="150" t="s">
        <v>123</v>
      </c>
      <c r="E100" s="151"/>
      <c r="F100" s="151"/>
      <c r="G100" s="151"/>
      <c r="H100" s="151"/>
      <c r="I100" s="151"/>
      <c r="J100" s="152">
        <f>J189</f>
        <v>0</v>
      </c>
      <c r="K100" s="10"/>
      <c r="L100" s="14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49"/>
      <c r="C101" s="10"/>
      <c r="D101" s="150" t="s">
        <v>124</v>
      </c>
      <c r="E101" s="151"/>
      <c r="F101" s="151"/>
      <c r="G101" s="151"/>
      <c r="H101" s="151"/>
      <c r="I101" s="151"/>
      <c r="J101" s="152">
        <f>J195</f>
        <v>0</v>
      </c>
      <c r="K101" s="10"/>
      <c r="L101" s="14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49"/>
      <c r="C102" s="10"/>
      <c r="D102" s="150" t="s">
        <v>125</v>
      </c>
      <c r="E102" s="151"/>
      <c r="F102" s="151"/>
      <c r="G102" s="151"/>
      <c r="H102" s="151"/>
      <c r="I102" s="151"/>
      <c r="J102" s="152">
        <f>J562</f>
        <v>0</v>
      </c>
      <c r="K102" s="10"/>
      <c r="L102" s="14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49"/>
      <c r="C103" s="10"/>
      <c r="D103" s="150" t="s">
        <v>126</v>
      </c>
      <c r="E103" s="151"/>
      <c r="F103" s="151"/>
      <c r="G103" s="151"/>
      <c r="H103" s="151"/>
      <c r="I103" s="151"/>
      <c r="J103" s="152">
        <f>J730</f>
        <v>0</v>
      </c>
      <c r="K103" s="10"/>
      <c r="L103" s="149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9" customFormat="1" ht="24.96" customHeight="1">
      <c r="A104" s="9"/>
      <c r="B104" s="145"/>
      <c r="C104" s="9"/>
      <c r="D104" s="146" t="s">
        <v>127</v>
      </c>
      <c r="E104" s="147"/>
      <c r="F104" s="147"/>
      <c r="G104" s="147"/>
      <c r="H104" s="147"/>
      <c r="I104" s="147"/>
      <c r="J104" s="148">
        <f>J732</f>
        <v>0</v>
      </c>
      <c r="K104" s="9"/>
      <c r="L104" s="145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10" customFormat="1" ht="19.92" customHeight="1">
      <c r="A105" s="10"/>
      <c r="B105" s="149"/>
      <c r="C105" s="10"/>
      <c r="D105" s="150" t="s">
        <v>128</v>
      </c>
      <c r="E105" s="151"/>
      <c r="F105" s="151"/>
      <c r="G105" s="151"/>
      <c r="H105" s="151"/>
      <c r="I105" s="151"/>
      <c r="J105" s="152">
        <f>J733</f>
        <v>0</v>
      </c>
      <c r="K105" s="10"/>
      <c r="L105" s="149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49"/>
      <c r="C106" s="10"/>
      <c r="D106" s="150" t="s">
        <v>129</v>
      </c>
      <c r="E106" s="151"/>
      <c r="F106" s="151"/>
      <c r="G106" s="151"/>
      <c r="H106" s="151"/>
      <c r="I106" s="151"/>
      <c r="J106" s="152">
        <f>J740</f>
        <v>0</v>
      </c>
      <c r="K106" s="10"/>
      <c r="L106" s="149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49"/>
      <c r="C107" s="10"/>
      <c r="D107" s="150" t="s">
        <v>130</v>
      </c>
      <c r="E107" s="151"/>
      <c r="F107" s="151"/>
      <c r="G107" s="151"/>
      <c r="H107" s="151"/>
      <c r="I107" s="151"/>
      <c r="J107" s="152">
        <f>J768</f>
        <v>0</v>
      </c>
      <c r="K107" s="10"/>
      <c r="L107" s="149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49"/>
      <c r="C108" s="10"/>
      <c r="D108" s="150" t="s">
        <v>131</v>
      </c>
      <c r="E108" s="151"/>
      <c r="F108" s="151"/>
      <c r="G108" s="151"/>
      <c r="H108" s="151"/>
      <c r="I108" s="151"/>
      <c r="J108" s="152">
        <f>J793</f>
        <v>0</v>
      </c>
      <c r="K108" s="10"/>
      <c r="L108" s="149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49"/>
      <c r="C109" s="10"/>
      <c r="D109" s="150" t="s">
        <v>132</v>
      </c>
      <c r="E109" s="151"/>
      <c r="F109" s="151"/>
      <c r="G109" s="151"/>
      <c r="H109" s="151"/>
      <c r="I109" s="151"/>
      <c r="J109" s="152">
        <f>J799</f>
        <v>0</v>
      </c>
      <c r="K109" s="10"/>
      <c r="L109" s="149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49"/>
      <c r="C110" s="10"/>
      <c r="D110" s="150" t="s">
        <v>133</v>
      </c>
      <c r="E110" s="151"/>
      <c r="F110" s="151"/>
      <c r="G110" s="151"/>
      <c r="H110" s="151"/>
      <c r="I110" s="151"/>
      <c r="J110" s="152">
        <f>J822</f>
        <v>0</v>
      </c>
      <c r="K110" s="10"/>
      <c r="L110" s="149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149"/>
      <c r="C111" s="10"/>
      <c r="D111" s="150" t="s">
        <v>134</v>
      </c>
      <c r="E111" s="151"/>
      <c r="F111" s="151"/>
      <c r="G111" s="151"/>
      <c r="H111" s="151"/>
      <c r="I111" s="151"/>
      <c r="J111" s="152">
        <f>J918</f>
        <v>0</v>
      </c>
      <c r="K111" s="10"/>
      <c r="L111" s="149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149"/>
      <c r="C112" s="10"/>
      <c r="D112" s="150" t="s">
        <v>135</v>
      </c>
      <c r="E112" s="151"/>
      <c r="F112" s="151"/>
      <c r="G112" s="151"/>
      <c r="H112" s="151"/>
      <c r="I112" s="151"/>
      <c r="J112" s="152">
        <f>J949</f>
        <v>0</v>
      </c>
      <c r="K112" s="10"/>
      <c r="L112" s="149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149"/>
      <c r="C113" s="10"/>
      <c r="D113" s="150" t="s">
        <v>136</v>
      </c>
      <c r="E113" s="151"/>
      <c r="F113" s="151"/>
      <c r="G113" s="151"/>
      <c r="H113" s="151"/>
      <c r="I113" s="151"/>
      <c r="J113" s="152">
        <f>J956</f>
        <v>0</v>
      </c>
      <c r="K113" s="10"/>
      <c r="L113" s="149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149"/>
      <c r="C114" s="10"/>
      <c r="D114" s="150" t="s">
        <v>137</v>
      </c>
      <c r="E114" s="151"/>
      <c r="F114" s="151"/>
      <c r="G114" s="151"/>
      <c r="H114" s="151"/>
      <c r="I114" s="151"/>
      <c r="J114" s="152">
        <f>J1051</f>
        <v>0</v>
      </c>
      <c r="K114" s="10"/>
      <c r="L114" s="149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9.92" customHeight="1">
      <c r="A115" s="10"/>
      <c r="B115" s="149"/>
      <c r="C115" s="10"/>
      <c r="D115" s="150" t="s">
        <v>138</v>
      </c>
      <c r="E115" s="151"/>
      <c r="F115" s="151"/>
      <c r="G115" s="151"/>
      <c r="H115" s="151"/>
      <c r="I115" s="151"/>
      <c r="J115" s="152">
        <f>J1082</f>
        <v>0</v>
      </c>
      <c r="K115" s="10"/>
      <c r="L115" s="149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9.92" customHeight="1">
      <c r="A116" s="10"/>
      <c r="B116" s="149"/>
      <c r="C116" s="10"/>
      <c r="D116" s="150" t="s">
        <v>139</v>
      </c>
      <c r="E116" s="151"/>
      <c r="F116" s="151"/>
      <c r="G116" s="151"/>
      <c r="H116" s="151"/>
      <c r="I116" s="151"/>
      <c r="J116" s="152">
        <f>J1132</f>
        <v>0</v>
      </c>
      <c r="K116" s="10"/>
      <c r="L116" s="149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10" customFormat="1" ht="19.92" customHeight="1">
      <c r="A117" s="10"/>
      <c r="B117" s="149"/>
      <c r="C117" s="10"/>
      <c r="D117" s="150" t="s">
        <v>140</v>
      </c>
      <c r="E117" s="151"/>
      <c r="F117" s="151"/>
      <c r="G117" s="151"/>
      <c r="H117" s="151"/>
      <c r="I117" s="151"/>
      <c r="J117" s="152">
        <f>J1143</f>
        <v>0</v>
      </c>
      <c r="K117" s="10"/>
      <c r="L117" s="149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s="10" customFormat="1" ht="19.92" customHeight="1">
      <c r="A118" s="10"/>
      <c r="B118" s="149"/>
      <c r="C118" s="10"/>
      <c r="D118" s="150" t="s">
        <v>141</v>
      </c>
      <c r="E118" s="151"/>
      <c r="F118" s="151"/>
      <c r="G118" s="151"/>
      <c r="H118" s="151"/>
      <c r="I118" s="151"/>
      <c r="J118" s="152">
        <f>J1148</f>
        <v>0</v>
      </c>
      <c r="K118" s="10"/>
      <c r="L118" s="149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</row>
    <row r="119" s="10" customFormat="1" ht="19.92" customHeight="1">
      <c r="A119" s="10"/>
      <c r="B119" s="149"/>
      <c r="C119" s="10"/>
      <c r="D119" s="150" t="s">
        <v>142</v>
      </c>
      <c r="E119" s="151"/>
      <c r="F119" s="151"/>
      <c r="G119" s="151"/>
      <c r="H119" s="151"/>
      <c r="I119" s="151"/>
      <c r="J119" s="152">
        <f>J1265</f>
        <v>0</v>
      </c>
      <c r="K119" s="10"/>
      <c r="L119" s="149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</row>
    <row r="120" s="10" customFormat="1" ht="19.92" customHeight="1">
      <c r="A120" s="10"/>
      <c r="B120" s="149"/>
      <c r="C120" s="10"/>
      <c r="D120" s="150" t="s">
        <v>143</v>
      </c>
      <c r="E120" s="151"/>
      <c r="F120" s="151"/>
      <c r="G120" s="151"/>
      <c r="H120" s="151"/>
      <c r="I120" s="151"/>
      <c r="J120" s="152">
        <f>J1275</f>
        <v>0</v>
      </c>
      <c r="K120" s="10"/>
      <c r="L120" s="149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</row>
    <row r="121" s="10" customFormat="1" ht="19.92" customHeight="1">
      <c r="A121" s="10"/>
      <c r="B121" s="149"/>
      <c r="C121" s="10"/>
      <c r="D121" s="150" t="s">
        <v>144</v>
      </c>
      <c r="E121" s="151"/>
      <c r="F121" s="151"/>
      <c r="G121" s="151"/>
      <c r="H121" s="151"/>
      <c r="I121" s="151"/>
      <c r="J121" s="152">
        <f>J1358</f>
        <v>0</v>
      </c>
      <c r="K121" s="10"/>
      <c r="L121" s="149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</row>
    <row r="122" s="10" customFormat="1" ht="19.92" customHeight="1">
      <c r="A122" s="10"/>
      <c r="B122" s="149"/>
      <c r="C122" s="10"/>
      <c r="D122" s="150" t="s">
        <v>145</v>
      </c>
      <c r="E122" s="151"/>
      <c r="F122" s="151"/>
      <c r="G122" s="151"/>
      <c r="H122" s="151"/>
      <c r="I122" s="151"/>
      <c r="J122" s="152">
        <f>J1376</f>
        <v>0</v>
      </c>
      <c r="K122" s="10"/>
      <c r="L122" s="149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</row>
    <row r="123" s="10" customFormat="1" ht="19.92" customHeight="1">
      <c r="A123" s="10"/>
      <c r="B123" s="149"/>
      <c r="C123" s="10"/>
      <c r="D123" s="150" t="s">
        <v>146</v>
      </c>
      <c r="E123" s="151"/>
      <c r="F123" s="151"/>
      <c r="G123" s="151"/>
      <c r="H123" s="151"/>
      <c r="I123" s="151"/>
      <c r="J123" s="152">
        <f>J1772</f>
        <v>0</v>
      </c>
      <c r="K123" s="10"/>
      <c r="L123" s="149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</row>
    <row r="124" s="9" customFormat="1" ht="24.96" customHeight="1">
      <c r="A124" s="9"/>
      <c r="B124" s="145"/>
      <c r="C124" s="9"/>
      <c r="D124" s="146" t="s">
        <v>147</v>
      </c>
      <c r="E124" s="147"/>
      <c r="F124" s="147"/>
      <c r="G124" s="147"/>
      <c r="H124" s="147"/>
      <c r="I124" s="147"/>
      <c r="J124" s="148">
        <f>J1790</f>
        <v>0</v>
      </c>
      <c r="K124" s="9"/>
      <c r="L124" s="145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</row>
    <row r="125" s="10" customFormat="1" ht="19.92" customHeight="1">
      <c r="A125" s="10"/>
      <c r="B125" s="149"/>
      <c r="C125" s="10"/>
      <c r="D125" s="150" t="s">
        <v>148</v>
      </c>
      <c r="E125" s="151"/>
      <c r="F125" s="151"/>
      <c r="G125" s="151"/>
      <c r="H125" s="151"/>
      <c r="I125" s="151"/>
      <c r="J125" s="152">
        <f>J1791</f>
        <v>0</v>
      </c>
      <c r="K125" s="10"/>
      <c r="L125" s="149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</row>
    <row r="126" s="9" customFormat="1" ht="24.96" customHeight="1">
      <c r="A126" s="9"/>
      <c r="B126" s="145"/>
      <c r="C126" s="9"/>
      <c r="D126" s="146" t="s">
        <v>149</v>
      </c>
      <c r="E126" s="147"/>
      <c r="F126" s="147"/>
      <c r="G126" s="147"/>
      <c r="H126" s="147"/>
      <c r="I126" s="147"/>
      <c r="J126" s="148">
        <f>J1795</f>
        <v>0</v>
      </c>
      <c r="K126" s="9"/>
      <c r="L126" s="145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</row>
    <row r="127" s="9" customFormat="1" ht="24.96" customHeight="1">
      <c r="A127" s="9"/>
      <c r="B127" s="145"/>
      <c r="C127" s="9"/>
      <c r="D127" s="146" t="s">
        <v>150</v>
      </c>
      <c r="E127" s="147"/>
      <c r="F127" s="147"/>
      <c r="G127" s="147"/>
      <c r="H127" s="147"/>
      <c r="I127" s="147"/>
      <c r="J127" s="148">
        <f>J1797</f>
        <v>0</v>
      </c>
      <c r="K127" s="9"/>
      <c r="L127" s="145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</row>
    <row r="128" s="2" customFormat="1" ht="21.84" customHeight="1">
      <c r="A128" s="38"/>
      <c r="B128" s="39"/>
      <c r="C128" s="38"/>
      <c r="D128" s="38"/>
      <c r="E128" s="38"/>
      <c r="F128" s="38"/>
      <c r="G128" s="38"/>
      <c r="H128" s="38"/>
      <c r="I128" s="38"/>
      <c r="J128" s="38"/>
      <c r="K128" s="38"/>
      <c r="L128" s="56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</row>
    <row r="129" s="2" customFormat="1" ht="6.96" customHeight="1">
      <c r="A129" s="38"/>
      <c r="B129" s="61"/>
      <c r="C129" s="62"/>
      <c r="D129" s="62"/>
      <c r="E129" s="62"/>
      <c r="F129" s="62"/>
      <c r="G129" s="62"/>
      <c r="H129" s="62"/>
      <c r="I129" s="62"/>
      <c r="J129" s="62"/>
      <c r="K129" s="62"/>
      <c r="L129" s="56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</row>
    <row r="133" s="2" customFormat="1" ht="6.96" customHeight="1">
      <c r="A133" s="38"/>
      <c r="B133" s="63"/>
      <c r="C133" s="64"/>
      <c r="D133" s="64"/>
      <c r="E133" s="64"/>
      <c r="F133" s="64"/>
      <c r="G133" s="64"/>
      <c r="H133" s="64"/>
      <c r="I133" s="64"/>
      <c r="J133" s="64"/>
      <c r="K133" s="64"/>
      <c r="L133" s="56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</row>
    <row r="134" s="2" customFormat="1" ht="24.96" customHeight="1">
      <c r="A134" s="38"/>
      <c r="B134" s="39"/>
      <c r="C134" s="23" t="s">
        <v>151</v>
      </c>
      <c r="D134" s="38"/>
      <c r="E134" s="38"/>
      <c r="F134" s="38"/>
      <c r="G134" s="38"/>
      <c r="H134" s="38"/>
      <c r="I134" s="38"/>
      <c r="J134" s="38"/>
      <c r="K134" s="38"/>
      <c r="L134" s="56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</row>
    <row r="135" s="2" customFormat="1" ht="6.96" customHeight="1">
      <c r="A135" s="38"/>
      <c r="B135" s="39"/>
      <c r="C135" s="38"/>
      <c r="D135" s="38"/>
      <c r="E135" s="38"/>
      <c r="F135" s="38"/>
      <c r="G135" s="38"/>
      <c r="H135" s="38"/>
      <c r="I135" s="38"/>
      <c r="J135" s="38"/>
      <c r="K135" s="38"/>
      <c r="L135" s="56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</row>
    <row r="136" s="2" customFormat="1" ht="12" customHeight="1">
      <c r="A136" s="38"/>
      <c r="B136" s="39"/>
      <c r="C136" s="32" t="s">
        <v>15</v>
      </c>
      <c r="D136" s="38"/>
      <c r="E136" s="38"/>
      <c r="F136" s="38"/>
      <c r="G136" s="38"/>
      <c r="H136" s="38"/>
      <c r="I136" s="38"/>
      <c r="J136" s="38"/>
      <c r="K136" s="38"/>
      <c r="L136" s="56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</row>
    <row r="137" s="2" customFormat="1" ht="16.5" customHeight="1">
      <c r="A137" s="38"/>
      <c r="B137" s="39"/>
      <c r="C137" s="38"/>
      <c r="D137" s="38"/>
      <c r="E137" s="122" t="str">
        <f>E7</f>
        <v xml:space="preserve">Prestavba objektu interného oddelenia na očné  oddelenie</v>
      </c>
      <c r="F137" s="32"/>
      <c r="G137" s="32"/>
      <c r="H137" s="32"/>
      <c r="I137" s="38"/>
      <c r="J137" s="38"/>
      <c r="K137" s="38"/>
      <c r="L137" s="56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</row>
    <row r="138" s="2" customFormat="1" ht="12" customHeight="1">
      <c r="A138" s="38"/>
      <c r="B138" s="39"/>
      <c r="C138" s="32" t="s">
        <v>113</v>
      </c>
      <c r="D138" s="38"/>
      <c r="E138" s="38"/>
      <c r="F138" s="38"/>
      <c r="G138" s="38"/>
      <c r="H138" s="38"/>
      <c r="I138" s="38"/>
      <c r="J138" s="38"/>
      <c r="K138" s="38"/>
      <c r="L138" s="56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</row>
    <row r="139" s="2" customFormat="1" ht="16.5" customHeight="1">
      <c r="A139" s="38"/>
      <c r="B139" s="39"/>
      <c r="C139" s="38"/>
      <c r="D139" s="38"/>
      <c r="E139" s="68" t="str">
        <f>E9</f>
        <v>1 - Stavebná časť</v>
      </c>
      <c r="F139" s="38"/>
      <c r="G139" s="38"/>
      <c r="H139" s="38"/>
      <c r="I139" s="38"/>
      <c r="J139" s="38"/>
      <c r="K139" s="38"/>
      <c r="L139" s="56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</row>
    <row r="140" s="2" customFormat="1" ht="6.96" customHeight="1">
      <c r="A140" s="38"/>
      <c r="B140" s="39"/>
      <c r="C140" s="38"/>
      <c r="D140" s="38"/>
      <c r="E140" s="38"/>
      <c r="F140" s="38"/>
      <c r="G140" s="38"/>
      <c r="H140" s="38"/>
      <c r="I140" s="38"/>
      <c r="J140" s="38"/>
      <c r="K140" s="38"/>
      <c r="L140" s="56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</row>
    <row r="141" s="2" customFormat="1" ht="12" customHeight="1">
      <c r="A141" s="38"/>
      <c r="B141" s="39"/>
      <c r="C141" s="32" t="s">
        <v>19</v>
      </c>
      <c r="D141" s="38"/>
      <c r="E141" s="38"/>
      <c r="F141" s="27" t="str">
        <f>F12</f>
        <v>Nitra, p.č. 4558</v>
      </c>
      <c r="G141" s="38"/>
      <c r="H141" s="38"/>
      <c r="I141" s="32" t="s">
        <v>21</v>
      </c>
      <c r="J141" s="70" t="str">
        <f>IF(J12="","",J12)</f>
        <v>28. 12. 2023</v>
      </c>
      <c r="K141" s="38"/>
      <c r="L141" s="56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</row>
    <row r="142" s="2" customFormat="1" ht="6.96" customHeight="1">
      <c r="A142" s="38"/>
      <c r="B142" s="39"/>
      <c r="C142" s="38"/>
      <c r="D142" s="38"/>
      <c r="E142" s="38"/>
      <c r="F142" s="38"/>
      <c r="G142" s="38"/>
      <c r="H142" s="38"/>
      <c r="I142" s="38"/>
      <c r="J142" s="38"/>
      <c r="K142" s="38"/>
      <c r="L142" s="56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</row>
    <row r="143" s="2" customFormat="1" ht="15.15" customHeight="1">
      <c r="A143" s="38"/>
      <c r="B143" s="39"/>
      <c r="C143" s="32" t="s">
        <v>23</v>
      </c>
      <c r="D143" s="38"/>
      <c r="E143" s="38"/>
      <c r="F143" s="27" t="str">
        <f>E15</f>
        <v xml:space="preserve"> Fakultná nemocnica Nitra</v>
      </c>
      <c r="G143" s="38"/>
      <c r="H143" s="38"/>
      <c r="I143" s="32" t="s">
        <v>29</v>
      </c>
      <c r="J143" s="36" t="str">
        <f>E21</f>
        <v xml:space="preserve">Projekt design s.r.o. </v>
      </c>
      <c r="K143" s="38"/>
      <c r="L143" s="56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</row>
    <row r="144" s="2" customFormat="1" ht="15.15" customHeight="1">
      <c r="A144" s="38"/>
      <c r="B144" s="39"/>
      <c r="C144" s="32" t="s">
        <v>27</v>
      </c>
      <c r="D144" s="38"/>
      <c r="E144" s="38"/>
      <c r="F144" s="27" t="str">
        <f>IF(E18="","",E18)</f>
        <v>Vyplň údaj</v>
      </c>
      <c r="G144" s="38"/>
      <c r="H144" s="38"/>
      <c r="I144" s="32" t="s">
        <v>33</v>
      </c>
      <c r="J144" s="36" t="str">
        <f>E24</f>
        <v xml:space="preserve"> </v>
      </c>
      <c r="K144" s="38"/>
      <c r="L144" s="56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</row>
    <row r="145" s="2" customFormat="1" ht="10.32" customHeight="1">
      <c r="A145" s="38"/>
      <c r="B145" s="39"/>
      <c r="C145" s="38"/>
      <c r="D145" s="38"/>
      <c r="E145" s="38"/>
      <c r="F145" s="38"/>
      <c r="G145" s="38"/>
      <c r="H145" s="38"/>
      <c r="I145" s="38"/>
      <c r="J145" s="38"/>
      <c r="K145" s="38"/>
      <c r="L145" s="56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</row>
    <row r="146" s="11" customFormat="1" ht="29.28" customHeight="1">
      <c r="A146" s="153"/>
      <c r="B146" s="154"/>
      <c r="C146" s="155" t="s">
        <v>152</v>
      </c>
      <c r="D146" s="156" t="s">
        <v>61</v>
      </c>
      <c r="E146" s="156" t="s">
        <v>57</v>
      </c>
      <c r="F146" s="156" t="s">
        <v>58</v>
      </c>
      <c r="G146" s="156" t="s">
        <v>153</v>
      </c>
      <c r="H146" s="156" t="s">
        <v>154</v>
      </c>
      <c r="I146" s="156" t="s">
        <v>155</v>
      </c>
      <c r="J146" s="157" t="s">
        <v>117</v>
      </c>
      <c r="K146" s="158" t="s">
        <v>156</v>
      </c>
      <c r="L146" s="159"/>
      <c r="M146" s="87" t="s">
        <v>1</v>
      </c>
      <c r="N146" s="88" t="s">
        <v>40</v>
      </c>
      <c r="O146" s="88" t="s">
        <v>157</v>
      </c>
      <c r="P146" s="88" t="s">
        <v>158</v>
      </c>
      <c r="Q146" s="88" t="s">
        <v>159</v>
      </c>
      <c r="R146" s="88" t="s">
        <v>160</v>
      </c>
      <c r="S146" s="88" t="s">
        <v>161</v>
      </c>
      <c r="T146" s="89" t="s">
        <v>162</v>
      </c>
      <c r="U146" s="153"/>
      <c r="V146" s="153"/>
      <c r="W146" s="153"/>
      <c r="X146" s="153"/>
      <c r="Y146" s="153"/>
      <c r="Z146" s="153"/>
      <c r="AA146" s="153"/>
      <c r="AB146" s="153"/>
      <c r="AC146" s="153"/>
      <c r="AD146" s="153"/>
      <c r="AE146" s="153"/>
    </row>
    <row r="147" s="2" customFormat="1" ht="22.8" customHeight="1">
      <c r="A147" s="38"/>
      <c r="B147" s="39"/>
      <c r="C147" s="94" t="s">
        <v>118</v>
      </c>
      <c r="D147" s="38"/>
      <c r="E147" s="38"/>
      <c r="F147" s="38"/>
      <c r="G147" s="38"/>
      <c r="H147" s="38"/>
      <c r="I147" s="38"/>
      <c r="J147" s="160">
        <f>BK147</f>
        <v>0</v>
      </c>
      <c r="K147" s="38"/>
      <c r="L147" s="39"/>
      <c r="M147" s="90"/>
      <c r="N147" s="74"/>
      <c r="O147" s="91"/>
      <c r="P147" s="161">
        <f>P148+P732+P1790+P1795+P1797</f>
        <v>0</v>
      </c>
      <c r="Q147" s="91"/>
      <c r="R147" s="161">
        <f>R148+R732+R1790+R1795+R1797</f>
        <v>572.3644125162499</v>
      </c>
      <c r="S147" s="91"/>
      <c r="T147" s="162">
        <f>T148+T732+T1790+T1795+T1797</f>
        <v>338.74476011999991</v>
      </c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T147" s="19" t="s">
        <v>75</v>
      </c>
      <c r="AU147" s="19" t="s">
        <v>119</v>
      </c>
      <c r="BK147" s="163">
        <f>BK148+BK732+BK1790+BK1795+BK1797</f>
        <v>0</v>
      </c>
    </row>
    <row r="148" s="12" customFormat="1" ht="25.92" customHeight="1">
      <c r="A148" s="12"/>
      <c r="B148" s="164"/>
      <c r="C148" s="12"/>
      <c r="D148" s="165" t="s">
        <v>75</v>
      </c>
      <c r="E148" s="166" t="s">
        <v>163</v>
      </c>
      <c r="F148" s="166" t="s">
        <v>164</v>
      </c>
      <c r="G148" s="12"/>
      <c r="H148" s="12"/>
      <c r="I148" s="167"/>
      <c r="J148" s="168">
        <f>BK148</f>
        <v>0</v>
      </c>
      <c r="K148" s="12"/>
      <c r="L148" s="164"/>
      <c r="M148" s="169"/>
      <c r="N148" s="170"/>
      <c r="O148" s="170"/>
      <c r="P148" s="171">
        <f>P149+P167+P189+P195+P562+P730</f>
        <v>0</v>
      </c>
      <c r="Q148" s="170"/>
      <c r="R148" s="171">
        <f>R149+R167+R189+R195+R562+R730</f>
        <v>391.09379371624993</v>
      </c>
      <c r="S148" s="170"/>
      <c r="T148" s="172">
        <f>T149+T167+T189+T195+T562+T730</f>
        <v>298.92794399999991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R148" s="165" t="s">
        <v>81</v>
      </c>
      <c r="AT148" s="173" t="s">
        <v>75</v>
      </c>
      <c r="AU148" s="173" t="s">
        <v>76</v>
      </c>
      <c r="AY148" s="165" t="s">
        <v>165</v>
      </c>
      <c r="BK148" s="174">
        <f>BK149+BK167+BK189+BK195+BK562+BK730</f>
        <v>0</v>
      </c>
    </row>
    <row r="149" s="12" customFormat="1" ht="22.8" customHeight="1">
      <c r="A149" s="12"/>
      <c r="B149" s="164"/>
      <c r="C149" s="12"/>
      <c r="D149" s="165" t="s">
        <v>75</v>
      </c>
      <c r="E149" s="175" t="s">
        <v>81</v>
      </c>
      <c r="F149" s="175" t="s">
        <v>166</v>
      </c>
      <c r="G149" s="12"/>
      <c r="H149" s="12"/>
      <c r="I149" s="167"/>
      <c r="J149" s="176">
        <f>BK149</f>
        <v>0</v>
      </c>
      <c r="K149" s="12"/>
      <c r="L149" s="164"/>
      <c r="M149" s="169"/>
      <c r="N149" s="170"/>
      <c r="O149" s="170"/>
      <c r="P149" s="171">
        <f>SUM(P150:P166)</f>
        <v>0</v>
      </c>
      <c r="Q149" s="170"/>
      <c r="R149" s="171">
        <f>SUM(R150:R166)</f>
        <v>17.010000000000002</v>
      </c>
      <c r="S149" s="170"/>
      <c r="T149" s="172">
        <f>SUM(T150:T166)</f>
        <v>2.835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165" t="s">
        <v>81</v>
      </c>
      <c r="AT149" s="173" t="s">
        <v>75</v>
      </c>
      <c r="AU149" s="173" t="s">
        <v>81</v>
      </c>
      <c r="AY149" s="165" t="s">
        <v>165</v>
      </c>
      <c r="BK149" s="174">
        <f>SUM(BK150:BK166)</f>
        <v>0</v>
      </c>
    </row>
    <row r="150" s="2" customFormat="1" ht="33" customHeight="1">
      <c r="A150" s="38"/>
      <c r="B150" s="177"/>
      <c r="C150" s="178" t="s">
        <v>81</v>
      </c>
      <c r="D150" s="178" t="s">
        <v>167</v>
      </c>
      <c r="E150" s="179" t="s">
        <v>168</v>
      </c>
      <c r="F150" s="180" t="s">
        <v>169</v>
      </c>
      <c r="G150" s="181" t="s">
        <v>170</v>
      </c>
      <c r="H150" s="182">
        <v>12.6</v>
      </c>
      <c r="I150" s="183"/>
      <c r="J150" s="184">
        <f>ROUND(I150*H150,2)</f>
        <v>0</v>
      </c>
      <c r="K150" s="185"/>
      <c r="L150" s="39"/>
      <c r="M150" s="186" t="s">
        <v>1</v>
      </c>
      <c r="N150" s="187" t="s">
        <v>42</v>
      </c>
      <c r="O150" s="78"/>
      <c r="P150" s="188">
        <f>O150*H150</f>
        <v>0</v>
      </c>
      <c r="Q150" s="188">
        <v>0</v>
      </c>
      <c r="R150" s="188">
        <f>Q150*H150</f>
        <v>0</v>
      </c>
      <c r="S150" s="188">
        <v>0.22500000000000001</v>
      </c>
      <c r="T150" s="189">
        <f>S150*H150</f>
        <v>2.835</v>
      </c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R150" s="190" t="s">
        <v>91</v>
      </c>
      <c r="AT150" s="190" t="s">
        <v>167</v>
      </c>
      <c r="AU150" s="190" t="s">
        <v>171</v>
      </c>
      <c r="AY150" s="19" t="s">
        <v>165</v>
      </c>
      <c r="BE150" s="191">
        <f>IF(N150="základná",J150,0)</f>
        <v>0</v>
      </c>
      <c r="BF150" s="191">
        <f>IF(N150="znížená",J150,0)</f>
        <v>0</v>
      </c>
      <c r="BG150" s="191">
        <f>IF(N150="zákl. prenesená",J150,0)</f>
        <v>0</v>
      </c>
      <c r="BH150" s="191">
        <f>IF(N150="zníž. prenesená",J150,0)</f>
        <v>0</v>
      </c>
      <c r="BI150" s="191">
        <f>IF(N150="nulová",J150,0)</f>
        <v>0</v>
      </c>
      <c r="BJ150" s="19" t="s">
        <v>171</v>
      </c>
      <c r="BK150" s="191">
        <f>ROUND(I150*H150,2)</f>
        <v>0</v>
      </c>
      <c r="BL150" s="19" t="s">
        <v>91</v>
      </c>
      <c r="BM150" s="190" t="s">
        <v>172</v>
      </c>
    </row>
    <row r="151" s="13" customFormat="1">
      <c r="A151" s="13"/>
      <c r="B151" s="192"/>
      <c r="C151" s="13"/>
      <c r="D151" s="193" t="s">
        <v>173</v>
      </c>
      <c r="E151" s="194" t="s">
        <v>1</v>
      </c>
      <c r="F151" s="195" t="s">
        <v>174</v>
      </c>
      <c r="G151" s="13"/>
      <c r="H151" s="196">
        <v>12.6</v>
      </c>
      <c r="I151" s="197"/>
      <c r="J151" s="13"/>
      <c r="K151" s="13"/>
      <c r="L151" s="192"/>
      <c r="M151" s="198"/>
      <c r="N151" s="199"/>
      <c r="O151" s="199"/>
      <c r="P151" s="199"/>
      <c r="Q151" s="199"/>
      <c r="R151" s="199"/>
      <c r="S151" s="199"/>
      <c r="T151" s="200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194" t="s">
        <v>173</v>
      </c>
      <c r="AU151" s="194" t="s">
        <v>171</v>
      </c>
      <c r="AV151" s="13" t="s">
        <v>171</v>
      </c>
      <c r="AW151" s="13" t="s">
        <v>32</v>
      </c>
      <c r="AX151" s="13" t="s">
        <v>81</v>
      </c>
      <c r="AY151" s="194" t="s">
        <v>165</v>
      </c>
    </row>
    <row r="152" s="2" customFormat="1" ht="24.15" customHeight="1">
      <c r="A152" s="38"/>
      <c r="B152" s="177"/>
      <c r="C152" s="178" t="s">
        <v>171</v>
      </c>
      <c r="D152" s="178" t="s">
        <v>167</v>
      </c>
      <c r="E152" s="179" t="s">
        <v>175</v>
      </c>
      <c r="F152" s="180" t="s">
        <v>176</v>
      </c>
      <c r="G152" s="181" t="s">
        <v>177</v>
      </c>
      <c r="H152" s="182">
        <v>21.600000000000001</v>
      </c>
      <c r="I152" s="183"/>
      <c r="J152" s="184">
        <f>ROUND(I152*H152,2)</f>
        <v>0</v>
      </c>
      <c r="K152" s="185"/>
      <c r="L152" s="39"/>
      <c r="M152" s="186" t="s">
        <v>1</v>
      </c>
      <c r="N152" s="187" t="s">
        <v>42</v>
      </c>
      <c r="O152" s="78"/>
      <c r="P152" s="188">
        <f>O152*H152</f>
        <v>0</v>
      </c>
      <c r="Q152" s="188">
        <v>0</v>
      </c>
      <c r="R152" s="188">
        <f>Q152*H152</f>
        <v>0</v>
      </c>
      <c r="S152" s="188">
        <v>0</v>
      </c>
      <c r="T152" s="189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190" t="s">
        <v>91</v>
      </c>
      <c r="AT152" s="190" t="s">
        <v>167</v>
      </c>
      <c r="AU152" s="190" t="s">
        <v>171</v>
      </c>
      <c r="AY152" s="19" t="s">
        <v>165</v>
      </c>
      <c r="BE152" s="191">
        <f>IF(N152="základná",J152,0)</f>
        <v>0</v>
      </c>
      <c r="BF152" s="191">
        <f>IF(N152="znížená",J152,0)</f>
        <v>0</v>
      </c>
      <c r="BG152" s="191">
        <f>IF(N152="zákl. prenesená",J152,0)</f>
        <v>0</v>
      </c>
      <c r="BH152" s="191">
        <f>IF(N152="zníž. prenesená",J152,0)</f>
        <v>0</v>
      </c>
      <c r="BI152" s="191">
        <f>IF(N152="nulová",J152,0)</f>
        <v>0</v>
      </c>
      <c r="BJ152" s="19" t="s">
        <v>171</v>
      </c>
      <c r="BK152" s="191">
        <f>ROUND(I152*H152,2)</f>
        <v>0</v>
      </c>
      <c r="BL152" s="19" t="s">
        <v>91</v>
      </c>
      <c r="BM152" s="190" t="s">
        <v>178</v>
      </c>
    </row>
    <row r="153" s="13" customFormat="1">
      <c r="A153" s="13"/>
      <c r="B153" s="192"/>
      <c r="C153" s="13"/>
      <c r="D153" s="193" t="s">
        <v>173</v>
      </c>
      <c r="E153" s="194" t="s">
        <v>1</v>
      </c>
      <c r="F153" s="195" t="s">
        <v>179</v>
      </c>
      <c r="G153" s="13"/>
      <c r="H153" s="196">
        <v>21.600000000000001</v>
      </c>
      <c r="I153" s="197"/>
      <c r="J153" s="13"/>
      <c r="K153" s="13"/>
      <c r="L153" s="192"/>
      <c r="M153" s="198"/>
      <c r="N153" s="199"/>
      <c r="O153" s="199"/>
      <c r="P153" s="199"/>
      <c r="Q153" s="199"/>
      <c r="R153" s="199"/>
      <c r="S153" s="199"/>
      <c r="T153" s="200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194" t="s">
        <v>173</v>
      </c>
      <c r="AU153" s="194" t="s">
        <v>171</v>
      </c>
      <c r="AV153" s="13" t="s">
        <v>171</v>
      </c>
      <c r="AW153" s="13" t="s">
        <v>32</v>
      </c>
      <c r="AX153" s="13" t="s">
        <v>81</v>
      </c>
      <c r="AY153" s="194" t="s">
        <v>165</v>
      </c>
    </row>
    <row r="154" s="2" customFormat="1" ht="24.15" customHeight="1">
      <c r="A154" s="38"/>
      <c r="B154" s="177"/>
      <c r="C154" s="178" t="s">
        <v>88</v>
      </c>
      <c r="D154" s="178" t="s">
        <v>167</v>
      </c>
      <c r="E154" s="179" t="s">
        <v>180</v>
      </c>
      <c r="F154" s="180" t="s">
        <v>181</v>
      </c>
      <c r="G154" s="181" t="s">
        <v>177</v>
      </c>
      <c r="H154" s="182">
        <v>21.600000000000001</v>
      </c>
      <c r="I154" s="183"/>
      <c r="J154" s="184">
        <f>ROUND(I154*H154,2)</f>
        <v>0</v>
      </c>
      <c r="K154" s="185"/>
      <c r="L154" s="39"/>
      <c r="M154" s="186" t="s">
        <v>1</v>
      </c>
      <c r="N154" s="187" t="s">
        <v>42</v>
      </c>
      <c r="O154" s="78"/>
      <c r="P154" s="188">
        <f>O154*H154</f>
        <v>0</v>
      </c>
      <c r="Q154" s="188">
        <v>0</v>
      </c>
      <c r="R154" s="188">
        <f>Q154*H154</f>
        <v>0</v>
      </c>
      <c r="S154" s="188">
        <v>0</v>
      </c>
      <c r="T154" s="189">
        <f>S154*H154</f>
        <v>0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190" t="s">
        <v>91</v>
      </c>
      <c r="AT154" s="190" t="s">
        <v>167</v>
      </c>
      <c r="AU154" s="190" t="s">
        <v>171</v>
      </c>
      <c r="AY154" s="19" t="s">
        <v>165</v>
      </c>
      <c r="BE154" s="191">
        <f>IF(N154="základná",J154,0)</f>
        <v>0</v>
      </c>
      <c r="BF154" s="191">
        <f>IF(N154="znížená",J154,0)</f>
        <v>0</v>
      </c>
      <c r="BG154" s="191">
        <f>IF(N154="zákl. prenesená",J154,0)</f>
        <v>0</v>
      </c>
      <c r="BH154" s="191">
        <f>IF(N154="zníž. prenesená",J154,0)</f>
        <v>0</v>
      </c>
      <c r="BI154" s="191">
        <f>IF(N154="nulová",J154,0)</f>
        <v>0</v>
      </c>
      <c r="BJ154" s="19" t="s">
        <v>171</v>
      </c>
      <c r="BK154" s="191">
        <f>ROUND(I154*H154,2)</f>
        <v>0</v>
      </c>
      <c r="BL154" s="19" t="s">
        <v>91</v>
      </c>
      <c r="BM154" s="190" t="s">
        <v>182</v>
      </c>
    </row>
    <row r="155" s="2" customFormat="1" ht="33" customHeight="1">
      <c r="A155" s="38"/>
      <c r="B155" s="177"/>
      <c r="C155" s="178" t="s">
        <v>91</v>
      </c>
      <c r="D155" s="178" t="s">
        <v>167</v>
      </c>
      <c r="E155" s="179" t="s">
        <v>183</v>
      </c>
      <c r="F155" s="180" t="s">
        <v>184</v>
      </c>
      <c r="G155" s="181" t="s">
        <v>177</v>
      </c>
      <c r="H155" s="182">
        <v>11.699999999999999</v>
      </c>
      <c r="I155" s="183"/>
      <c r="J155" s="184">
        <f>ROUND(I155*H155,2)</f>
        <v>0</v>
      </c>
      <c r="K155" s="185"/>
      <c r="L155" s="39"/>
      <c r="M155" s="186" t="s">
        <v>1</v>
      </c>
      <c r="N155" s="187" t="s">
        <v>42</v>
      </c>
      <c r="O155" s="78"/>
      <c r="P155" s="188">
        <f>O155*H155</f>
        <v>0</v>
      </c>
      <c r="Q155" s="188">
        <v>0</v>
      </c>
      <c r="R155" s="188">
        <f>Q155*H155</f>
        <v>0</v>
      </c>
      <c r="S155" s="188">
        <v>0</v>
      </c>
      <c r="T155" s="189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190" t="s">
        <v>91</v>
      </c>
      <c r="AT155" s="190" t="s">
        <v>167</v>
      </c>
      <c r="AU155" s="190" t="s">
        <v>171</v>
      </c>
      <c r="AY155" s="19" t="s">
        <v>165</v>
      </c>
      <c r="BE155" s="191">
        <f>IF(N155="základná",J155,0)</f>
        <v>0</v>
      </c>
      <c r="BF155" s="191">
        <f>IF(N155="znížená",J155,0)</f>
        <v>0</v>
      </c>
      <c r="BG155" s="191">
        <f>IF(N155="zákl. prenesená",J155,0)</f>
        <v>0</v>
      </c>
      <c r="BH155" s="191">
        <f>IF(N155="zníž. prenesená",J155,0)</f>
        <v>0</v>
      </c>
      <c r="BI155" s="191">
        <f>IF(N155="nulová",J155,0)</f>
        <v>0</v>
      </c>
      <c r="BJ155" s="19" t="s">
        <v>171</v>
      </c>
      <c r="BK155" s="191">
        <f>ROUND(I155*H155,2)</f>
        <v>0</v>
      </c>
      <c r="BL155" s="19" t="s">
        <v>91</v>
      </c>
      <c r="BM155" s="190" t="s">
        <v>185</v>
      </c>
    </row>
    <row r="156" s="13" customFormat="1">
      <c r="A156" s="13"/>
      <c r="B156" s="192"/>
      <c r="C156" s="13"/>
      <c r="D156" s="193" t="s">
        <v>173</v>
      </c>
      <c r="E156" s="194" t="s">
        <v>1</v>
      </c>
      <c r="F156" s="195" t="s">
        <v>186</v>
      </c>
      <c r="G156" s="13"/>
      <c r="H156" s="196">
        <v>11.699999999999999</v>
      </c>
      <c r="I156" s="197"/>
      <c r="J156" s="13"/>
      <c r="K156" s="13"/>
      <c r="L156" s="192"/>
      <c r="M156" s="198"/>
      <c r="N156" s="199"/>
      <c r="O156" s="199"/>
      <c r="P156" s="199"/>
      <c r="Q156" s="199"/>
      <c r="R156" s="199"/>
      <c r="S156" s="199"/>
      <c r="T156" s="200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194" t="s">
        <v>173</v>
      </c>
      <c r="AU156" s="194" t="s">
        <v>171</v>
      </c>
      <c r="AV156" s="13" t="s">
        <v>171</v>
      </c>
      <c r="AW156" s="13" t="s">
        <v>32</v>
      </c>
      <c r="AX156" s="13" t="s">
        <v>81</v>
      </c>
      <c r="AY156" s="194" t="s">
        <v>165</v>
      </c>
    </row>
    <row r="157" s="2" customFormat="1" ht="16.5" customHeight="1">
      <c r="A157" s="38"/>
      <c r="B157" s="177"/>
      <c r="C157" s="178" t="s">
        <v>94</v>
      </c>
      <c r="D157" s="178" t="s">
        <v>167</v>
      </c>
      <c r="E157" s="179" t="s">
        <v>187</v>
      </c>
      <c r="F157" s="180" t="s">
        <v>188</v>
      </c>
      <c r="G157" s="181" t="s">
        <v>177</v>
      </c>
      <c r="H157" s="182">
        <v>11.699999999999999</v>
      </c>
      <c r="I157" s="183"/>
      <c r="J157" s="184">
        <f>ROUND(I157*H157,2)</f>
        <v>0</v>
      </c>
      <c r="K157" s="185"/>
      <c r="L157" s="39"/>
      <c r="M157" s="186" t="s">
        <v>1</v>
      </c>
      <c r="N157" s="187" t="s">
        <v>42</v>
      </c>
      <c r="O157" s="78"/>
      <c r="P157" s="188">
        <f>O157*H157</f>
        <v>0</v>
      </c>
      <c r="Q157" s="188">
        <v>0</v>
      </c>
      <c r="R157" s="188">
        <f>Q157*H157</f>
        <v>0</v>
      </c>
      <c r="S157" s="188">
        <v>0</v>
      </c>
      <c r="T157" s="189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190" t="s">
        <v>91</v>
      </c>
      <c r="AT157" s="190" t="s">
        <v>167</v>
      </c>
      <c r="AU157" s="190" t="s">
        <v>171</v>
      </c>
      <c r="AY157" s="19" t="s">
        <v>165</v>
      </c>
      <c r="BE157" s="191">
        <f>IF(N157="základná",J157,0)</f>
        <v>0</v>
      </c>
      <c r="BF157" s="191">
        <f>IF(N157="znížená",J157,0)</f>
        <v>0</v>
      </c>
      <c r="BG157" s="191">
        <f>IF(N157="zákl. prenesená",J157,0)</f>
        <v>0</v>
      </c>
      <c r="BH157" s="191">
        <f>IF(N157="zníž. prenesená",J157,0)</f>
        <v>0</v>
      </c>
      <c r="BI157" s="191">
        <f>IF(N157="nulová",J157,0)</f>
        <v>0</v>
      </c>
      <c r="BJ157" s="19" t="s">
        <v>171</v>
      </c>
      <c r="BK157" s="191">
        <f>ROUND(I157*H157,2)</f>
        <v>0</v>
      </c>
      <c r="BL157" s="19" t="s">
        <v>91</v>
      </c>
      <c r="BM157" s="190" t="s">
        <v>189</v>
      </c>
    </row>
    <row r="158" s="2" customFormat="1" ht="16.5" customHeight="1">
      <c r="A158" s="38"/>
      <c r="B158" s="177"/>
      <c r="C158" s="178" t="s">
        <v>97</v>
      </c>
      <c r="D158" s="178" t="s">
        <v>167</v>
      </c>
      <c r="E158" s="179" t="s">
        <v>190</v>
      </c>
      <c r="F158" s="180" t="s">
        <v>191</v>
      </c>
      <c r="G158" s="181" t="s">
        <v>177</v>
      </c>
      <c r="H158" s="182">
        <v>11.699999999999999</v>
      </c>
      <c r="I158" s="183"/>
      <c r="J158" s="184">
        <f>ROUND(I158*H158,2)</f>
        <v>0</v>
      </c>
      <c r="K158" s="185"/>
      <c r="L158" s="39"/>
      <c r="M158" s="186" t="s">
        <v>1</v>
      </c>
      <c r="N158" s="187" t="s">
        <v>42</v>
      </c>
      <c r="O158" s="78"/>
      <c r="P158" s="188">
        <f>O158*H158</f>
        <v>0</v>
      </c>
      <c r="Q158" s="188">
        <v>0</v>
      </c>
      <c r="R158" s="188">
        <f>Q158*H158</f>
        <v>0</v>
      </c>
      <c r="S158" s="188">
        <v>0</v>
      </c>
      <c r="T158" s="189">
        <f>S158*H158</f>
        <v>0</v>
      </c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R158" s="190" t="s">
        <v>91</v>
      </c>
      <c r="AT158" s="190" t="s">
        <v>167</v>
      </c>
      <c r="AU158" s="190" t="s">
        <v>171</v>
      </c>
      <c r="AY158" s="19" t="s">
        <v>165</v>
      </c>
      <c r="BE158" s="191">
        <f>IF(N158="základná",J158,0)</f>
        <v>0</v>
      </c>
      <c r="BF158" s="191">
        <f>IF(N158="znížená",J158,0)</f>
        <v>0</v>
      </c>
      <c r="BG158" s="191">
        <f>IF(N158="zákl. prenesená",J158,0)</f>
        <v>0</v>
      </c>
      <c r="BH158" s="191">
        <f>IF(N158="zníž. prenesená",J158,0)</f>
        <v>0</v>
      </c>
      <c r="BI158" s="191">
        <f>IF(N158="nulová",J158,0)</f>
        <v>0</v>
      </c>
      <c r="BJ158" s="19" t="s">
        <v>171</v>
      </c>
      <c r="BK158" s="191">
        <f>ROUND(I158*H158,2)</f>
        <v>0</v>
      </c>
      <c r="BL158" s="19" t="s">
        <v>91</v>
      </c>
      <c r="BM158" s="190" t="s">
        <v>192</v>
      </c>
    </row>
    <row r="159" s="2" customFormat="1" ht="24.15" customHeight="1">
      <c r="A159" s="38"/>
      <c r="B159" s="177"/>
      <c r="C159" s="178" t="s">
        <v>100</v>
      </c>
      <c r="D159" s="178" t="s">
        <v>167</v>
      </c>
      <c r="E159" s="179" t="s">
        <v>193</v>
      </c>
      <c r="F159" s="180" t="s">
        <v>194</v>
      </c>
      <c r="G159" s="181" t="s">
        <v>177</v>
      </c>
      <c r="H159" s="182">
        <v>9.9000000000000004</v>
      </c>
      <c r="I159" s="183"/>
      <c r="J159" s="184">
        <f>ROUND(I159*H159,2)</f>
        <v>0</v>
      </c>
      <c r="K159" s="185"/>
      <c r="L159" s="39"/>
      <c r="M159" s="186" t="s">
        <v>1</v>
      </c>
      <c r="N159" s="187" t="s">
        <v>42</v>
      </c>
      <c r="O159" s="78"/>
      <c r="P159" s="188">
        <f>O159*H159</f>
        <v>0</v>
      </c>
      <c r="Q159" s="188">
        <v>0</v>
      </c>
      <c r="R159" s="188">
        <f>Q159*H159</f>
        <v>0</v>
      </c>
      <c r="S159" s="188">
        <v>0</v>
      </c>
      <c r="T159" s="189">
        <f>S159*H159</f>
        <v>0</v>
      </c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R159" s="190" t="s">
        <v>91</v>
      </c>
      <c r="AT159" s="190" t="s">
        <v>167</v>
      </c>
      <c r="AU159" s="190" t="s">
        <v>171</v>
      </c>
      <c r="AY159" s="19" t="s">
        <v>165</v>
      </c>
      <c r="BE159" s="191">
        <f>IF(N159="základná",J159,0)</f>
        <v>0</v>
      </c>
      <c r="BF159" s="191">
        <f>IF(N159="znížená",J159,0)</f>
        <v>0</v>
      </c>
      <c r="BG159" s="191">
        <f>IF(N159="zákl. prenesená",J159,0)</f>
        <v>0</v>
      </c>
      <c r="BH159" s="191">
        <f>IF(N159="zníž. prenesená",J159,0)</f>
        <v>0</v>
      </c>
      <c r="BI159" s="191">
        <f>IF(N159="nulová",J159,0)</f>
        <v>0</v>
      </c>
      <c r="BJ159" s="19" t="s">
        <v>171</v>
      </c>
      <c r="BK159" s="191">
        <f>ROUND(I159*H159,2)</f>
        <v>0</v>
      </c>
      <c r="BL159" s="19" t="s">
        <v>91</v>
      </c>
      <c r="BM159" s="190" t="s">
        <v>195</v>
      </c>
    </row>
    <row r="160" s="13" customFormat="1">
      <c r="A160" s="13"/>
      <c r="B160" s="192"/>
      <c r="C160" s="13"/>
      <c r="D160" s="193" t="s">
        <v>173</v>
      </c>
      <c r="E160" s="194" t="s">
        <v>1</v>
      </c>
      <c r="F160" s="195" t="s">
        <v>196</v>
      </c>
      <c r="G160" s="13"/>
      <c r="H160" s="196">
        <v>9.9000000000000004</v>
      </c>
      <c r="I160" s="197"/>
      <c r="J160" s="13"/>
      <c r="K160" s="13"/>
      <c r="L160" s="192"/>
      <c r="M160" s="198"/>
      <c r="N160" s="199"/>
      <c r="O160" s="199"/>
      <c r="P160" s="199"/>
      <c r="Q160" s="199"/>
      <c r="R160" s="199"/>
      <c r="S160" s="199"/>
      <c r="T160" s="200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194" t="s">
        <v>173</v>
      </c>
      <c r="AU160" s="194" t="s">
        <v>171</v>
      </c>
      <c r="AV160" s="13" t="s">
        <v>171</v>
      </c>
      <c r="AW160" s="13" t="s">
        <v>32</v>
      </c>
      <c r="AX160" s="13" t="s">
        <v>81</v>
      </c>
      <c r="AY160" s="194" t="s">
        <v>165</v>
      </c>
    </row>
    <row r="161" s="2" customFormat="1" ht="24.15" customHeight="1">
      <c r="A161" s="38"/>
      <c r="B161" s="177"/>
      <c r="C161" s="178" t="s">
        <v>103</v>
      </c>
      <c r="D161" s="178" t="s">
        <v>167</v>
      </c>
      <c r="E161" s="179" t="s">
        <v>197</v>
      </c>
      <c r="F161" s="180" t="s">
        <v>198</v>
      </c>
      <c r="G161" s="181" t="s">
        <v>177</v>
      </c>
      <c r="H161" s="182">
        <v>9</v>
      </c>
      <c r="I161" s="183"/>
      <c r="J161" s="184">
        <f>ROUND(I161*H161,2)</f>
        <v>0</v>
      </c>
      <c r="K161" s="185"/>
      <c r="L161" s="39"/>
      <c r="M161" s="186" t="s">
        <v>1</v>
      </c>
      <c r="N161" s="187" t="s">
        <v>42</v>
      </c>
      <c r="O161" s="78"/>
      <c r="P161" s="188">
        <f>O161*H161</f>
        <v>0</v>
      </c>
      <c r="Q161" s="188">
        <v>0</v>
      </c>
      <c r="R161" s="188">
        <f>Q161*H161</f>
        <v>0</v>
      </c>
      <c r="S161" s="188">
        <v>0</v>
      </c>
      <c r="T161" s="189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190" t="s">
        <v>91</v>
      </c>
      <c r="AT161" s="190" t="s">
        <v>167</v>
      </c>
      <c r="AU161" s="190" t="s">
        <v>171</v>
      </c>
      <c r="AY161" s="19" t="s">
        <v>165</v>
      </c>
      <c r="BE161" s="191">
        <f>IF(N161="základná",J161,0)</f>
        <v>0</v>
      </c>
      <c r="BF161" s="191">
        <f>IF(N161="znížená",J161,0)</f>
        <v>0</v>
      </c>
      <c r="BG161" s="191">
        <f>IF(N161="zákl. prenesená",J161,0)</f>
        <v>0</v>
      </c>
      <c r="BH161" s="191">
        <f>IF(N161="zníž. prenesená",J161,0)</f>
        <v>0</v>
      </c>
      <c r="BI161" s="191">
        <f>IF(N161="nulová",J161,0)</f>
        <v>0</v>
      </c>
      <c r="BJ161" s="19" t="s">
        <v>171</v>
      </c>
      <c r="BK161" s="191">
        <f>ROUND(I161*H161,2)</f>
        <v>0</v>
      </c>
      <c r="BL161" s="19" t="s">
        <v>91</v>
      </c>
      <c r="BM161" s="190" t="s">
        <v>199</v>
      </c>
    </row>
    <row r="162" s="13" customFormat="1">
      <c r="A162" s="13"/>
      <c r="B162" s="192"/>
      <c r="C162" s="13"/>
      <c r="D162" s="193" t="s">
        <v>173</v>
      </c>
      <c r="E162" s="194" t="s">
        <v>1</v>
      </c>
      <c r="F162" s="195" t="s">
        <v>200</v>
      </c>
      <c r="G162" s="13"/>
      <c r="H162" s="196">
        <v>9</v>
      </c>
      <c r="I162" s="197"/>
      <c r="J162" s="13"/>
      <c r="K162" s="13"/>
      <c r="L162" s="192"/>
      <c r="M162" s="198"/>
      <c r="N162" s="199"/>
      <c r="O162" s="199"/>
      <c r="P162" s="199"/>
      <c r="Q162" s="199"/>
      <c r="R162" s="199"/>
      <c r="S162" s="199"/>
      <c r="T162" s="200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194" t="s">
        <v>173</v>
      </c>
      <c r="AU162" s="194" t="s">
        <v>171</v>
      </c>
      <c r="AV162" s="13" t="s">
        <v>171</v>
      </c>
      <c r="AW162" s="13" t="s">
        <v>32</v>
      </c>
      <c r="AX162" s="13" t="s">
        <v>81</v>
      </c>
      <c r="AY162" s="194" t="s">
        <v>165</v>
      </c>
    </row>
    <row r="163" s="2" customFormat="1" ht="16.5" customHeight="1">
      <c r="A163" s="38"/>
      <c r="B163" s="177"/>
      <c r="C163" s="201" t="s">
        <v>106</v>
      </c>
      <c r="D163" s="201" t="s">
        <v>201</v>
      </c>
      <c r="E163" s="202" t="s">
        <v>202</v>
      </c>
      <c r="F163" s="203" t="s">
        <v>203</v>
      </c>
      <c r="G163" s="204" t="s">
        <v>204</v>
      </c>
      <c r="H163" s="205">
        <v>17.010000000000002</v>
      </c>
      <c r="I163" s="206"/>
      <c r="J163" s="207">
        <f>ROUND(I163*H163,2)</f>
        <v>0</v>
      </c>
      <c r="K163" s="208"/>
      <c r="L163" s="209"/>
      <c r="M163" s="210" t="s">
        <v>1</v>
      </c>
      <c r="N163" s="211" t="s">
        <v>42</v>
      </c>
      <c r="O163" s="78"/>
      <c r="P163" s="188">
        <f>O163*H163</f>
        <v>0</v>
      </c>
      <c r="Q163" s="188">
        <v>1</v>
      </c>
      <c r="R163" s="188">
        <f>Q163*H163</f>
        <v>17.010000000000002</v>
      </c>
      <c r="S163" s="188">
        <v>0</v>
      </c>
      <c r="T163" s="189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190" t="s">
        <v>103</v>
      </c>
      <c r="AT163" s="190" t="s">
        <v>201</v>
      </c>
      <c r="AU163" s="190" t="s">
        <v>171</v>
      </c>
      <c r="AY163" s="19" t="s">
        <v>165</v>
      </c>
      <c r="BE163" s="191">
        <f>IF(N163="základná",J163,0)</f>
        <v>0</v>
      </c>
      <c r="BF163" s="191">
        <f>IF(N163="znížená",J163,0)</f>
        <v>0</v>
      </c>
      <c r="BG163" s="191">
        <f>IF(N163="zákl. prenesená",J163,0)</f>
        <v>0</v>
      </c>
      <c r="BH163" s="191">
        <f>IF(N163="zníž. prenesená",J163,0)</f>
        <v>0</v>
      </c>
      <c r="BI163" s="191">
        <f>IF(N163="nulová",J163,0)</f>
        <v>0</v>
      </c>
      <c r="BJ163" s="19" t="s">
        <v>171</v>
      </c>
      <c r="BK163" s="191">
        <f>ROUND(I163*H163,2)</f>
        <v>0</v>
      </c>
      <c r="BL163" s="19" t="s">
        <v>91</v>
      </c>
      <c r="BM163" s="190" t="s">
        <v>205</v>
      </c>
    </row>
    <row r="164" s="13" customFormat="1">
      <c r="A164" s="13"/>
      <c r="B164" s="192"/>
      <c r="C164" s="13"/>
      <c r="D164" s="193" t="s">
        <v>173</v>
      </c>
      <c r="E164" s="194" t="s">
        <v>1</v>
      </c>
      <c r="F164" s="195" t="s">
        <v>206</v>
      </c>
      <c r="G164" s="13"/>
      <c r="H164" s="196">
        <v>17.010000000000002</v>
      </c>
      <c r="I164" s="197"/>
      <c r="J164" s="13"/>
      <c r="K164" s="13"/>
      <c r="L164" s="192"/>
      <c r="M164" s="198"/>
      <c r="N164" s="199"/>
      <c r="O164" s="199"/>
      <c r="P164" s="199"/>
      <c r="Q164" s="199"/>
      <c r="R164" s="199"/>
      <c r="S164" s="199"/>
      <c r="T164" s="200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194" t="s">
        <v>173</v>
      </c>
      <c r="AU164" s="194" t="s">
        <v>171</v>
      </c>
      <c r="AV164" s="13" t="s">
        <v>171</v>
      </c>
      <c r="AW164" s="13" t="s">
        <v>32</v>
      </c>
      <c r="AX164" s="13" t="s">
        <v>81</v>
      </c>
      <c r="AY164" s="194" t="s">
        <v>165</v>
      </c>
    </row>
    <row r="165" s="2" customFormat="1" ht="16.5" customHeight="1">
      <c r="A165" s="38"/>
      <c r="B165" s="177"/>
      <c r="C165" s="178" t="s">
        <v>207</v>
      </c>
      <c r="D165" s="178" t="s">
        <v>167</v>
      </c>
      <c r="E165" s="179" t="s">
        <v>208</v>
      </c>
      <c r="F165" s="180" t="s">
        <v>209</v>
      </c>
      <c r="G165" s="181" t="s">
        <v>170</v>
      </c>
      <c r="H165" s="182">
        <v>228</v>
      </c>
      <c r="I165" s="183"/>
      <c r="J165" s="184">
        <f>ROUND(I165*H165,2)</f>
        <v>0</v>
      </c>
      <c r="K165" s="185"/>
      <c r="L165" s="39"/>
      <c r="M165" s="186" t="s">
        <v>1</v>
      </c>
      <c r="N165" s="187" t="s">
        <v>42</v>
      </c>
      <c r="O165" s="78"/>
      <c r="P165" s="188">
        <f>O165*H165</f>
        <v>0</v>
      </c>
      <c r="Q165" s="188">
        <v>0</v>
      </c>
      <c r="R165" s="188">
        <f>Q165*H165</f>
        <v>0</v>
      </c>
      <c r="S165" s="188">
        <v>0</v>
      </c>
      <c r="T165" s="189">
        <f>S165*H165</f>
        <v>0</v>
      </c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R165" s="190" t="s">
        <v>91</v>
      </c>
      <c r="AT165" s="190" t="s">
        <v>167</v>
      </c>
      <c r="AU165" s="190" t="s">
        <v>171</v>
      </c>
      <c r="AY165" s="19" t="s">
        <v>165</v>
      </c>
      <c r="BE165" s="191">
        <f>IF(N165="základná",J165,0)</f>
        <v>0</v>
      </c>
      <c r="BF165" s="191">
        <f>IF(N165="znížená",J165,0)</f>
        <v>0</v>
      </c>
      <c r="BG165" s="191">
        <f>IF(N165="zákl. prenesená",J165,0)</f>
        <v>0</v>
      </c>
      <c r="BH165" s="191">
        <f>IF(N165="zníž. prenesená",J165,0)</f>
        <v>0</v>
      </c>
      <c r="BI165" s="191">
        <f>IF(N165="nulová",J165,0)</f>
        <v>0</v>
      </c>
      <c r="BJ165" s="19" t="s">
        <v>171</v>
      </c>
      <c r="BK165" s="191">
        <f>ROUND(I165*H165,2)</f>
        <v>0</v>
      </c>
      <c r="BL165" s="19" t="s">
        <v>91</v>
      </c>
      <c r="BM165" s="190" t="s">
        <v>210</v>
      </c>
    </row>
    <row r="166" s="13" customFormat="1">
      <c r="A166" s="13"/>
      <c r="B166" s="192"/>
      <c r="C166" s="13"/>
      <c r="D166" s="193" t="s">
        <v>173</v>
      </c>
      <c r="E166" s="194" t="s">
        <v>1</v>
      </c>
      <c r="F166" s="195" t="s">
        <v>211</v>
      </c>
      <c r="G166" s="13"/>
      <c r="H166" s="196">
        <v>228</v>
      </c>
      <c r="I166" s="197"/>
      <c r="J166" s="13"/>
      <c r="K166" s="13"/>
      <c r="L166" s="192"/>
      <c r="M166" s="198"/>
      <c r="N166" s="199"/>
      <c r="O166" s="199"/>
      <c r="P166" s="199"/>
      <c r="Q166" s="199"/>
      <c r="R166" s="199"/>
      <c r="S166" s="199"/>
      <c r="T166" s="200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194" t="s">
        <v>173</v>
      </c>
      <c r="AU166" s="194" t="s">
        <v>171</v>
      </c>
      <c r="AV166" s="13" t="s">
        <v>171</v>
      </c>
      <c r="AW166" s="13" t="s">
        <v>32</v>
      </c>
      <c r="AX166" s="13" t="s">
        <v>81</v>
      </c>
      <c r="AY166" s="194" t="s">
        <v>165</v>
      </c>
    </row>
    <row r="167" s="12" customFormat="1" ht="22.8" customHeight="1">
      <c r="A167" s="12"/>
      <c r="B167" s="164"/>
      <c r="C167" s="12"/>
      <c r="D167" s="165" t="s">
        <v>75</v>
      </c>
      <c r="E167" s="175" t="s">
        <v>88</v>
      </c>
      <c r="F167" s="175" t="s">
        <v>212</v>
      </c>
      <c r="G167" s="12"/>
      <c r="H167" s="12"/>
      <c r="I167" s="167"/>
      <c r="J167" s="176">
        <f>BK167</f>
        <v>0</v>
      </c>
      <c r="K167" s="12"/>
      <c r="L167" s="164"/>
      <c r="M167" s="169"/>
      <c r="N167" s="170"/>
      <c r="O167" s="170"/>
      <c r="P167" s="171">
        <f>SUM(P168:P188)</f>
        <v>0</v>
      </c>
      <c r="Q167" s="170"/>
      <c r="R167" s="171">
        <f>SUM(R168:R188)</f>
        <v>7.9160505000000008</v>
      </c>
      <c r="S167" s="170"/>
      <c r="T167" s="172">
        <f>SUM(T168:T188)</f>
        <v>0</v>
      </c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R167" s="165" t="s">
        <v>81</v>
      </c>
      <c r="AT167" s="173" t="s">
        <v>75</v>
      </c>
      <c r="AU167" s="173" t="s">
        <v>81</v>
      </c>
      <c r="AY167" s="165" t="s">
        <v>165</v>
      </c>
      <c r="BK167" s="174">
        <f>SUM(BK168:BK188)</f>
        <v>0</v>
      </c>
    </row>
    <row r="168" s="2" customFormat="1" ht="33" customHeight="1">
      <c r="A168" s="38"/>
      <c r="B168" s="177"/>
      <c r="C168" s="178" t="s">
        <v>213</v>
      </c>
      <c r="D168" s="178" t="s">
        <v>167</v>
      </c>
      <c r="E168" s="179" t="s">
        <v>214</v>
      </c>
      <c r="F168" s="180" t="s">
        <v>215</v>
      </c>
      <c r="G168" s="181" t="s">
        <v>216</v>
      </c>
      <c r="H168" s="182">
        <v>6</v>
      </c>
      <c r="I168" s="183"/>
      <c r="J168" s="184">
        <f>ROUND(I168*H168,2)</f>
        <v>0</v>
      </c>
      <c r="K168" s="185"/>
      <c r="L168" s="39"/>
      <c r="M168" s="186" t="s">
        <v>1</v>
      </c>
      <c r="N168" s="187" t="s">
        <v>42</v>
      </c>
      <c r="O168" s="78"/>
      <c r="P168" s="188">
        <f>O168*H168</f>
        <v>0</v>
      </c>
      <c r="Q168" s="188">
        <v>0.22894999999999999</v>
      </c>
      <c r="R168" s="188">
        <f>Q168*H168</f>
        <v>1.3736999999999999</v>
      </c>
      <c r="S168" s="188">
        <v>0</v>
      </c>
      <c r="T168" s="189">
        <f>S168*H168</f>
        <v>0</v>
      </c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R168" s="190" t="s">
        <v>91</v>
      </c>
      <c r="AT168" s="190" t="s">
        <v>167</v>
      </c>
      <c r="AU168" s="190" t="s">
        <v>171</v>
      </c>
      <c r="AY168" s="19" t="s">
        <v>165</v>
      </c>
      <c r="BE168" s="191">
        <f>IF(N168="základná",J168,0)</f>
        <v>0</v>
      </c>
      <c r="BF168" s="191">
        <f>IF(N168="znížená",J168,0)</f>
        <v>0</v>
      </c>
      <c r="BG168" s="191">
        <f>IF(N168="zákl. prenesená",J168,0)</f>
        <v>0</v>
      </c>
      <c r="BH168" s="191">
        <f>IF(N168="zníž. prenesená",J168,0)</f>
        <v>0</v>
      </c>
      <c r="BI168" s="191">
        <f>IF(N168="nulová",J168,0)</f>
        <v>0</v>
      </c>
      <c r="BJ168" s="19" t="s">
        <v>171</v>
      </c>
      <c r="BK168" s="191">
        <f>ROUND(I168*H168,2)</f>
        <v>0</v>
      </c>
      <c r="BL168" s="19" t="s">
        <v>91</v>
      </c>
      <c r="BM168" s="190" t="s">
        <v>217</v>
      </c>
    </row>
    <row r="169" s="13" customFormat="1">
      <c r="A169" s="13"/>
      <c r="B169" s="192"/>
      <c r="C169" s="13"/>
      <c r="D169" s="193" t="s">
        <v>173</v>
      </c>
      <c r="E169" s="194" t="s">
        <v>1</v>
      </c>
      <c r="F169" s="195" t="s">
        <v>218</v>
      </c>
      <c r="G169" s="13"/>
      <c r="H169" s="196">
        <v>6</v>
      </c>
      <c r="I169" s="197"/>
      <c r="J169" s="13"/>
      <c r="K169" s="13"/>
      <c r="L169" s="192"/>
      <c r="M169" s="198"/>
      <c r="N169" s="199"/>
      <c r="O169" s="199"/>
      <c r="P169" s="199"/>
      <c r="Q169" s="199"/>
      <c r="R169" s="199"/>
      <c r="S169" s="199"/>
      <c r="T169" s="200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194" t="s">
        <v>173</v>
      </c>
      <c r="AU169" s="194" t="s">
        <v>171</v>
      </c>
      <c r="AV169" s="13" t="s">
        <v>171</v>
      </c>
      <c r="AW169" s="13" t="s">
        <v>32</v>
      </c>
      <c r="AX169" s="13" t="s">
        <v>81</v>
      </c>
      <c r="AY169" s="194" t="s">
        <v>165</v>
      </c>
    </row>
    <row r="170" s="2" customFormat="1" ht="33" customHeight="1">
      <c r="A170" s="38"/>
      <c r="B170" s="177"/>
      <c r="C170" s="178" t="s">
        <v>219</v>
      </c>
      <c r="D170" s="178" t="s">
        <v>167</v>
      </c>
      <c r="E170" s="179" t="s">
        <v>220</v>
      </c>
      <c r="F170" s="180" t="s">
        <v>221</v>
      </c>
      <c r="G170" s="181" t="s">
        <v>222</v>
      </c>
      <c r="H170" s="182">
        <v>20.350000000000001</v>
      </c>
      <c r="I170" s="183"/>
      <c r="J170" s="184">
        <f>ROUND(I170*H170,2)</f>
        <v>0</v>
      </c>
      <c r="K170" s="185"/>
      <c r="L170" s="39"/>
      <c r="M170" s="186" t="s">
        <v>1</v>
      </c>
      <c r="N170" s="187" t="s">
        <v>42</v>
      </c>
      <c r="O170" s="78"/>
      <c r="P170" s="188">
        <f>O170*H170</f>
        <v>0</v>
      </c>
      <c r="Q170" s="188">
        <v>0.0075500000000000003</v>
      </c>
      <c r="R170" s="188">
        <f>Q170*H170</f>
        <v>0.15364250000000002</v>
      </c>
      <c r="S170" s="188">
        <v>0</v>
      </c>
      <c r="T170" s="189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190" t="s">
        <v>91</v>
      </c>
      <c r="AT170" s="190" t="s">
        <v>167</v>
      </c>
      <c r="AU170" s="190" t="s">
        <v>171</v>
      </c>
      <c r="AY170" s="19" t="s">
        <v>165</v>
      </c>
      <c r="BE170" s="191">
        <f>IF(N170="základná",J170,0)</f>
        <v>0</v>
      </c>
      <c r="BF170" s="191">
        <f>IF(N170="znížená",J170,0)</f>
        <v>0</v>
      </c>
      <c r="BG170" s="191">
        <f>IF(N170="zákl. prenesená",J170,0)</f>
        <v>0</v>
      </c>
      <c r="BH170" s="191">
        <f>IF(N170="zníž. prenesená",J170,0)</f>
        <v>0</v>
      </c>
      <c r="BI170" s="191">
        <f>IF(N170="nulová",J170,0)</f>
        <v>0</v>
      </c>
      <c r="BJ170" s="19" t="s">
        <v>171</v>
      </c>
      <c r="BK170" s="191">
        <f>ROUND(I170*H170,2)</f>
        <v>0</v>
      </c>
      <c r="BL170" s="19" t="s">
        <v>91</v>
      </c>
      <c r="BM170" s="190" t="s">
        <v>223</v>
      </c>
    </row>
    <row r="171" s="13" customFormat="1">
      <c r="A171" s="13"/>
      <c r="B171" s="192"/>
      <c r="C171" s="13"/>
      <c r="D171" s="193" t="s">
        <v>173</v>
      </c>
      <c r="E171" s="194" t="s">
        <v>1</v>
      </c>
      <c r="F171" s="195" t="s">
        <v>224</v>
      </c>
      <c r="G171" s="13"/>
      <c r="H171" s="196">
        <v>20.350000000000001</v>
      </c>
      <c r="I171" s="197"/>
      <c r="J171" s="13"/>
      <c r="K171" s="13"/>
      <c r="L171" s="192"/>
      <c r="M171" s="198"/>
      <c r="N171" s="199"/>
      <c r="O171" s="199"/>
      <c r="P171" s="199"/>
      <c r="Q171" s="199"/>
      <c r="R171" s="199"/>
      <c r="S171" s="199"/>
      <c r="T171" s="200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194" t="s">
        <v>173</v>
      </c>
      <c r="AU171" s="194" t="s">
        <v>171</v>
      </c>
      <c r="AV171" s="13" t="s">
        <v>171</v>
      </c>
      <c r="AW171" s="13" t="s">
        <v>32</v>
      </c>
      <c r="AX171" s="13" t="s">
        <v>81</v>
      </c>
      <c r="AY171" s="194" t="s">
        <v>165</v>
      </c>
    </row>
    <row r="172" s="2" customFormat="1" ht="33" customHeight="1">
      <c r="A172" s="38"/>
      <c r="B172" s="177"/>
      <c r="C172" s="178" t="s">
        <v>225</v>
      </c>
      <c r="D172" s="178" t="s">
        <v>167</v>
      </c>
      <c r="E172" s="179" t="s">
        <v>226</v>
      </c>
      <c r="F172" s="180" t="s">
        <v>227</v>
      </c>
      <c r="G172" s="181" t="s">
        <v>222</v>
      </c>
      <c r="H172" s="182">
        <v>195.34999999999999</v>
      </c>
      <c r="I172" s="183"/>
      <c r="J172" s="184">
        <f>ROUND(I172*H172,2)</f>
        <v>0</v>
      </c>
      <c r="K172" s="185"/>
      <c r="L172" s="39"/>
      <c r="M172" s="186" t="s">
        <v>1</v>
      </c>
      <c r="N172" s="187" t="s">
        <v>42</v>
      </c>
      <c r="O172" s="78"/>
      <c r="P172" s="188">
        <f>O172*H172</f>
        <v>0</v>
      </c>
      <c r="Q172" s="188">
        <v>0.0090600000000000003</v>
      </c>
      <c r="R172" s="188">
        <f>Q172*H172</f>
        <v>1.769871</v>
      </c>
      <c r="S172" s="188">
        <v>0</v>
      </c>
      <c r="T172" s="189">
        <f>S172*H172</f>
        <v>0</v>
      </c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R172" s="190" t="s">
        <v>91</v>
      </c>
      <c r="AT172" s="190" t="s">
        <v>167</v>
      </c>
      <c r="AU172" s="190" t="s">
        <v>171</v>
      </c>
      <c r="AY172" s="19" t="s">
        <v>165</v>
      </c>
      <c r="BE172" s="191">
        <f>IF(N172="základná",J172,0)</f>
        <v>0</v>
      </c>
      <c r="BF172" s="191">
        <f>IF(N172="znížená",J172,0)</f>
        <v>0</v>
      </c>
      <c r="BG172" s="191">
        <f>IF(N172="zákl. prenesená",J172,0)</f>
        <v>0</v>
      </c>
      <c r="BH172" s="191">
        <f>IF(N172="zníž. prenesená",J172,0)</f>
        <v>0</v>
      </c>
      <c r="BI172" s="191">
        <f>IF(N172="nulová",J172,0)</f>
        <v>0</v>
      </c>
      <c r="BJ172" s="19" t="s">
        <v>171</v>
      </c>
      <c r="BK172" s="191">
        <f>ROUND(I172*H172,2)</f>
        <v>0</v>
      </c>
      <c r="BL172" s="19" t="s">
        <v>91</v>
      </c>
      <c r="BM172" s="190" t="s">
        <v>228</v>
      </c>
    </row>
    <row r="173" s="13" customFormat="1">
      <c r="A173" s="13"/>
      <c r="B173" s="192"/>
      <c r="C173" s="13"/>
      <c r="D173" s="193" t="s">
        <v>173</v>
      </c>
      <c r="E173" s="194" t="s">
        <v>1</v>
      </c>
      <c r="F173" s="195" t="s">
        <v>229</v>
      </c>
      <c r="G173" s="13"/>
      <c r="H173" s="196">
        <v>136.75</v>
      </c>
      <c r="I173" s="197"/>
      <c r="J173" s="13"/>
      <c r="K173" s="13"/>
      <c r="L173" s="192"/>
      <c r="M173" s="198"/>
      <c r="N173" s="199"/>
      <c r="O173" s="199"/>
      <c r="P173" s="199"/>
      <c r="Q173" s="199"/>
      <c r="R173" s="199"/>
      <c r="S173" s="199"/>
      <c r="T173" s="200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194" t="s">
        <v>173</v>
      </c>
      <c r="AU173" s="194" t="s">
        <v>171</v>
      </c>
      <c r="AV173" s="13" t="s">
        <v>171</v>
      </c>
      <c r="AW173" s="13" t="s">
        <v>32</v>
      </c>
      <c r="AX173" s="13" t="s">
        <v>76</v>
      </c>
      <c r="AY173" s="194" t="s">
        <v>165</v>
      </c>
    </row>
    <row r="174" s="13" customFormat="1">
      <c r="A174" s="13"/>
      <c r="B174" s="192"/>
      <c r="C174" s="13"/>
      <c r="D174" s="193" t="s">
        <v>173</v>
      </c>
      <c r="E174" s="194" t="s">
        <v>1</v>
      </c>
      <c r="F174" s="195" t="s">
        <v>230</v>
      </c>
      <c r="G174" s="13"/>
      <c r="H174" s="196">
        <v>58.600000000000001</v>
      </c>
      <c r="I174" s="197"/>
      <c r="J174" s="13"/>
      <c r="K174" s="13"/>
      <c r="L174" s="192"/>
      <c r="M174" s="198"/>
      <c r="N174" s="199"/>
      <c r="O174" s="199"/>
      <c r="P174" s="199"/>
      <c r="Q174" s="199"/>
      <c r="R174" s="199"/>
      <c r="S174" s="199"/>
      <c r="T174" s="200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194" t="s">
        <v>173</v>
      </c>
      <c r="AU174" s="194" t="s">
        <v>171</v>
      </c>
      <c r="AV174" s="13" t="s">
        <v>171</v>
      </c>
      <c r="AW174" s="13" t="s">
        <v>32</v>
      </c>
      <c r="AX174" s="13" t="s">
        <v>76</v>
      </c>
      <c r="AY174" s="194" t="s">
        <v>165</v>
      </c>
    </row>
    <row r="175" s="14" customFormat="1">
      <c r="A175" s="14"/>
      <c r="B175" s="212"/>
      <c r="C175" s="14"/>
      <c r="D175" s="193" t="s">
        <v>173</v>
      </c>
      <c r="E175" s="213" t="s">
        <v>1</v>
      </c>
      <c r="F175" s="214" t="s">
        <v>231</v>
      </c>
      <c r="G175" s="14"/>
      <c r="H175" s="215">
        <v>195.34999999999999</v>
      </c>
      <c r="I175" s="216"/>
      <c r="J175" s="14"/>
      <c r="K175" s="14"/>
      <c r="L175" s="212"/>
      <c r="M175" s="217"/>
      <c r="N175" s="218"/>
      <c r="O175" s="218"/>
      <c r="P175" s="218"/>
      <c r="Q175" s="218"/>
      <c r="R175" s="218"/>
      <c r="S175" s="218"/>
      <c r="T175" s="219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13" t="s">
        <v>173</v>
      </c>
      <c r="AU175" s="213" t="s">
        <v>171</v>
      </c>
      <c r="AV175" s="14" t="s">
        <v>91</v>
      </c>
      <c r="AW175" s="14" t="s">
        <v>32</v>
      </c>
      <c r="AX175" s="14" t="s">
        <v>81</v>
      </c>
      <c r="AY175" s="213" t="s">
        <v>165</v>
      </c>
    </row>
    <row r="176" s="2" customFormat="1" ht="24.15" customHeight="1">
      <c r="A176" s="38"/>
      <c r="B176" s="177"/>
      <c r="C176" s="178" t="s">
        <v>232</v>
      </c>
      <c r="D176" s="178" t="s">
        <v>167</v>
      </c>
      <c r="E176" s="179" t="s">
        <v>233</v>
      </c>
      <c r="F176" s="180" t="s">
        <v>234</v>
      </c>
      <c r="G176" s="181" t="s">
        <v>216</v>
      </c>
      <c r="H176" s="182">
        <v>1</v>
      </c>
      <c r="I176" s="183"/>
      <c r="J176" s="184">
        <f>ROUND(I176*H176,2)</f>
        <v>0</v>
      </c>
      <c r="K176" s="185"/>
      <c r="L176" s="39"/>
      <c r="M176" s="186" t="s">
        <v>1</v>
      </c>
      <c r="N176" s="187" t="s">
        <v>42</v>
      </c>
      <c r="O176" s="78"/>
      <c r="P176" s="188">
        <f>O176*H176</f>
        <v>0</v>
      </c>
      <c r="Q176" s="188">
        <v>0.019130000000000001</v>
      </c>
      <c r="R176" s="188">
        <f>Q176*H176</f>
        <v>0.019130000000000001</v>
      </c>
      <c r="S176" s="188">
        <v>0</v>
      </c>
      <c r="T176" s="189">
        <f>S176*H176</f>
        <v>0</v>
      </c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R176" s="190" t="s">
        <v>91</v>
      </c>
      <c r="AT176" s="190" t="s">
        <v>167</v>
      </c>
      <c r="AU176" s="190" t="s">
        <v>171</v>
      </c>
      <c r="AY176" s="19" t="s">
        <v>165</v>
      </c>
      <c r="BE176" s="191">
        <f>IF(N176="základná",J176,0)</f>
        <v>0</v>
      </c>
      <c r="BF176" s="191">
        <f>IF(N176="znížená",J176,0)</f>
        <v>0</v>
      </c>
      <c r="BG176" s="191">
        <f>IF(N176="zákl. prenesená",J176,0)</f>
        <v>0</v>
      </c>
      <c r="BH176" s="191">
        <f>IF(N176="zníž. prenesená",J176,0)</f>
        <v>0</v>
      </c>
      <c r="BI176" s="191">
        <f>IF(N176="nulová",J176,0)</f>
        <v>0</v>
      </c>
      <c r="BJ176" s="19" t="s">
        <v>171</v>
      </c>
      <c r="BK176" s="191">
        <f>ROUND(I176*H176,2)</f>
        <v>0</v>
      </c>
      <c r="BL176" s="19" t="s">
        <v>91</v>
      </c>
      <c r="BM176" s="190" t="s">
        <v>235</v>
      </c>
    </row>
    <row r="177" s="2" customFormat="1" ht="33" customHeight="1">
      <c r="A177" s="38"/>
      <c r="B177" s="177"/>
      <c r="C177" s="178" t="s">
        <v>236</v>
      </c>
      <c r="D177" s="178" t="s">
        <v>167</v>
      </c>
      <c r="E177" s="179" t="s">
        <v>237</v>
      </c>
      <c r="F177" s="180" t="s">
        <v>238</v>
      </c>
      <c r="G177" s="181" t="s">
        <v>204</v>
      </c>
      <c r="H177" s="182">
        <v>0.29999999999999999</v>
      </c>
      <c r="I177" s="183"/>
      <c r="J177" s="184">
        <f>ROUND(I177*H177,2)</f>
        <v>0</v>
      </c>
      <c r="K177" s="185"/>
      <c r="L177" s="39"/>
      <c r="M177" s="186" t="s">
        <v>1</v>
      </c>
      <c r="N177" s="187" t="s">
        <v>42</v>
      </c>
      <c r="O177" s="78"/>
      <c r="P177" s="188">
        <f>O177*H177</f>
        <v>0</v>
      </c>
      <c r="Q177" s="188">
        <v>0.014970000000000001</v>
      </c>
      <c r="R177" s="188">
        <f>Q177*H177</f>
        <v>0.0044910000000000002</v>
      </c>
      <c r="S177" s="188">
        <v>0</v>
      </c>
      <c r="T177" s="189">
        <f>S177*H177</f>
        <v>0</v>
      </c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R177" s="190" t="s">
        <v>91</v>
      </c>
      <c r="AT177" s="190" t="s">
        <v>167</v>
      </c>
      <c r="AU177" s="190" t="s">
        <v>171</v>
      </c>
      <c r="AY177" s="19" t="s">
        <v>165</v>
      </c>
      <c r="BE177" s="191">
        <f>IF(N177="základná",J177,0)</f>
        <v>0</v>
      </c>
      <c r="BF177" s="191">
        <f>IF(N177="znížená",J177,0)</f>
        <v>0</v>
      </c>
      <c r="BG177" s="191">
        <f>IF(N177="zákl. prenesená",J177,0)</f>
        <v>0</v>
      </c>
      <c r="BH177" s="191">
        <f>IF(N177="zníž. prenesená",J177,0)</f>
        <v>0</v>
      </c>
      <c r="BI177" s="191">
        <f>IF(N177="nulová",J177,0)</f>
        <v>0</v>
      </c>
      <c r="BJ177" s="19" t="s">
        <v>171</v>
      </c>
      <c r="BK177" s="191">
        <f>ROUND(I177*H177,2)</f>
        <v>0</v>
      </c>
      <c r="BL177" s="19" t="s">
        <v>91</v>
      </c>
      <c r="BM177" s="190" t="s">
        <v>239</v>
      </c>
    </row>
    <row r="178" s="2" customFormat="1" ht="24.15" customHeight="1">
      <c r="A178" s="38"/>
      <c r="B178" s="177"/>
      <c r="C178" s="201" t="s">
        <v>240</v>
      </c>
      <c r="D178" s="201" t="s">
        <v>201</v>
      </c>
      <c r="E178" s="202" t="s">
        <v>241</v>
      </c>
      <c r="F178" s="203" t="s">
        <v>242</v>
      </c>
      <c r="G178" s="204" t="s">
        <v>204</v>
      </c>
      <c r="H178" s="205">
        <v>0.29999999999999999</v>
      </c>
      <c r="I178" s="206"/>
      <c r="J178" s="207">
        <f>ROUND(I178*H178,2)</f>
        <v>0</v>
      </c>
      <c r="K178" s="208"/>
      <c r="L178" s="209"/>
      <c r="M178" s="210" t="s">
        <v>1</v>
      </c>
      <c r="N178" s="211" t="s">
        <v>42</v>
      </c>
      <c r="O178" s="78"/>
      <c r="P178" s="188">
        <f>O178*H178</f>
        <v>0</v>
      </c>
      <c r="Q178" s="188">
        <v>1</v>
      </c>
      <c r="R178" s="188">
        <f>Q178*H178</f>
        <v>0.29999999999999999</v>
      </c>
      <c r="S178" s="188">
        <v>0</v>
      </c>
      <c r="T178" s="189">
        <f>S178*H178</f>
        <v>0</v>
      </c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R178" s="190" t="s">
        <v>103</v>
      </c>
      <c r="AT178" s="190" t="s">
        <v>201</v>
      </c>
      <c r="AU178" s="190" t="s">
        <v>171</v>
      </c>
      <c r="AY178" s="19" t="s">
        <v>165</v>
      </c>
      <c r="BE178" s="191">
        <f>IF(N178="základná",J178,0)</f>
        <v>0</v>
      </c>
      <c r="BF178" s="191">
        <f>IF(N178="znížená",J178,0)</f>
        <v>0</v>
      </c>
      <c r="BG178" s="191">
        <f>IF(N178="zákl. prenesená",J178,0)</f>
        <v>0</v>
      </c>
      <c r="BH178" s="191">
        <f>IF(N178="zníž. prenesená",J178,0)</f>
        <v>0</v>
      </c>
      <c r="BI178" s="191">
        <f>IF(N178="nulová",J178,0)</f>
        <v>0</v>
      </c>
      <c r="BJ178" s="19" t="s">
        <v>171</v>
      </c>
      <c r="BK178" s="191">
        <f>ROUND(I178*H178,2)</f>
        <v>0</v>
      </c>
      <c r="BL178" s="19" t="s">
        <v>91</v>
      </c>
      <c r="BM178" s="190" t="s">
        <v>243</v>
      </c>
    </row>
    <row r="179" s="2" customFormat="1" ht="33" customHeight="1">
      <c r="A179" s="38"/>
      <c r="B179" s="177"/>
      <c r="C179" s="178" t="s">
        <v>244</v>
      </c>
      <c r="D179" s="178" t="s">
        <v>167</v>
      </c>
      <c r="E179" s="179" t="s">
        <v>245</v>
      </c>
      <c r="F179" s="180" t="s">
        <v>246</v>
      </c>
      <c r="G179" s="181" t="s">
        <v>170</v>
      </c>
      <c r="H179" s="182">
        <v>1</v>
      </c>
      <c r="I179" s="183"/>
      <c r="J179" s="184">
        <f>ROUND(I179*H179,2)</f>
        <v>0</v>
      </c>
      <c r="K179" s="185"/>
      <c r="L179" s="39"/>
      <c r="M179" s="186" t="s">
        <v>1</v>
      </c>
      <c r="N179" s="187" t="s">
        <v>42</v>
      </c>
      <c r="O179" s="78"/>
      <c r="P179" s="188">
        <f>O179*H179</f>
        <v>0</v>
      </c>
      <c r="Q179" s="188">
        <v>0.30003000000000002</v>
      </c>
      <c r="R179" s="188">
        <f>Q179*H179</f>
        <v>0.30003000000000002</v>
      </c>
      <c r="S179" s="188">
        <v>0</v>
      </c>
      <c r="T179" s="189">
        <f>S179*H179</f>
        <v>0</v>
      </c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R179" s="190" t="s">
        <v>91</v>
      </c>
      <c r="AT179" s="190" t="s">
        <v>167</v>
      </c>
      <c r="AU179" s="190" t="s">
        <v>171</v>
      </c>
      <c r="AY179" s="19" t="s">
        <v>165</v>
      </c>
      <c r="BE179" s="191">
        <f>IF(N179="základná",J179,0)</f>
        <v>0</v>
      </c>
      <c r="BF179" s="191">
        <f>IF(N179="znížená",J179,0)</f>
        <v>0</v>
      </c>
      <c r="BG179" s="191">
        <f>IF(N179="zákl. prenesená",J179,0)</f>
        <v>0</v>
      </c>
      <c r="BH179" s="191">
        <f>IF(N179="zníž. prenesená",J179,0)</f>
        <v>0</v>
      </c>
      <c r="BI179" s="191">
        <f>IF(N179="nulová",J179,0)</f>
        <v>0</v>
      </c>
      <c r="BJ179" s="19" t="s">
        <v>171</v>
      </c>
      <c r="BK179" s="191">
        <f>ROUND(I179*H179,2)</f>
        <v>0</v>
      </c>
      <c r="BL179" s="19" t="s">
        <v>91</v>
      </c>
      <c r="BM179" s="190" t="s">
        <v>247</v>
      </c>
    </row>
    <row r="180" s="15" customFormat="1">
      <c r="A180" s="15"/>
      <c r="B180" s="220"/>
      <c r="C180" s="15"/>
      <c r="D180" s="193" t="s">
        <v>173</v>
      </c>
      <c r="E180" s="221" t="s">
        <v>1</v>
      </c>
      <c r="F180" s="222" t="s">
        <v>248</v>
      </c>
      <c r="G180" s="15"/>
      <c r="H180" s="221" t="s">
        <v>1</v>
      </c>
      <c r="I180" s="223"/>
      <c r="J180" s="15"/>
      <c r="K180" s="15"/>
      <c r="L180" s="220"/>
      <c r="M180" s="224"/>
      <c r="N180" s="225"/>
      <c r="O180" s="225"/>
      <c r="P180" s="225"/>
      <c r="Q180" s="225"/>
      <c r="R180" s="225"/>
      <c r="S180" s="225"/>
      <c r="T180" s="226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T180" s="221" t="s">
        <v>173</v>
      </c>
      <c r="AU180" s="221" t="s">
        <v>171</v>
      </c>
      <c r="AV180" s="15" t="s">
        <v>81</v>
      </c>
      <c r="AW180" s="15" t="s">
        <v>32</v>
      </c>
      <c r="AX180" s="15" t="s">
        <v>76</v>
      </c>
      <c r="AY180" s="221" t="s">
        <v>165</v>
      </c>
    </row>
    <row r="181" s="13" customFormat="1">
      <c r="A181" s="13"/>
      <c r="B181" s="192"/>
      <c r="C181" s="13"/>
      <c r="D181" s="193" t="s">
        <v>173</v>
      </c>
      <c r="E181" s="194" t="s">
        <v>1</v>
      </c>
      <c r="F181" s="195" t="s">
        <v>249</v>
      </c>
      <c r="G181" s="13"/>
      <c r="H181" s="196">
        <v>1</v>
      </c>
      <c r="I181" s="197"/>
      <c r="J181" s="13"/>
      <c r="K181" s="13"/>
      <c r="L181" s="192"/>
      <c r="M181" s="198"/>
      <c r="N181" s="199"/>
      <c r="O181" s="199"/>
      <c r="P181" s="199"/>
      <c r="Q181" s="199"/>
      <c r="R181" s="199"/>
      <c r="S181" s="199"/>
      <c r="T181" s="200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194" t="s">
        <v>173</v>
      </c>
      <c r="AU181" s="194" t="s">
        <v>171</v>
      </c>
      <c r="AV181" s="13" t="s">
        <v>171</v>
      </c>
      <c r="AW181" s="13" t="s">
        <v>32</v>
      </c>
      <c r="AX181" s="13" t="s">
        <v>81</v>
      </c>
      <c r="AY181" s="194" t="s">
        <v>165</v>
      </c>
    </row>
    <row r="182" s="2" customFormat="1" ht="24.15" customHeight="1">
      <c r="A182" s="38"/>
      <c r="B182" s="177"/>
      <c r="C182" s="178" t="s">
        <v>250</v>
      </c>
      <c r="D182" s="178" t="s">
        <v>167</v>
      </c>
      <c r="E182" s="179" t="s">
        <v>251</v>
      </c>
      <c r="F182" s="180" t="s">
        <v>252</v>
      </c>
      <c r="G182" s="181" t="s">
        <v>170</v>
      </c>
      <c r="H182" s="182">
        <v>2</v>
      </c>
      <c r="I182" s="183"/>
      <c r="J182" s="184">
        <f>ROUND(I182*H182,2)</f>
        <v>0</v>
      </c>
      <c r="K182" s="185"/>
      <c r="L182" s="39"/>
      <c r="M182" s="186" t="s">
        <v>1</v>
      </c>
      <c r="N182" s="187" t="s">
        <v>42</v>
      </c>
      <c r="O182" s="78"/>
      <c r="P182" s="188">
        <f>O182*H182</f>
        <v>0</v>
      </c>
      <c r="Q182" s="188">
        <v>0.20482</v>
      </c>
      <c r="R182" s="188">
        <f>Q182*H182</f>
        <v>0.40964</v>
      </c>
      <c r="S182" s="188">
        <v>0</v>
      </c>
      <c r="T182" s="189">
        <f>S182*H182</f>
        <v>0</v>
      </c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R182" s="190" t="s">
        <v>91</v>
      </c>
      <c r="AT182" s="190" t="s">
        <v>167</v>
      </c>
      <c r="AU182" s="190" t="s">
        <v>171</v>
      </c>
      <c r="AY182" s="19" t="s">
        <v>165</v>
      </c>
      <c r="BE182" s="191">
        <f>IF(N182="základná",J182,0)</f>
        <v>0</v>
      </c>
      <c r="BF182" s="191">
        <f>IF(N182="znížená",J182,0)</f>
        <v>0</v>
      </c>
      <c r="BG182" s="191">
        <f>IF(N182="zákl. prenesená",J182,0)</f>
        <v>0</v>
      </c>
      <c r="BH182" s="191">
        <f>IF(N182="zníž. prenesená",J182,0)</f>
        <v>0</v>
      </c>
      <c r="BI182" s="191">
        <f>IF(N182="nulová",J182,0)</f>
        <v>0</v>
      </c>
      <c r="BJ182" s="19" t="s">
        <v>171</v>
      </c>
      <c r="BK182" s="191">
        <f>ROUND(I182*H182,2)</f>
        <v>0</v>
      </c>
      <c r="BL182" s="19" t="s">
        <v>91</v>
      </c>
      <c r="BM182" s="190" t="s">
        <v>253</v>
      </c>
    </row>
    <row r="183" s="15" customFormat="1">
      <c r="A183" s="15"/>
      <c r="B183" s="220"/>
      <c r="C183" s="15"/>
      <c r="D183" s="193" t="s">
        <v>173</v>
      </c>
      <c r="E183" s="221" t="s">
        <v>1</v>
      </c>
      <c r="F183" s="222" t="s">
        <v>254</v>
      </c>
      <c r="G183" s="15"/>
      <c r="H183" s="221" t="s">
        <v>1</v>
      </c>
      <c r="I183" s="223"/>
      <c r="J183" s="15"/>
      <c r="K183" s="15"/>
      <c r="L183" s="220"/>
      <c r="M183" s="224"/>
      <c r="N183" s="225"/>
      <c r="O183" s="225"/>
      <c r="P183" s="225"/>
      <c r="Q183" s="225"/>
      <c r="R183" s="225"/>
      <c r="S183" s="225"/>
      <c r="T183" s="226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T183" s="221" t="s">
        <v>173</v>
      </c>
      <c r="AU183" s="221" t="s">
        <v>171</v>
      </c>
      <c r="AV183" s="15" t="s">
        <v>81</v>
      </c>
      <c r="AW183" s="15" t="s">
        <v>32</v>
      </c>
      <c r="AX183" s="15" t="s">
        <v>76</v>
      </c>
      <c r="AY183" s="221" t="s">
        <v>165</v>
      </c>
    </row>
    <row r="184" s="13" customFormat="1">
      <c r="A184" s="13"/>
      <c r="B184" s="192"/>
      <c r="C184" s="13"/>
      <c r="D184" s="193" t="s">
        <v>173</v>
      </c>
      <c r="E184" s="194" t="s">
        <v>1</v>
      </c>
      <c r="F184" s="195" t="s">
        <v>255</v>
      </c>
      <c r="G184" s="13"/>
      <c r="H184" s="196">
        <v>2</v>
      </c>
      <c r="I184" s="197"/>
      <c r="J184" s="13"/>
      <c r="K184" s="13"/>
      <c r="L184" s="192"/>
      <c r="M184" s="198"/>
      <c r="N184" s="199"/>
      <c r="O184" s="199"/>
      <c r="P184" s="199"/>
      <c r="Q184" s="199"/>
      <c r="R184" s="199"/>
      <c r="S184" s="199"/>
      <c r="T184" s="200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194" t="s">
        <v>173</v>
      </c>
      <c r="AU184" s="194" t="s">
        <v>171</v>
      </c>
      <c r="AV184" s="13" t="s">
        <v>171</v>
      </c>
      <c r="AW184" s="13" t="s">
        <v>32</v>
      </c>
      <c r="AX184" s="13" t="s">
        <v>81</v>
      </c>
      <c r="AY184" s="194" t="s">
        <v>165</v>
      </c>
    </row>
    <row r="185" s="2" customFormat="1" ht="24.15" customHeight="1">
      <c r="A185" s="38"/>
      <c r="B185" s="177"/>
      <c r="C185" s="178" t="s">
        <v>256</v>
      </c>
      <c r="D185" s="178" t="s">
        <v>167</v>
      </c>
      <c r="E185" s="179" t="s">
        <v>257</v>
      </c>
      <c r="F185" s="180" t="s">
        <v>258</v>
      </c>
      <c r="G185" s="181" t="s">
        <v>170</v>
      </c>
      <c r="H185" s="182">
        <v>9.4000000000000004</v>
      </c>
      <c r="I185" s="183"/>
      <c r="J185" s="184">
        <f>ROUND(I185*H185,2)</f>
        <v>0</v>
      </c>
      <c r="K185" s="185"/>
      <c r="L185" s="39"/>
      <c r="M185" s="186" t="s">
        <v>1</v>
      </c>
      <c r="N185" s="187" t="s">
        <v>42</v>
      </c>
      <c r="O185" s="78"/>
      <c r="P185" s="188">
        <f>O185*H185</f>
        <v>0</v>
      </c>
      <c r="Q185" s="188">
        <v>0.30003000000000002</v>
      </c>
      <c r="R185" s="188">
        <f>Q185*H185</f>
        <v>2.8202820000000002</v>
      </c>
      <c r="S185" s="188">
        <v>0</v>
      </c>
      <c r="T185" s="189">
        <f>S185*H185</f>
        <v>0</v>
      </c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R185" s="190" t="s">
        <v>91</v>
      </c>
      <c r="AT185" s="190" t="s">
        <v>167</v>
      </c>
      <c r="AU185" s="190" t="s">
        <v>171</v>
      </c>
      <c r="AY185" s="19" t="s">
        <v>165</v>
      </c>
      <c r="BE185" s="191">
        <f>IF(N185="základná",J185,0)</f>
        <v>0</v>
      </c>
      <c r="BF185" s="191">
        <f>IF(N185="znížená",J185,0)</f>
        <v>0</v>
      </c>
      <c r="BG185" s="191">
        <f>IF(N185="zákl. prenesená",J185,0)</f>
        <v>0</v>
      </c>
      <c r="BH185" s="191">
        <f>IF(N185="zníž. prenesená",J185,0)</f>
        <v>0</v>
      </c>
      <c r="BI185" s="191">
        <f>IF(N185="nulová",J185,0)</f>
        <v>0</v>
      </c>
      <c r="BJ185" s="19" t="s">
        <v>171</v>
      </c>
      <c r="BK185" s="191">
        <f>ROUND(I185*H185,2)</f>
        <v>0</v>
      </c>
      <c r="BL185" s="19" t="s">
        <v>91</v>
      </c>
      <c r="BM185" s="190" t="s">
        <v>259</v>
      </c>
    </row>
    <row r="186" s="15" customFormat="1">
      <c r="A186" s="15"/>
      <c r="B186" s="220"/>
      <c r="C186" s="15"/>
      <c r="D186" s="193" t="s">
        <v>173</v>
      </c>
      <c r="E186" s="221" t="s">
        <v>1</v>
      </c>
      <c r="F186" s="222" t="s">
        <v>260</v>
      </c>
      <c r="G186" s="15"/>
      <c r="H186" s="221" t="s">
        <v>1</v>
      </c>
      <c r="I186" s="223"/>
      <c r="J186" s="15"/>
      <c r="K186" s="15"/>
      <c r="L186" s="220"/>
      <c r="M186" s="224"/>
      <c r="N186" s="225"/>
      <c r="O186" s="225"/>
      <c r="P186" s="225"/>
      <c r="Q186" s="225"/>
      <c r="R186" s="225"/>
      <c r="S186" s="225"/>
      <c r="T186" s="226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T186" s="221" t="s">
        <v>173</v>
      </c>
      <c r="AU186" s="221" t="s">
        <v>171</v>
      </c>
      <c r="AV186" s="15" t="s">
        <v>81</v>
      </c>
      <c r="AW186" s="15" t="s">
        <v>32</v>
      </c>
      <c r="AX186" s="15" t="s">
        <v>76</v>
      </c>
      <c r="AY186" s="221" t="s">
        <v>165</v>
      </c>
    </row>
    <row r="187" s="13" customFormat="1">
      <c r="A187" s="13"/>
      <c r="B187" s="192"/>
      <c r="C187" s="13"/>
      <c r="D187" s="193" t="s">
        <v>173</v>
      </c>
      <c r="E187" s="194" t="s">
        <v>1</v>
      </c>
      <c r="F187" s="195" t="s">
        <v>261</v>
      </c>
      <c r="G187" s="13"/>
      <c r="H187" s="196">
        <v>9.4000000000000004</v>
      </c>
      <c r="I187" s="197"/>
      <c r="J187" s="13"/>
      <c r="K187" s="13"/>
      <c r="L187" s="192"/>
      <c r="M187" s="198"/>
      <c r="N187" s="199"/>
      <c r="O187" s="199"/>
      <c r="P187" s="199"/>
      <c r="Q187" s="199"/>
      <c r="R187" s="199"/>
      <c r="S187" s="199"/>
      <c r="T187" s="200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194" t="s">
        <v>173</v>
      </c>
      <c r="AU187" s="194" t="s">
        <v>171</v>
      </c>
      <c r="AV187" s="13" t="s">
        <v>171</v>
      </c>
      <c r="AW187" s="13" t="s">
        <v>32</v>
      </c>
      <c r="AX187" s="13" t="s">
        <v>81</v>
      </c>
      <c r="AY187" s="194" t="s">
        <v>165</v>
      </c>
    </row>
    <row r="188" s="2" customFormat="1" ht="24.15" customHeight="1">
      <c r="A188" s="38"/>
      <c r="B188" s="177"/>
      <c r="C188" s="178" t="s">
        <v>7</v>
      </c>
      <c r="D188" s="178" t="s">
        <v>167</v>
      </c>
      <c r="E188" s="179" t="s">
        <v>262</v>
      </c>
      <c r="F188" s="180" t="s">
        <v>263</v>
      </c>
      <c r="G188" s="181" t="s">
        <v>170</v>
      </c>
      <c r="H188" s="182">
        <v>4.7999999999999998</v>
      </c>
      <c r="I188" s="183"/>
      <c r="J188" s="184">
        <f>ROUND(I188*H188,2)</f>
        <v>0</v>
      </c>
      <c r="K188" s="185"/>
      <c r="L188" s="39"/>
      <c r="M188" s="186" t="s">
        <v>1</v>
      </c>
      <c r="N188" s="187" t="s">
        <v>42</v>
      </c>
      <c r="O188" s="78"/>
      <c r="P188" s="188">
        <f>O188*H188</f>
        <v>0</v>
      </c>
      <c r="Q188" s="188">
        <v>0.15942999999999999</v>
      </c>
      <c r="R188" s="188">
        <f>Q188*H188</f>
        <v>0.76526399999999994</v>
      </c>
      <c r="S188" s="188">
        <v>0</v>
      </c>
      <c r="T188" s="189">
        <f>S188*H188</f>
        <v>0</v>
      </c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R188" s="190" t="s">
        <v>91</v>
      </c>
      <c r="AT188" s="190" t="s">
        <v>167</v>
      </c>
      <c r="AU188" s="190" t="s">
        <v>171</v>
      </c>
      <c r="AY188" s="19" t="s">
        <v>165</v>
      </c>
      <c r="BE188" s="191">
        <f>IF(N188="základná",J188,0)</f>
        <v>0</v>
      </c>
      <c r="BF188" s="191">
        <f>IF(N188="znížená",J188,0)</f>
        <v>0</v>
      </c>
      <c r="BG188" s="191">
        <f>IF(N188="zákl. prenesená",J188,0)</f>
        <v>0</v>
      </c>
      <c r="BH188" s="191">
        <f>IF(N188="zníž. prenesená",J188,0)</f>
        <v>0</v>
      </c>
      <c r="BI188" s="191">
        <f>IF(N188="nulová",J188,0)</f>
        <v>0</v>
      </c>
      <c r="BJ188" s="19" t="s">
        <v>171</v>
      </c>
      <c r="BK188" s="191">
        <f>ROUND(I188*H188,2)</f>
        <v>0</v>
      </c>
      <c r="BL188" s="19" t="s">
        <v>91</v>
      </c>
      <c r="BM188" s="190" t="s">
        <v>264</v>
      </c>
    </row>
    <row r="189" s="12" customFormat="1" ht="22.8" customHeight="1">
      <c r="A189" s="12"/>
      <c r="B189" s="164"/>
      <c r="C189" s="12"/>
      <c r="D189" s="165" t="s">
        <v>75</v>
      </c>
      <c r="E189" s="175" t="s">
        <v>91</v>
      </c>
      <c r="F189" s="175" t="s">
        <v>265</v>
      </c>
      <c r="G189" s="12"/>
      <c r="H189" s="12"/>
      <c r="I189" s="167"/>
      <c r="J189" s="176">
        <f>BK189</f>
        <v>0</v>
      </c>
      <c r="K189" s="12"/>
      <c r="L189" s="164"/>
      <c r="M189" s="169"/>
      <c r="N189" s="170"/>
      <c r="O189" s="170"/>
      <c r="P189" s="171">
        <f>SUM(P190:P194)</f>
        <v>0</v>
      </c>
      <c r="Q189" s="170"/>
      <c r="R189" s="171">
        <f>SUM(R190:R194)</f>
        <v>3.7730277099999996</v>
      </c>
      <c r="S189" s="170"/>
      <c r="T189" s="172">
        <f>SUM(T190:T194)</f>
        <v>0</v>
      </c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R189" s="165" t="s">
        <v>81</v>
      </c>
      <c r="AT189" s="173" t="s">
        <v>75</v>
      </c>
      <c r="AU189" s="173" t="s">
        <v>81</v>
      </c>
      <c r="AY189" s="165" t="s">
        <v>165</v>
      </c>
      <c r="BK189" s="174">
        <f>SUM(BK190:BK194)</f>
        <v>0</v>
      </c>
    </row>
    <row r="190" s="2" customFormat="1" ht="33" customHeight="1">
      <c r="A190" s="38"/>
      <c r="B190" s="177"/>
      <c r="C190" s="178" t="s">
        <v>266</v>
      </c>
      <c r="D190" s="178" t="s">
        <v>167</v>
      </c>
      <c r="E190" s="179" t="s">
        <v>267</v>
      </c>
      <c r="F190" s="180" t="s">
        <v>268</v>
      </c>
      <c r="G190" s="181" t="s">
        <v>170</v>
      </c>
      <c r="H190" s="182">
        <v>15.451000000000001</v>
      </c>
      <c r="I190" s="183"/>
      <c r="J190" s="184">
        <f>ROUND(I190*H190,2)</f>
        <v>0</v>
      </c>
      <c r="K190" s="185"/>
      <c r="L190" s="39"/>
      <c r="M190" s="186" t="s">
        <v>1</v>
      </c>
      <c r="N190" s="187" t="s">
        <v>42</v>
      </c>
      <c r="O190" s="78"/>
      <c r="P190" s="188">
        <f>O190*H190</f>
        <v>0</v>
      </c>
      <c r="Q190" s="188">
        <v>0.01291</v>
      </c>
      <c r="R190" s="188">
        <f>Q190*H190</f>
        <v>0.19947240999999999</v>
      </c>
      <c r="S190" s="188">
        <v>0</v>
      </c>
      <c r="T190" s="189">
        <f>S190*H190</f>
        <v>0</v>
      </c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R190" s="190" t="s">
        <v>91</v>
      </c>
      <c r="AT190" s="190" t="s">
        <v>167</v>
      </c>
      <c r="AU190" s="190" t="s">
        <v>171</v>
      </c>
      <c r="AY190" s="19" t="s">
        <v>165</v>
      </c>
      <c r="BE190" s="191">
        <f>IF(N190="základná",J190,0)</f>
        <v>0</v>
      </c>
      <c r="BF190" s="191">
        <f>IF(N190="znížená",J190,0)</f>
        <v>0</v>
      </c>
      <c r="BG190" s="191">
        <f>IF(N190="zákl. prenesená",J190,0)</f>
        <v>0</v>
      </c>
      <c r="BH190" s="191">
        <f>IF(N190="zníž. prenesená",J190,0)</f>
        <v>0</v>
      </c>
      <c r="BI190" s="191">
        <f>IF(N190="nulová",J190,0)</f>
        <v>0</v>
      </c>
      <c r="BJ190" s="19" t="s">
        <v>171</v>
      </c>
      <c r="BK190" s="191">
        <f>ROUND(I190*H190,2)</f>
        <v>0</v>
      </c>
      <c r="BL190" s="19" t="s">
        <v>91</v>
      </c>
      <c r="BM190" s="190" t="s">
        <v>269</v>
      </c>
    </row>
    <row r="191" s="15" customFormat="1">
      <c r="A191" s="15"/>
      <c r="B191" s="220"/>
      <c r="C191" s="15"/>
      <c r="D191" s="193" t="s">
        <v>173</v>
      </c>
      <c r="E191" s="221" t="s">
        <v>1</v>
      </c>
      <c r="F191" s="222" t="s">
        <v>270</v>
      </c>
      <c r="G191" s="15"/>
      <c r="H191" s="221" t="s">
        <v>1</v>
      </c>
      <c r="I191" s="223"/>
      <c r="J191" s="15"/>
      <c r="K191" s="15"/>
      <c r="L191" s="220"/>
      <c r="M191" s="224"/>
      <c r="N191" s="225"/>
      <c r="O191" s="225"/>
      <c r="P191" s="225"/>
      <c r="Q191" s="225"/>
      <c r="R191" s="225"/>
      <c r="S191" s="225"/>
      <c r="T191" s="226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T191" s="221" t="s">
        <v>173</v>
      </c>
      <c r="AU191" s="221" t="s">
        <v>171</v>
      </c>
      <c r="AV191" s="15" t="s">
        <v>81</v>
      </c>
      <c r="AW191" s="15" t="s">
        <v>32</v>
      </c>
      <c r="AX191" s="15" t="s">
        <v>76</v>
      </c>
      <c r="AY191" s="221" t="s">
        <v>165</v>
      </c>
    </row>
    <row r="192" s="13" customFormat="1">
      <c r="A192" s="13"/>
      <c r="B192" s="192"/>
      <c r="C192" s="13"/>
      <c r="D192" s="193" t="s">
        <v>173</v>
      </c>
      <c r="E192" s="194" t="s">
        <v>1</v>
      </c>
      <c r="F192" s="195" t="s">
        <v>271</v>
      </c>
      <c r="G192" s="13"/>
      <c r="H192" s="196">
        <v>15.451000000000001</v>
      </c>
      <c r="I192" s="197"/>
      <c r="J192" s="13"/>
      <c r="K192" s="13"/>
      <c r="L192" s="192"/>
      <c r="M192" s="198"/>
      <c r="N192" s="199"/>
      <c r="O192" s="199"/>
      <c r="P192" s="199"/>
      <c r="Q192" s="199"/>
      <c r="R192" s="199"/>
      <c r="S192" s="199"/>
      <c r="T192" s="200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194" t="s">
        <v>173</v>
      </c>
      <c r="AU192" s="194" t="s">
        <v>171</v>
      </c>
      <c r="AV192" s="13" t="s">
        <v>171</v>
      </c>
      <c r="AW192" s="13" t="s">
        <v>32</v>
      </c>
      <c r="AX192" s="13" t="s">
        <v>81</v>
      </c>
      <c r="AY192" s="194" t="s">
        <v>165</v>
      </c>
    </row>
    <row r="193" s="2" customFormat="1" ht="37.8" customHeight="1">
      <c r="A193" s="38"/>
      <c r="B193" s="177"/>
      <c r="C193" s="178" t="s">
        <v>272</v>
      </c>
      <c r="D193" s="178" t="s">
        <v>167</v>
      </c>
      <c r="E193" s="179" t="s">
        <v>273</v>
      </c>
      <c r="F193" s="180" t="s">
        <v>274</v>
      </c>
      <c r="G193" s="181" t="s">
        <v>177</v>
      </c>
      <c r="H193" s="182">
        <v>1.8899999999999999</v>
      </c>
      <c r="I193" s="183"/>
      <c r="J193" s="184">
        <f>ROUND(I193*H193,2)</f>
        <v>0</v>
      </c>
      <c r="K193" s="185"/>
      <c r="L193" s="39"/>
      <c r="M193" s="186" t="s">
        <v>1</v>
      </c>
      <c r="N193" s="187" t="s">
        <v>42</v>
      </c>
      <c r="O193" s="78"/>
      <c r="P193" s="188">
        <f>O193*H193</f>
        <v>0</v>
      </c>
      <c r="Q193" s="188">
        <v>1.8907700000000001</v>
      </c>
      <c r="R193" s="188">
        <f>Q193*H193</f>
        <v>3.5735552999999998</v>
      </c>
      <c r="S193" s="188">
        <v>0</v>
      </c>
      <c r="T193" s="189">
        <f>S193*H193</f>
        <v>0</v>
      </c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R193" s="190" t="s">
        <v>91</v>
      </c>
      <c r="AT193" s="190" t="s">
        <v>167</v>
      </c>
      <c r="AU193" s="190" t="s">
        <v>171</v>
      </c>
      <c r="AY193" s="19" t="s">
        <v>165</v>
      </c>
      <c r="BE193" s="191">
        <f>IF(N193="základná",J193,0)</f>
        <v>0</v>
      </c>
      <c r="BF193" s="191">
        <f>IF(N193="znížená",J193,0)</f>
        <v>0</v>
      </c>
      <c r="BG193" s="191">
        <f>IF(N193="zákl. prenesená",J193,0)</f>
        <v>0</v>
      </c>
      <c r="BH193" s="191">
        <f>IF(N193="zníž. prenesená",J193,0)</f>
        <v>0</v>
      </c>
      <c r="BI193" s="191">
        <f>IF(N193="nulová",J193,0)</f>
        <v>0</v>
      </c>
      <c r="BJ193" s="19" t="s">
        <v>171</v>
      </c>
      <c r="BK193" s="191">
        <f>ROUND(I193*H193,2)</f>
        <v>0</v>
      </c>
      <c r="BL193" s="19" t="s">
        <v>91</v>
      </c>
      <c r="BM193" s="190" t="s">
        <v>275</v>
      </c>
    </row>
    <row r="194" s="13" customFormat="1">
      <c r="A194" s="13"/>
      <c r="B194" s="192"/>
      <c r="C194" s="13"/>
      <c r="D194" s="193" t="s">
        <v>173</v>
      </c>
      <c r="E194" s="194" t="s">
        <v>1</v>
      </c>
      <c r="F194" s="195" t="s">
        <v>276</v>
      </c>
      <c r="G194" s="13"/>
      <c r="H194" s="196">
        <v>1.8899999999999999</v>
      </c>
      <c r="I194" s="197"/>
      <c r="J194" s="13"/>
      <c r="K194" s="13"/>
      <c r="L194" s="192"/>
      <c r="M194" s="198"/>
      <c r="N194" s="199"/>
      <c r="O194" s="199"/>
      <c r="P194" s="199"/>
      <c r="Q194" s="199"/>
      <c r="R194" s="199"/>
      <c r="S194" s="199"/>
      <c r="T194" s="200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194" t="s">
        <v>173</v>
      </c>
      <c r="AU194" s="194" t="s">
        <v>171</v>
      </c>
      <c r="AV194" s="13" t="s">
        <v>171</v>
      </c>
      <c r="AW194" s="13" t="s">
        <v>32</v>
      </c>
      <c r="AX194" s="13" t="s">
        <v>81</v>
      </c>
      <c r="AY194" s="194" t="s">
        <v>165</v>
      </c>
    </row>
    <row r="195" s="12" customFormat="1" ht="22.8" customHeight="1">
      <c r="A195" s="12"/>
      <c r="B195" s="164"/>
      <c r="C195" s="12"/>
      <c r="D195" s="165" t="s">
        <v>75</v>
      </c>
      <c r="E195" s="175" t="s">
        <v>97</v>
      </c>
      <c r="F195" s="175" t="s">
        <v>277</v>
      </c>
      <c r="G195" s="12"/>
      <c r="H195" s="12"/>
      <c r="I195" s="167"/>
      <c r="J195" s="176">
        <f>BK195</f>
        <v>0</v>
      </c>
      <c r="K195" s="12"/>
      <c r="L195" s="164"/>
      <c r="M195" s="169"/>
      <c r="N195" s="170"/>
      <c r="O195" s="170"/>
      <c r="P195" s="171">
        <f>SUM(P196:P561)</f>
        <v>0</v>
      </c>
      <c r="Q195" s="170"/>
      <c r="R195" s="171">
        <f>SUM(R196:R561)</f>
        <v>267.39849234624995</v>
      </c>
      <c r="S195" s="170"/>
      <c r="T195" s="172">
        <f>SUM(T196:T561)</f>
        <v>0</v>
      </c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R195" s="165" t="s">
        <v>81</v>
      </c>
      <c r="AT195" s="173" t="s">
        <v>75</v>
      </c>
      <c r="AU195" s="173" t="s">
        <v>81</v>
      </c>
      <c r="AY195" s="165" t="s">
        <v>165</v>
      </c>
      <c r="BK195" s="174">
        <f>SUM(BK196:BK561)</f>
        <v>0</v>
      </c>
    </row>
    <row r="196" s="2" customFormat="1" ht="24.15" customHeight="1">
      <c r="A196" s="38"/>
      <c r="B196" s="177"/>
      <c r="C196" s="178" t="s">
        <v>278</v>
      </c>
      <c r="D196" s="178" t="s">
        <v>167</v>
      </c>
      <c r="E196" s="179" t="s">
        <v>279</v>
      </c>
      <c r="F196" s="180" t="s">
        <v>280</v>
      </c>
      <c r="G196" s="181" t="s">
        <v>170</v>
      </c>
      <c r="H196" s="182">
        <v>307.21100000000001</v>
      </c>
      <c r="I196" s="183"/>
      <c r="J196" s="184">
        <f>ROUND(I196*H196,2)</f>
        <v>0</v>
      </c>
      <c r="K196" s="185"/>
      <c r="L196" s="39"/>
      <c r="M196" s="186" t="s">
        <v>1</v>
      </c>
      <c r="N196" s="187" t="s">
        <v>42</v>
      </c>
      <c r="O196" s="78"/>
      <c r="P196" s="188">
        <f>O196*H196</f>
        <v>0</v>
      </c>
      <c r="Q196" s="188">
        <v>0.00019000000000000001</v>
      </c>
      <c r="R196" s="188">
        <f>Q196*H196</f>
        <v>0.058370090000000006</v>
      </c>
      <c r="S196" s="188">
        <v>0</v>
      </c>
      <c r="T196" s="189">
        <f>S196*H196</f>
        <v>0</v>
      </c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R196" s="190" t="s">
        <v>91</v>
      </c>
      <c r="AT196" s="190" t="s">
        <v>167</v>
      </c>
      <c r="AU196" s="190" t="s">
        <v>171</v>
      </c>
      <c r="AY196" s="19" t="s">
        <v>165</v>
      </c>
      <c r="BE196" s="191">
        <f>IF(N196="základná",J196,0)</f>
        <v>0</v>
      </c>
      <c r="BF196" s="191">
        <f>IF(N196="znížená",J196,0)</f>
        <v>0</v>
      </c>
      <c r="BG196" s="191">
        <f>IF(N196="zákl. prenesená",J196,0)</f>
        <v>0</v>
      </c>
      <c r="BH196" s="191">
        <f>IF(N196="zníž. prenesená",J196,0)</f>
        <v>0</v>
      </c>
      <c r="BI196" s="191">
        <f>IF(N196="nulová",J196,0)</f>
        <v>0</v>
      </c>
      <c r="BJ196" s="19" t="s">
        <v>171</v>
      </c>
      <c r="BK196" s="191">
        <f>ROUND(I196*H196,2)</f>
        <v>0</v>
      </c>
      <c r="BL196" s="19" t="s">
        <v>91</v>
      </c>
      <c r="BM196" s="190" t="s">
        <v>281</v>
      </c>
    </row>
    <row r="197" s="15" customFormat="1">
      <c r="A197" s="15"/>
      <c r="B197" s="220"/>
      <c r="C197" s="15"/>
      <c r="D197" s="193" t="s">
        <v>173</v>
      </c>
      <c r="E197" s="221" t="s">
        <v>1</v>
      </c>
      <c r="F197" s="222" t="s">
        <v>282</v>
      </c>
      <c r="G197" s="15"/>
      <c r="H197" s="221" t="s">
        <v>1</v>
      </c>
      <c r="I197" s="223"/>
      <c r="J197" s="15"/>
      <c r="K197" s="15"/>
      <c r="L197" s="220"/>
      <c r="M197" s="224"/>
      <c r="N197" s="225"/>
      <c r="O197" s="225"/>
      <c r="P197" s="225"/>
      <c r="Q197" s="225"/>
      <c r="R197" s="225"/>
      <c r="S197" s="225"/>
      <c r="T197" s="226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T197" s="221" t="s">
        <v>173</v>
      </c>
      <c r="AU197" s="221" t="s">
        <v>171</v>
      </c>
      <c r="AV197" s="15" t="s">
        <v>81</v>
      </c>
      <c r="AW197" s="15" t="s">
        <v>32</v>
      </c>
      <c r="AX197" s="15" t="s">
        <v>76</v>
      </c>
      <c r="AY197" s="221" t="s">
        <v>165</v>
      </c>
    </row>
    <row r="198" s="13" customFormat="1">
      <c r="A198" s="13"/>
      <c r="B198" s="192"/>
      <c r="C198" s="13"/>
      <c r="D198" s="193" t="s">
        <v>173</v>
      </c>
      <c r="E198" s="194" t="s">
        <v>1</v>
      </c>
      <c r="F198" s="195" t="s">
        <v>283</v>
      </c>
      <c r="G198" s="13"/>
      <c r="H198" s="196">
        <v>107.8</v>
      </c>
      <c r="I198" s="197"/>
      <c r="J198" s="13"/>
      <c r="K198" s="13"/>
      <c r="L198" s="192"/>
      <c r="M198" s="198"/>
      <c r="N198" s="199"/>
      <c r="O198" s="199"/>
      <c r="P198" s="199"/>
      <c r="Q198" s="199"/>
      <c r="R198" s="199"/>
      <c r="S198" s="199"/>
      <c r="T198" s="200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194" t="s">
        <v>173</v>
      </c>
      <c r="AU198" s="194" t="s">
        <v>171</v>
      </c>
      <c r="AV198" s="13" t="s">
        <v>171</v>
      </c>
      <c r="AW198" s="13" t="s">
        <v>32</v>
      </c>
      <c r="AX198" s="13" t="s">
        <v>76</v>
      </c>
      <c r="AY198" s="194" t="s">
        <v>165</v>
      </c>
    </row>
    <row r="199" s="13" customFormat="1">
      <c r="A199" s="13"/>
      <c r="B199" s="192"/>
      <c r="C199" s="13"/>
      <c r="D199" s="193" t="s">
        <v>173</v>
      </c>
      <c r="E199" s="194" t="s">
        <v>1</v>
      </c>
      <c r="F199" s="195" t="s">
        <v>284</v>
      </c>
      <c r="G199" s="13"/>
      <c r="H199" s="196">
        <v>14.699999999999999</v>
      </c>
      <c r="I199" s="197"/>
      <c r="J199" s="13"/>
      <c r="K199" s="13"/>
      <c r="L199" s="192"/>
      <c r="M199" s="198"/>
      <c r="N199" s="199"/>
      <c r="O199" s="199"/>
      <c r="P199" s="199"/>
      <c r="Q199" s="199"/>
      <c r="R199" s="199"/>
      <c r="S199" s="199"/>
      <c r="T199" s="200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194" t="s">
        <v>173</v>
      </c>
      <c r="AU199" s="194" t="s">
        <v>171</v>
      </c>
      <c r="AV199" s="13" t="s">
        <v>171</v>
      </c>
      <c r="AW199" s="13" t="s">
        <v>32</v>
      </c>
      <c r="AX199" s="13" t="s">
        <v>76</v>
      </c>
      <c r="AY199" s="194" t="s">
        <v>165</v>
      </c>
    </row>
    <row r="200" s="13" customFormat="1">
      <c r="A200" s="13"/>
      <c r="B200" s="192"/>
      <c r="C200" s="13"/>
      <c r="D200" s="193" t="s">
        <v>173</v>
      </c>
      <c r="E200" s="194" t="s">
        <v>1</v>
      </c>
      <c r="F200" s="195" t="s">
        <v>285</v>
      </c>
      <c r="G200" s="13"/>
      <c r="H200" s="196">
        <v>23.52</v>
      </c>
      <c r="I200" s="197"/>
      <c r="J200" s="13"/>
      <c r="K200" s="13"/>
      <c r="L200" s="192"/>
      <c r="M200" s="198"/>
      <c r="N200" s="199"/>
      <c r="O200" s="199"/>
      <c r="P200" s="199"/>
      <c r="Q200" s="199"/>
      <c r="R200" s="199"/>
      <c r="S200" s="199"/>
      <c r="T200" s="200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194" t="s">
        <v>173</v>
      </c>
      <c r="AU200" s="194" t="s">
        <v>171</v>
      </c>
      <c r="AV200" s="13" t="s">
        <v>171</v>
      </c>
      <c r="AW200" s="13" t="s">
        <v>32</v>
      </c>
      <c r="AX200" s="13" t="s">
        <v>76</v>
      </c>
      <c r="AY200" s="194" t="s">
        <v>165</v>
      </c>
    </row>
    <row r="201" s="13" customFormat="1">
      <c r="A201" s="13"/>
      <c r="B201" s="192"/>
      <c r="C201" s="13"/>
      <c r="D201" s="193" t="s">
        <v>173</v>
      </c>
      <c r="E201" s="194" t="s">
        <v>1</v>
      </c>
      <c r="F201" s="195" t="s">
        <v>286</v>
      </c>
      <c r="G201" s="13"/>
      <c r="H201" s="196">
        <v>23.359999999999999</v>
      </c>
      <c r="I201" s="197"/>
      <c r="J201" s="13"/>
      <c r="K201" s="13"/>
      <c r="L201" s="192"/>
      <c r="M201" s="198"/>
      <c r="N201" s="199"/>
      <c r="O201" s="199"/>
      <c r="P201" s="199"/>
      <c r="Q201" s="199"/>
      <c r="R201" s="199"/>
      <c r="S201" s="199"/>
      <c r="T201" s="200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194" t="s">
        <v>173</v>
      </c>
      <c r="AU201" s="194" t="s">
        <v>171</v>
      </c>
      <c r="AV201" s="13" t="s">
        <v>171</v>
      </c>
      <c r="AW201" s="13" t="s">
        <v>32</v>
      </c>
      <c r="AX201" s="13" t="s">
        <v>76</v>
      </c>
      <c r="AY201" s="194" t="s">
        <v>165</v>
      </c>
    </row>
    <row r="202" s="13" customFormat="1">
      <c r="A202" s="13"/>
      <c r="B202" s="192"/>
      <c r="C202" s="13"/>
      <c r="D202" s="193" t="s">
        <v>173</v>
      </c>
      <c r="E202" s="194" t="s">
        <v>1</v>
      </c>
      <c r="F202" s="195" t="s">
        <v>287</v>
      </c>
      <c r="G202" s="13"/>
      <c r="H202" s="196">
        <v>14.4</v>
      </c>
      <c r="I202" s="197"/>
      <c r="J202" s="13"/>
      <c r="K202" s="13"/>
      <c r="L202" s="192"/>
      <c r="M202" s="198"/>
      <c r="N202" s="199"/>
      <c r="O202" s="199"/>
      <c r="P202" s="199"/>
      <c r="Q202" s="199"/>
      <c r="R202" s="199"/>
      <c r="S202" s="199"/>
      <c r="T202" s="200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194" t="s">
        <v>173</v>
      </c>
      <c r="AU202" s="194" t="s">
        <v>171</v>
      </c>
      <c r="AV202" s="13" t="s">
        <v>171</v>
      </c>
      <c r="AW202" s="13" t="s">
        <v>32</v>
      </c>
      <c r="AX202" s="13" t="s">
        <v>76</v>
      </c>
      <c r="AY202" s="194" t="s">
        <v>165</v>
      </c>
    </row>
    <row r="203" s="13" customFormat="1">
      <c r="A203" s="13"/>
      <c r="B203" s="192"/>
      <c r="C203" s="13"/>
      <c r="D203" s="193" t="s">
        <v>173</v>
      </c>
      <c r="E203" s="194" t="s">
        <v>1</v>
      </c>
      <c r="F203" s="195" t="s">
        <v>288</v>
      </c>
      <c r="G203" s="13"/>
      <c r="H203" s="196">
        <v>32.68</v>
      </c>
      <c r="I203" s="197"/>
      <c r="J203" s="13"/>
      <c r="K203" s="13"/>
      <c r="L203" s="192"/>
      <c r="M203" s="198"/>
      <c r="N203" s="199"/>
      <c r="O203" s="199"/>
      <c r="P203" s="199"/>
      <c r="Q203" s="199"/>
      <c r="R203" s="199"/>
      <c r="S203" s="199"/>
      <c r="T203" s="200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194" t="s">
        <v>173</v>
      </c>
      <c r="AU203" s="194" t="s">
        <v>171</v>
      </c>
      <c r="AV203" s="13" t="s">
        <v>171</v>
      </c>
      <c r="AW203" s="13" t="s">
        <v>32</v>
      </c>
      <c r="AX203" s="13" t="s">
        <v>76</v>
      </c>
      <c r="AY203" s="194" t="s">
        <v>165</v>
      </c>
    </row>
    <row r="204" s="13" customFormat="1">
      <c r="A204" s="13"/>
      <c r="B204" s="192"/>
      <c r="C204" s="13"/>
      <c r="D204" s="193" t="s">
        <v>173</v>
      </c>
      <c r="E204" s="194" t="s">
        <v>1</v>
      </c>
      <c r="F204" s="195" t="s">
        <v>289</v>
      </c>
      <c r="G204" s="13"/>
      <c r="H204" s="196">
        <v>21.5</v>
      </c>
      <c r="I204" s="197"/>
      <c r="J204" s="13"/>
      <c r="K204" s="13"/>
      <c r="L204" s="192"/>
      <c r="M204" s="198"/>
      <c r="N204" s="199"/>
      <c r="O204" s="199"/>
      <c r="P204" s="199"/>
      <c r="Q204" s="199"/>
      <c r="R204" s="199"/>
      <c r="S204" s="199"/>
      <c r="T204" s="200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194" t="s">
        <v>173</v>
      </c>
      <c r="AU204" s="194" t="s">
        <v>171</v>
      </c>
      <c r="AV204" s="13" t="s">
        <v>171</v>
      </c>
      <c r="AW204" s="13" t="s">
        <v>32</v>
      </c>
      <c r="AX204" s="13" t="s">
        <v>76</v>
      </c>
      <c r="AY204" s="194" t="s">
        <v>165</v>
      </c>
    </row>
    <row r="205" s="13" customFormat="1">
      <c r="A205" s="13"/>
      <c r="B205" s="192"/>
      <c r="C205" s="13"/>
      <c r="D205" s="193" t="s">
        <v>173</v>
      </c>
      <c r="E205" s="194" t="s">
        <v>1</v>
      </c>
      <c r="F205" s="195" t="s">
        <v>290</v>
      </c>
      <c r="G205" s="13"/>
      <c r="H205" s="196">
        <v>5.8499999999999996</v>
      </c>
      <c r="I205" s="197"/>
      <c r="J205" s="13"/>
      <c r="K205" s="13"/>
      <c r="L205" s="192"/>
      <c r="M205" s="198"/>
      <c r="N205" s="199"/>
      <c r="O205" s="199"/>
      <c r="P205" s="199"/>
      <c r="Q205" s="199"/>
      <c r="R205" s="199"/>
      <c r="S205" s="199"/>
      <c r="T205" s="200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194" t="s">
        <v>173</v>
      </c>
      <c r="AU205" s="194" t="s">
        <v>171</v>
      </c>
      <c r="AV205" s="13" t="s">
        <v>171</v>
      </c>
      <c r="AW205" s="13" t="s">
        <v>32</v>
      </c>
      <c r="AX205" s="13" t="s">
        <v>76</v>
      </c>
      <c r="AY205" s="194" t="s">
        <v>165</v>
      </c>
    </row>
    <row r="206" s="13" customFormat="1">
      <c r="A206" s="13"/>
      <c r="B206" s="192"/>
      <c r="C206" s="13"/>
      <c r="D206" s="193" t="s">
        <v>173</v>
      </c>
      <c r="E206" s="194" t="s">
        <v>1</v>
      </c>
      <c r="F206" s="195" t="s">
        <v>291</v>
      </c>
      <c r="G206" s="13"/>
      <c r="H206" s="196">
        <v>4.8600000000000003</v>
      </c>
      <c r="I206" s="197"/>
      <c r="J206" s="13"/>
      <c r="K206" s="13"/>
      <c r="L206" s="192"/>
      <c r="M206" s="198"/>
      <c r="N206" s="199"/>
      <c r="O206" s="199"/>
      <c r="P206" s="199"/>
      <c r="Q206" s="199"/>
      <c r="R206" s="199"/>
      <c r="S206" s="199"/>
      <c r="T206" s="200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194" t="s">
        <v>173</v>
      </c>
      <c r="AU206" s="194" t="s">
        <v>171</v>
      </c>
      <c r="AV206" s="13" t="s">
        <v>171</v>
      </c>
      <c r="AW206" s="13" t="s">
        <v>32</v>
      </c>
      <c r="AX206" s="13" t="s">
        <v>76</v>
      </c>
      <c r="AY206" s="194" t="s">
        <v>165</v>
      </c>
    </row>
    <row r="207" s="13" customFormat="1">
      <c r="A207" s="13"/>
      <c r="B207" s="192"/>
      <c r="C207" s="13"/>
      <c r="D207" s="193" t="s">
        <v>173</v>
      </c>
      <c r="E207" s="194" t="s">
        <v>1</v>
      </c>
      <c r="F207" s="195" t="s">
        <v>292</v>
      </c>
      <c r="G207" s="13"/>
      <c r="H207" s="196">
        <v>2.4300000000000002</v>
      </c>
      <c r="I207" s="197"/>
      <c r="J207" s="13"/>
      <c r="K207" s="13"/>
      <c r="L207" s="192"/>
      <c r="M207" s="198"/>
      <c r="N207" s="199"/>
      <c r="O207" s="199"/>
      <c r="P207" s="199"/>
      <c r="Q207" s="199"/>
      <c r="R207" s="199"/>
      <c r="S207" s="199"/>
      <c r="T207" s="200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194" t="s">
        <v>173</v>
      </c>
      <c r="AU207" s="194" t="s">
        <v>171</v>
      </c>
      <c r="AV207" s="13" t="s">
        <v>171</v>
      </c>
      <c r="AW207" s="13" t="s">
        <v>32</v>
      </c>
      <c r="AX207" s="13" t="s">
        <v>76</v>
      </c>
      <c r="AY207" s="194" t="s">
        <v>165</v>
      </c>
    </row>
    <row r="208" s="13" customFormat="1">
      <c r="A208" s="13"/>
      <c r="B208" s="192"/>
      <c r="C208" s="13"/>
      <c r="D208" s="193" t="s">
        <v>173</v>
      </c>
      <c r="E208" s="194" t="s">
        <v>1</v>
      </c>
      <c r="F208" s="195" t="s">
        <v>293</v>
      </c>
      <c r="G208" s="13"/>
      <c r="H208" s="196">
        <v>1.0800000000000001</v>
      </c>
      <c r="I208" s="197"/>
      <c r="J208" s="13"/>
      <c r="K208" s="13"/>
      <c r="L208" s="192"/>
      <c r="M208" s="198"/>
      <c r="N208" s="199"/>
      <c r="O208" s="199"/>
      <c r="P208" s="199"/>
      <c r="Q208" s="199"/>
      <c r="R208" s="199"/>
      <c r="S208" s="199"/>
      <c r="T208" s="200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194" t="s">
        <v>173</v>
      </c>
      <c r="AU208" s="194" t="s">
        <v>171</v>
      </c>
      <c r="AV208" s="13" t="s">
        <v>171</v>
      </c>
      <c r="AW208" s="13" t="s">
        <v>32</v>
      </c>
      <c r="AX208" s="13" t="s">
        <v>76</v>
      </c>
      <c r="AY208" s="194" t="s">
        <v>165</v>
      </c>
    </row>
    <row r="209" s="13" customFormat="1">
      <c r="A209" s="13"/>
      <c r="B209" s="192"/>
      <c r="C209" s="13"/>
      <c r="D209" s="193" t="s">
        <v>173</v>
      </c>
      <c r="E209" s="194" t="s">
        <v>1</v>
      </c>
      <c r="F209" s="195" t="s">
        <v>294</v>
      </c>
      <c r="G209" s="13"/>
      <c r="H209" s="196">
        <v>1.53</v>
      </c>
      <c r="I209" s="197"/>
      <c r="J209" s="13"/>
      <c r="K209" s="13"/>
      <c r="L209" s="192"/>
      <c r="M209" s="198"/>
      <c r="N209" s="199"/>
      <c r="O209" s="199"/>
      <c r="P209" s="199"/>
      <c r="Q209" s="199"/>
      <c r="R209" s="199"/>
      <c r="S209" s="199"/>
      <c r="T209" s="200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194" t="s">
        <v>173</v>
      </c>
      <c r="AU209" s="194" t="s">
        <v>171</v>
      </c>
      <c r="AV209" s="13" t="s">
        <v>171</v>
      </c>
      <c r="AW209" s="13" t="s">
        <v>32</v>
      </c>
      <c r="AX209" s="13" t="s">
        <v>76</v>
      </c>
      <c r="AY209" s="194" t="s">
        <v>165</v>
      </c>
    </row>
    <row r="210" s="13" customFormat="1">
      <c r="A210" s="13"/>
      <c r="B210" s="192"/>
      <c r="C210" s="13"/>
      <c r="D210" s="193" t="s">
        <v>173</v>
      </c>
      <c r="E210" s="194" t="s">
        <v>1</v>
      </c>
      <c r="F210" s="195" t="s">
        <v>295</v>
      </c>
      <c r="G210" s="13"/>
      <c r="H210" s="196">
        <v>2.4649999999999999</v>
      </c>
      <c r="I210" s="197"/>
      <c r="J210" s="13"/>
      <c r="K210" s="13"/>
      <c r="L210" s="192"/>
      <c r="M210" s="198"/>
      <c r="N210" s="199"/>
      <c r="O210" s="199"/>
      <c r="P210" s="199"/>
      <c r="Q210" s="199"/>
      <c r="R210" s="199"/>
      <c r="S210" s="199"/>
      <c r="T210" s="200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194" t="s">
        <v>173</v>
      </c>
      <c r="AU210" s="194" t="s">
        <v>171</v>
      </c>
      <c r="AV210" s="13" t="s">
        <v>171</v>
      </c>
      <c r="AW210" s="13" t="s">
        <v>32</v>
      </c>
      <c r="AX210" s="13" t="s">
        <v>76</v>
      </c>
      <c r="AY210" s="194" t="s">
        <v>165</v>
      </c>
    </row>
    <row r="211" s="13" customFormat="1">
      <c r="A211" s="13"/>
      <c r="B211" s="192"/>
      <c r="C211" s="13"/>
      <c r="D211" s="193" t="s">
        <v>173</v>
      </c>
      <c r="E211" s="194" t="s">
        <v>1</v>
      </c>
      <c r="F211" s="195" t="s">
        <v>296</v>
      </c>
      <c r="G211" s="13"/>
      <c r="H211" s="196">
        <v>2.1749999999999998</v>
      </c>
      <c r="I211" s="197"/>
      <c r="J211" s="13"/>
      <c r="K211" s="13"/>
      <c r="L211" s="192"/>
      <c r="M211" s="198"/>
      <c r="N211" s="199"/>
      <c r="O211" s="199"/>
      <c r="P211" s="199"/>
      <c r="Q211" s="199"/>
      <c r="R211" s="199"/>
      <c r="S211" s="199"/>
      <c r="T211" s="200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194" t="s">
        <v>173</v>
      </c>
      <c r="AU211" s="194" t="s">
        <v>171</v>
      </c>
      <c r="AV211" s="13" t="s">
        <v>171</v>
      </c>
      <c r="AW211" s="13" t="s">
        <v>32</v>
      </c>
      <c r="AX211" s="13" t="s">
        <v>76</v>
      </c>
      <c r="AY211" s="194" t="s">
        <v>165</v>
      </c>
    </row>
    <row r="212" s="13" customFormat="1">
      <c r="A212" s="13"/>
      <c r="B212" s="192"/>
      <c r="C212" s="13"/>
      <c r="D212" s="193" t="s">
        <v>173</v>
      </c>
      <c r="E212" s="194" t="s">
        <v>1</v>
      </c>
      <c r="F212" s="195" t="s">
        <v>297</v>
      </c>
      <c r="G212" s="13"/>
      <c r="H212" s="196">
        <v>4.133</v>
      </c>
      <c r="I212" s="197"/>
      <c r="J212" s="13"/>
      <c r="K212" s="13"/>
      <c r="L212" s="192"/>
      <c r="M212" s="198"/>
      <c r="N212" s="199"/>
      <c r="O212" s="199"/>
      <c r="P212" s="199"/>
      <c r="Q212" s="199"/>
      <c r="R212" s="199"/>
      <c r="S212" s="199"/>
      <c r="T212" s="200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194" t="s">
        <v>173</v>
      </c>
      <c r="AU212" s="194" t="s">
        <v>171</v>
      </c>
      <c r="AV212" s="13" t="s">
        <v>171</v>
      </c>
      <c r="AW212" s="13" t="s">
        <v>32</v>
      </c>
      <c r="AX212" s="13" t="s">
        <v>76</v>
      </c>
      <c r="AY212" s="194" t="s">
        <v>165</v>
      </c>
    </row>
    <row r="213" s="13" customFormat="1">
      <c r="A213" s="13"/>
      <c r="B213" s="192"/>
      <c r="C213" s="13"/>
      <c r="D213" s="193" t="s">
        <v>173</v>
      </c>
      <c r="E213" s="194" t="s">
        <v>1</v>
      </c>
      <c r="F213" s="195" t="s">
        <v>295</v>
      </c>
      <c r="G213" s="13"/>
      <c r="H213" s="196">
        <v>2.4649999999999999</v>
      </c>
      <c r="I213" s="197"/>
      <c r="J213" s="13"/>
      <c r="K213" s="13"/>
      <c r="L213" s="192"/>
      <c r="M213" s="198"/>
      <c r="N213" s="199"/>
      <c r="O213" s="199"/>
      <c r="P213" s="199"/>
      <c r="Q213" s="199"/>
      <c r="R213" s="199"/>
      <c r="S213" s="199"/>
      <c r="T213" s="200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194" t="s">
        <v>173</v>
      </c>
      <c r="AU213" s="194" t="s">
        <v>171</v>
      </c>
      <c r="AV213" s="13" t="s">
        <v>171</v>
      </c>
      <c r="AW213" s="13" t="s">
        <v>32</v>
      </c>
      <c r="AX213" s="13" t="s">
        <v>76</v>
      </c>
      <c r="AY213" s="194" t="s">
        <v>165</v>
      </c>
    </row>
    <row r="214" s="13" customFormat="1">
      <c r="A214" s="13"/>
      <c r="B214" s="192"/>
      <c r="C214" s="13"/>
      <c r="D214" s="193" t="s">
        <v>173</v>
      </c>
      <c r="E214" s="194" t="s">
        <v>1</v>
      </c>
      <c r="F214" s="195" t="s">
        <v>298</v>
      </c>
      <c r="G214" s="13"/>
      <c r="H214" s="196">
        <v>1.4730000000000001</v>
      </c>
      <c r="I214" s="197"/>
      <c r="J214" s="13"/>
      <c r="K214" s="13"/>
      <c r="L214" s="192"/>
      <c r="M214" s="198"/>
      <c r="N214" s="199"/>
      <c r="O214" s="199"/>
      <c r="P214" s="199"/>
      <c r="Q214" s="199"/>
      <c r="R214" s="199"/>
      <c r="S214" s="199"/>
      <c r="T214" s="200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194" t="s">
        <v>173</v>
      </c>
      <c r="AU214" s="194" t="s">
        <v>171</v>
      </c>
      <c r="AV214" s="13" t="s">
        <v>171</v>
      </c>
      <c r="AW214" s="13" t="s">
        <v>32</v>
      </c>
      <c r="AX214" s="13" t="s">
        <v>76</v>
      </c>
      <c r="AY214" s="194" t="s">
        <v>165</v>
      </c>
    </row>
    <row r="215" s="13" customFormat="1">
      <c r="A215" s="13"/>
      <c r="B215" s="192"/>
      <c r="C215" s="13"/>
      <c r="D215" s="193" t="s">
        <v>173</v>
      </c>
      <c r="E215" s="194" t="s">
        <v>1</v>
      </c>
      <c r="F215" s="195" t="s">
        <v>299</v>
      </c>
      <c r="G215" s="13"/>
      <c r="H215" s="196">
        <v>9.7200000000000006</v>
      </c>
      <c r="I215" s="197"/>
      <c r="J215" s="13"/>
      <c r="K215" s="13"/>
      <c r="L215" s="192"/>
      <c r="M215" s="198"/>
      <c r="N215" s="199"/>
      <c r="O215" s="199"/>
      <c r="P215" s="199"/>
      <c r="Q215" s="199"/>
      <c r="R215" s="199"/>
      <c r="S215" s="199"/>
      <c r="T215" s="200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194" t="s">
        <v>173</v>
      </c>
      <c r="AU215" s="194" t="s">
        <v>171</v>
      </c>
      <c r="AV215" s="13" t="s">
        <v>171</v>
      </c>
      <c r="AW215" s="13" t="s">
        <v>32</v>
      </c>
      <c r="AX215" s="13" t="s">
        <v>76</v>
      </c>
      <c r="AY215" s="194" t="s">
        <v>165</v>
      </c>
    </row>
    <row r="216" s="13" customFormat="1">
      <c r="A216" s="13"/>
      <c r="B216" s="192"/>
      <c r="C216" s="13"/>
      <c r="D216" s="193" t="s">
        <v>173</v>
      </c>
      <c r="E216" s="194" t="s">
        <v>1</v>
      </c>
      <c r="F216" s="195" t="s">
        <v>300</v>
      </c>
      <c r="G216" s="13"/>
      <c r="H216" s="196">
        <v>1.05</v>
      </c>
      <c r="I216" s="197"/>
      <c r="J216" s="13"/>
      <c r="K216" s="13"/>
      <c r="L216" s="192"/>
      <c r="M216" s="198"/>
      <c r="N216" s="199"/>
      <c r="O216" s="199"/>
      <c r="P216" s="199"/>
      <c r="Q216" s="199"/>
      <c r="R216" s="199"/>
      <c r="S216" s="199"/>
      <c r="T216" s="200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194" t="s">
        <v>173</v>
      </c>
      <c r="AU216" s="194" t="s">
        <v>171</v>
      </c>
      <c r="AV216" s="13" t="s">
        <v>171</v>
      </c>
      <c r="AW216" s="13" t="s">
        <v>32</v>
      </c>
      <c r="AX216" s="13" t="s">
        <v>76</v>
      </c>
      <c r="AY216" s="194" t="s">
        <v>165</v>
      </c>
    </row>
    <row r="217" s="13" customFormat="1">
      <c r="A217" s="13"/>
      <c r="B217" s="192"/>
      <c r="C217" s="13"/>
      <c r="D217" s="193" t="s">
        <v>173</v>
      </c>
      <c r="E217" s="194" t="s">
        <v>1</v>
      </c>
      <c r="F217" s="195" t="s">
        <v>301</v>
      </c>
      <c r="G217" s="13"/>
      <c r="H217" s="196">
        <v>4.3200000000000003</v>
      </c>
      <c r="I217" s="197"/>
      <c r="J217" s="13"/>
      <c r="K217" s="13"/>
      <c r="L217" s="192"/>
      <c r="M217" s="198"/>
      <c r="N217" s="199"/>
      <c r="O217" s="199"/>
      <c r="P217" s="199"/>
      <c r="Q217" s="199"/>
      <c r="R217" s="199"/>
      <c r="S217" s="199"/>
      <c r="T217" s="200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194" t="s">
        <v>173</v>
      </c>
      <c r="AU217" s="194" t="s">
        <v>171</v>
      </c>
      <c r="AV217" s="13" t="s">
        <v>171</v>
      </c>
      <c r="AW217" s="13" t="s">
        <v>32</v>
      </c>
      <c r="AX217" s="13" t="s">
        <v>76</v>
      </c>
      <c r="AY217" s="194" t="s">
        <v>165</v>
      </c>
    </row>
    <row r="218" s="13" customFormat="1">
      <c r="A218" s="13"/>
      <c r="B218" s="192"/>
      <c r="C218" s="13"/>
      <c r="D218" s="193" t="s">
        <v>173</v>
      </c>
      <c r="E218" s="194" t="s">
        <v>1</v>
      </c>
      <c r="F218" s="195" t="s">
        <v>302</v>
      </c>
      <c r="G218" s="13"/>
      <c r="H218" s="196">
        <v>4.6500000000000004</v>
      </c>
      <c r="I218" s="197"/>
      <c r="J218" s="13"/>
      <c r="K218" s="13"/>
      <c r="L218" s="192"/>
      <c r="M218" s="198"/>
      <c r="N218" s="199"/>
      <c r="O218" s="199"/>
      <c r="P218" s="199"/>
      <c r="Q218" s="199"/>
      <c r="R218" s="199"/>
      <c r="S218" s="199"/>
      <c r="T218" s="200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194" t="s">
        <v>173</v>
      </c>
      <c r="AU218" s="194" t="s">
        <v>171</v>
      </c>
      <c r="AV218" s="13" t="s">
        <v>171</v>
      </c>
      <c r="AW218" s="13" t="s">
        <v>32</v>
      </c>
      <c r="AX218" s="13" t="s">
        <v>76</v>
      </c>
      <c r="AY218" s="194" t="s">
        <v>165</v>
      </c>
    </row>
    <row r="219" s="13" customFormat="1">
      <c r="A219" s="13"/>
      <c r="B219" s="192"/>
      <c r="C219" s="13"/>
      <c r="D219" s="193" t="s">
        <v>173</v>
      </c>
      <c r="E219" s="194" t="s">
        <v>1</v>
      </c>
      <c r="F219" s="195" t="s">
        <v>303</v>
      </c>
      <c r="G219" s="13"/>
      <c r="H219" s="196">
        <v>17.050000000000001</v>
      </c>
      <c r="I219" s="197"/>
      <c r="J219" s="13"/>
      <c r="K219" s="13"/>
      <c r="L219" s="192"/>
      <c r="M219" s="198"/>
      <c r="N219" s="199"/>
      <c r="O219" s="199"/>
      <c r="P219" s="199"/>
      <c r="Q219" s="199"/>
      <c r="R219" s="199"/>
      <c r="S219" s="199"/>
      <c r="T219" s="200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194" t="s">
        <v>173</v>
      </c>
      <c r="AU219" s="194" t="s">
        <v>171</v>
      </c>
      <c r="AV219" s="13" t="s">
        <v>171</v>
      </c>
      <c r="AW219" s="13" t="s">
        <v>32</v>
      </c>
      <c r="AX219" s="13" t="s">
        <v>76</v>
      </c>
      <c r="AY219" s="194" t="s">
        <v>165</v>
      </c>
    </row>
    <row r="220" s="13" customFormat="1">
      <c r="A220" s="13"/>
      <c r="B220" s="192"/>
      <c r="C220" s="13"/>
      <c r="D220" s="193" t="s">
        <v>173</v>
      </c>
      <c r="E220" s="194" t="s">
        <v>1</v>
      </c>
      <c r="F220" s="195" t="s">
        <v>304</v>
      </c>
      <c r="G220" s="13"/>
      <c r="H220" s="196">
        <v>1.6000000000000001</v>
      </c>
      <c r="I220" s="197"/>
      <c r="J220" s="13"/>
      <c r="K220" s="13"/>
      <c r="L220" s="192"/>
      <c r="M220" s="198"/>
      <c r="N220" s="199"/>
      <c r="O220" s="199"/>
      <c r="P220" s="199"/>
      <c r="Q220" s="199"/>
      <c r="R220" s="199"/>
      <c r="S220" s="199"/>
      <c r="T220" s="200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194" t="s">
        <v>173</v>
      </c>
      <c r="AU220" s="194" t="s">
        <v>171</v>
      </c>
      <c r="AV220" s="13" t="s">
        <v>171</v>
      </c>
      <c r="AW220" s="13" t="s">
        <v>32</v>
      </c>
      <c r="AX220" s="13" t="s">
        <v>76</v>
      </c>
      <c r="AY220" s="194" t="s">
        <v>165</v>
      </c>
    </row>
    <row r="221" s="13" customFormat="1">
      <c r="A221" s="13"/>
      <c r="B221" s="192"/>
      <c r="C221" s="13"/>
      <c r="D221" s="193" t="s">
        <v>173</v>
      </c>
      <c r="E221" s="194" t="s">
        <v>1</v>
      </c>
      <c r="F221" s="195" t="s">
        <v>305</v>
      </c>
      <c r="G221" s="13"/>
      <c r="H221" s="196">
        <v>0.59999999999999998</v>
      </c>
      <c r="I221" s="197"/>
      <c r="J221" s="13"/>
      <c r="K221" s="13"/>
      <c r="L221" s="192"/>
      <c r="M221" s="198"/>
      <c r="N221" s="199"/>
      <c r="O221" s="199"/>
      <c r="P221" s="199"/>
      <c r="Q221" s="199"/>
      <c r="R221" s="199"/>
      <c r="S221" s="199"/>
      <c r="T221" s="200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194" t="s">
        <v>173</v>
      </c>
      <c r="AU221" s="194" t="s">
        <v>171</v>
      </c>
      <c r="AV221" s="13" t="s">
        <v>171</v>
      </c>
      <c r="AW221" s="13" t="s">
        <v>32</v>
      </c>
      <c r="AX221" s="13" t="s">
        <v>76</v>
      </c>
      <c r="AY221" s="194" t="s">
        <v>165</v>
      </c>
    </row>
    <row r="222" s="13" customFormat="1">
      <c r="A222" s="13"/>
      <c r="B222" s="192"/>
      <c r="C222" s="13"/>
      <c r="D222" s="193" t="s">
        <v>173</v>
      </c>
      <c r="E222" s="194" t="s">
        <v>1</v>
      </c>
      <c r="F222" s="195" t="s">
        <v>306</v>
      </c>
      <c r="G222" s="13"/>
      <c r="H222" s="196">
        <v>1.8</v>
      </c>
      <c r="I222" s="197"/>
      <c r="J222" s="13"/>
      <c r="K222" s="13"/>
      <c r="L222" s="192"/>
      <c r="M222" s="198"/>
      <c r="N222" s="199"/>
      <c r="O222" s="199"/>
      <c r="P222" s="199"/>
      <c r="Q222" s="199"/>
      <c r="R222" s="199"/>
      <c r="S222" s="199"/>
      <c r="T222" s="200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194" t="s">
        <v>173</v>
      </c>
      <c r="AU222" s="194" t="s">
        <v>171</v>
      </c>
      <c r="AV222" s="13" t="s">
        <v>171</v>
      </c>
      <c r="AW222" s="13" t="s">
        <v>32</v>
      </c>
      <c r="AX222" s="13" t="s">
        <v>76</v>
      </c>
      <c r="AY222" s="194" t="s">
        <v>165</v>
      </c>
    </row>
    <row r="223" s="16" customFormat="1">
      <c r="A223" s="16"/>
      <c r="B223" s="227"/>
      <c r="C223" s="16"/>
      <c r="D223" s="193" t="s">
        <v>173</v>
      </c>
      <c r="E223" s="228" t="s">
        <v>1</v>
      </c>
      <c r="F223" s="229" t="s">
        <v>307</v>
      </c>
      <c r="G223" s="16"/>
      <c r="H223" s="230">
        <v>307.21100000000001</v>
      </c>
      <c r="I223" s="231"/>
      <c r="J223" s="16"/>
      <c r="K223" s="16"/>
      <c r="L223" s="227"/>
      <c r="M223" s="232"/>
      <c r="N223" s="233"/>
      <c r="O223" s="233"/>
      <c r="P223" s="233"/>
      <c r="Q223" s="233"/>
      <c r="R223" s="233"/>
      <c r="S223" s="233"/>
      <c r="T223" s="234"/>
      <c r="U223" s="16"/>
      <c r="V223" s="16"/>
      <c r="W223" s="16"/>
      <c r="X223" s="16"/>
      <c r="Y223" s="16"/>
      <c r="Z223" s="16"/>
      <c r="AA223" s="16"/>
      <c r="AB223" s="16"/>
      <c r="AC223" s="16"/>
      <c r="AD223" s="16"/>
      <c r="AE223" s="16"/>
      <c r="AT223" s="228" t="s">
        <v>173</v>
      </c>
      <c r="AU223" s="228" t="s">
        <v>171</v>
      </c>
      <c r="AV223" s="16" t="s">
        <v>88</v>
      </c>
      <c r="AW223" s="16" t="s">
        <v>32</v>
      </c>
      <c r="AX223" s="16" t="s">
        <v>81</v>
      </c>
      <c r="AY223" s="228" t="s">
        <v>165</v>
      </c>
    </row>
    <row r="224" s="15" customFormat="1">
      <c r="A224" s="15"/>
      <c r="B224" s="220"/>
      <c r="C224" s="15"/>
      <c r="D224" s="193" t="s">
        <v>173</v>
      </c>
      <c r="E224" s="221" t="s">
        <v>1</v>
      </c>
      <c r="F224" s="222" t="s">
        <v>308</v>
      </c>
      <c r="G224" s="15"/>
      <c r="H224" s="221" t="s">
        <v>1</v>
      </c>
      <c r="I224" s="223"/>
      <c r="J224" s="15"/>
      <c r="K224" s="15"/>
      <c r="L224" s="220"/>
      <c r="M224" s="224"/>
      <c r="N224" s="225"/>
      <c r="O224" s="225"/>
      <c r="P224" s="225"/>
      <c r="Q224" s="225"/>
      <c r="R224" s="225"/>
      <c r="S224" s="225"/>
      <c r="T224" s="226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T224" s="221" t="s">
        <v>173</v>
      </c>
      <c r="AU224" s="221" t="s">
        <v>171</v>
      </c>
      <c r="AV224" s="15" t="s">
        <v>81</v>
      </c>
      <c r="AW224" s="15" t="s">
        <v>32</v>
      </c>
      <c r="AX224" s="15" t="s">
        <v>76</v>
      </c>
      <c r="AY224" s="221" t="s">
        <v>165</v>
      </c>
    </row>
    <row r="225" s="2" customFormat="1" ht="33" customHeight="1">
      <c r="A225" s="38"/>
      <c r="B225" s="177"/>
      <c r="C225" s="178" t="s">
        <v>309</v>
      </c>
      <c r="D225" s="178" t="s">
        <v>167</v>
      </c>
      <c r="E225" s="179" t="s">
        <v>310</v>
      </c>
      <c r="F225" s="180" t="s">
        <v>311</v>
      </c>
      <c r="G225" s="181" t="s">
        <v>170</v>
      </c>
      <c r="H225" s="182">
        <v>3209.4899999999998</v>
      </c>
      <c r="I225" s="183"/>
      <c r="J225" s="184">
        <f>ROUND(I225*H225,2)</f>
        <v>0</v>
      </c>
      <c r="K225" s="185"/>
      <c r="L225" s="39"/>
      <c r="M225" s="186" t="s">
        <v>1</v>
      </c>
      <c r="N225" s="187" t="s">
        <v>42</v>
      </c>
      <c r="O225" s="78"/>
      <c r="P225" s="188">
        <f>O225*H225</f>
        <v>0</v>
      </c>
      <c r="Q225" s="188">
        <v>0.010880000000000001</v>
      </c>
      <c r="R225" s="188">
        <f>Q225*H225</f>
        <v>34.919251199999998</v>
      </c>
      <c r="S225" s="188">
        <v>0</v>
      </c>
      <c r="T225" s="189">
        <f>S225*H225</f>
        <v>0</v>
      </c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R225" s="190" t="s">
        <v>91</v>
      </c>
      <c r="AT225" s="190" t="s">
        <v>167</v>
      </c>
      <c r="AU225" s="190" t="s">
        <v>171</v>
      </c>
      <c r="AY225" s="19" t="s">
        <v>165</v>
      </c>
      <c r="BE225" s="191">
        <f>IF(N225="základná",J225,0)</f>
        <v>0</v>
      </c>
      <c r="BF225" s="191">
        <f>IF(N225="znížená",J225,0)</f>
        <v>0</v>
      </c>
      <c r="BG225" s="191">
        <f>IF(N225="zákl. prenesená",J225,0)</f>
        <v>0</v>
      </c>
      <c r="BH225" s="191">
        <f>IF(N225="zníž. prenesená",J225,0)</f>
        <v>0</v>
      </c>
      <c r="BI225" s="191">
        <f>IF(N225="nulová",J225,0)</f>
        <v>0</v>
      </c>
      <c r="BJ225" s="19" t="s">
        <v>171</v>
      </c>
      <c r="BK225" s="191">
        <f>ROUND(I225*H225,2)</f>
        <v>0</v>
      </c>
      <c r="BL225" s="19" t="s">
        <v>91</v>
      </c>
      <c r="BM225" s="190" t="s">
        <v>312</v>
      </c>
    </row>
    <row r="226" s="2" customFormat="1" ht="24.15" customHeight="1">
      <c r="A226" s="38"/>
      <c r="B226" s="177"/>
      <c r="C226" s="178" t="s">
        <v>313</v>
      </c>
      <c r="D226" s="178" t="s">
        <v>167</v>
      </c>
      <c r="E226" s="179" t="s">
        <v>314</v>
      </c>
      <c r="F226" s="180" t="s">
        <v>315</v>
      </c>
      <c r="G226" s="181" t="s">
        <v>170</v>
      </c>
      <c r="H226" s="182">
        <v>3209.4090000000001</v>
      </c>
      <c r="I226" s="183"/>
      <c r="J226" s="184">
        <f>ROUND(I226*H226,2)</f>
        <v>0</v>
      </c>
      <c r="K226" s="185"/>
      <c r="L226" s="39"/>
      <c r="M226" s="186" t="s">
        <v>1</v>
      </c>
      <c r="N226" s="187" t="s">
        <v>42</v>
      </c>
      <c r="O226" s="78"/>
      <c r="P226" s="188">
        <f>O226*H226</f>
        <v>0</v>
      </c>
      <c r="Q226" s="188">
        <v>0.00029999999999999997</v>
      </c>
      <c r="R226" s="188">
        <f>Q226*H226</f>
        <v>0.96282269999999992</v>
      </c>
      <c r="S226" s="188">
        <v>0</v>
      </c>
      <c r="T226" s="189">
        <f>S226*H226</f>
        <v>0</v>
      </c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R226" s="190" t="s">
        <v>91</v>
      </c>
      <c r="AT226" s="190" t="s">
        <v>167</v>
      </c>
      <c r="AU226" s="190" t="s">
        <v>171</v>
      </c>
      <c r="AY226" s="19" t="s">
        <v>165</v>
      </c>
      <c r="BE226" s="191">
        <f>IF(N226="základná",J226,0)</f>
        <v>0</v>
      </c>
      <c r="BF226" s="191">
        <f>IF(N226="znížená",J226,0)</f>
        <v>0</v>
      </c>
      <c r="BG226" s="191">
        <f>IF(N226="zákl. prenesená",J226,0)</f>
        <v>0</v>
      </c>
      <c r="BH226" s="191">
        <f>IF(N226="zníž. prenesená",J226,0)</f>
        <v>0</v>
      </c>
      <c r="BI226" s="191">
        <f>IF(N226="nulová",J226,0)</f>
        <v>0</v>
      </c>
      <c r="BJ226" s="19" t="s">
        <v>171</v>
      </c>
      <c r="BK226" s="191">
        <f>ROUND(I226*H226,2)</f>
        <v>0</v>
      </c>
      <c r="BL226" s="19" t="s">
        <v>91</v>
      </c>
      <c r="BM226" s="190" t="s">
        <v>316</v>
      </c>
    </row>
    <row r="227" s="2" customFormat="1" ht="24.15" customHeight="1">
      <c r="A227" s="38"/>
      <c r="B227" s="177"/>
      <c r="C227" s="178" t="s">
        <v>317</v>
      </c>
      <c r="D227" s="178" t="s">
        <v>167</v>
      </c>
      <c r="E227" s="179" t="s">
        <v>318</v>
      </c>
      <c r="F227" s="180" t="s">
        <v>319</v>
      </c>
      <c r="G227" s="181" t="s">
        <v>170</v>
      </c>
      <c r="H227" s="182">
        <v>3209.4090000000001</v>
      </c>
      <c r="I227" s="183"/>
      <c r="J227" s="184">
        <f>ROUND(I227*H227,2)</f>
        <v>0</v>
      </c>
      <c r="K227" s="185"/>
      <c r="L227" s="39"/>
      <c r="M227" s="186" t="s">
        <v>1</v>
      </c>
      <c r="N227" s="187" t="s">
        <v>42</v>
      </c>
      <c r="O227" s="78"/>
      <c r="P227" s="188">
        <f>O227*H227</f>
        <v>0</v>
      </c>
      <c r="Q227" s="188">
        <v>0.00040000000000000002</v>
      </c>
      <c r="R227" s="188">
        <f>Q227*H227</f>
        <v>1.2837636000000001</v>
      </c>
      <c r="S227" s="188">
        <v>0</v>
      </c>
      <c r="T227" s="189">
        <f>S227*H227</f>
        <v>0</v>
      </c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R227" s="190" t="s">
        <v>91</v>
      </c>
      <c r="AT227" s="190" t="s">
        <v>167</v>
      </c>
      <c r="AU227" s="190" t="s">
        <v>171</v>
      </c>
      <c r="AY227" s="19" t="s">
        <v>165</v>
      </c>
      <c r="BE227" s="191">
        <f>IF(N227="základná",J227,0)</f>
        <v>0</v>
      </c>
      <c r="BF227" s="191">
        <f>IF(N227="znížená",J227,0)</f>
        <v>0</v>
      </c>
      <c r="BG227" s="191">
        <f>IF(N227="zákl. prenesená",J227,0)</f>
        <v>0</v>
      </c>
      <c r="BH227" s="191">
        <f>IF(N227="zníž. prenesená",J227,0)</f>
        <v>0</v>
      </c>
      <c r="BI227" s="191">
        <f>IF(N227="nulová",J227,0)</f>
        <v>0</v>
      </c>
      <c r="BJ227" s="19" t="s">
        <v>171</v>
      </c>
      <c r="BK227" s="191">
        <f>ROUND(I227*H227,2)</f>
        <v>0</v>
      </c>
      <c r="BL227" s="19" t="s">
        <v>91</v>
      </c>
      <c r="BM227" s="190" t="s">
        <v>320</v>
      </c>
    </row>
    <row r="228" s="13" customFormat="1">
      <c r="A228" s="13"/>
      <c r="B228" s="192"/>
      <c r="C228" s="13"/>
      <c r="D228" s="193" t="s">
        <v>173</v>
      </c>
      <c r="E228" s="194" t="s">
        <v>1</v>
      </c>
      <c r="F228" s="195" t="s">
        <v>321</v>
      </c>
      <c r="G228" s="13"/>
      <c r="H228" s="196">
        <v>3209.4090000000001</v>
      </c>
      <c r="I228" s="197"/>
      <c r="J228" s="13"/>
      <c r="K228" s="13"/>
      <c r="L228" s="192"/>
      <c r="M228" s="198"/>
      <c r="N228" s="199"/>
      <c r="O228" s="199"/>
      <c r="P228" s="199"/>
      <c r="Q228" s="199"/>
      <c r="R228" s="199"/>
      <c r="S228" s="199"/>
      <c r="T228" s="200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194" t="s">
        <v>173</v>
      </c>
      <c r="AU228" s="194" t="s">
        <v>171</v>
      </c>
      <c r="AV228" s="13" t="s">
        <v>171</v>
      </c>
      <c r="AW228" s="13" t="s">
        <v>32</v>
      </c>
      <c r="AX228" s="13" t="s">
        <v>76</v>
      </c>
      <c r="AY228" s="194" t="s">
        <v>165</v>
      </c>
    </row>
    <row r="229" s="14" customFormat="1">
      <c r="A229" s="14"/>
      <c r="B229" s="212"/>
      <c r="C229" s="14"/>
      <c r="D229" s="193" t="s">
        <v>173</v>
      </c>
      <c r="E229" s="213" t="s">
        <v>1</v>
      </c>
      <c r="F229" s="214" t="s">
        <v>231</v>
      </c>
      <c r="G229" s="14"/>
      <c r="H229" s="215">
        <v>3209.4090000000001</v>
      </c>
      <c r="I229" s="216"/>
      <c r="J229" s="14"/>
      <c r="K229" s="14"/>
      <c r="L229" s="212"/>
      <c r="M229" s="217"/>
      <c r="N229" s="218"/>
      <c r="O229" s="218"/>
      <c r="P229" s="218"/>
      <c r="Q229" s="218"/>
      <c r="R229" s="218"/>
      <c r="S229" s="218"/>
      <c r="T229" s="219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13" t="s">
        <v>173</v>
      </c>
      <c r="AU229" s="213" t="s">
        <v>171</v>
      </c>
      <c r="AV229" s="14" t="s">
        <v>91</v>
      </c>
      <c r="AW229" s="14" t="s">
        <v>32</v>
      </c>
      <c r="AX229" s="14" t="s">
        <v>81</v>
      </c>
      <c r="AY229" s="213" t="s">
        <v>165</v>
      </c>
    </row>
    <row r="230" s="2" customFormat="1" ht="24.15" customHeight="1">
      <c r="A230" s="38"/>
      <c r="B230" s="177"/>
      <c r="C230" s="178" t="s">
        <v>322</v>
      </c>
      <c r="D230" s="178" t="s">
        <v>167</v>
      </c>
      <c r="E230" s="179" t="s">
        <v>323</v>
      </c>
      <c r="F230" s="180" t="s">
        <v>324</v>
      </c>
      <c r="G230" s="181" t="s">
        <v>170</v>
      </c>
      <c r="H230" s="182">
        <v>3155.779</v>
      </c>
      <c r="I230" s="183"/>
      <c r="J230" s="184">
        <f>ROUND(I230*H230,2)</f>
        <v>0</v>
      </c>
      <c r="K230" s="185"/>
      <c r="L230" s="39"/>
      <c r="M230" s="186" t="s">
        <v>1</v>
      </c>
      <c r="N230" s="187" t="s">
        <v>42</v>
      </c>
      <c r="O230" s="78"/>
      <c r="P230" s="188">
        <f>O230*H230</f>
        <v>0</v>
      </c>
      <c r="Q230" s="188">
        <v>0.0070000000000000001</v>
      </c>
      <c r="R230" s="188">
        <f>Q230*H230</f>
        <v>22.090453</v>
      </c>
      <c r="S230" s="188">
        <v>0</v>
      </c>
      <c r="T230" s="189">
        <f>S230*H230</f>
        <v>0</v>
      </c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R230" s="190" t="s">
        <v>91</v>
      </c>
      <c r="AT230" s="190" t="s">
        <v>167</v>
      </c>
      <c r="AU230" s="190" t="s">
        <v>171</v>
      </c>
      <c r="AY230" s="19" t="s">
        <v>165</v>
      </c>
      <c r="BE230" s="191">
        <f>IF(N230="základná",J230,0)</f>
        <v>0</v>
      </c>
      <c r="BF230" s="191">
        <f>IF(N230="znížená",J230,0)</f>
        <v>0</v>
      </c>
      <c r="BG230" s="191">
        <f>IF(N230="zákl. prenesená",J230,0)</f>
        <v>0</v>
      </c>
      <c r="BH230" s="191">
        <f>IF(N230="zníž. prenesená",J230,0)</f>
        <v>0</v>
      </c>
      <c r="BI230" s="191">
        <f>IF(N230="nulová",J230,0)</f>
        <v>0</v>
      </c>
      <c r="BJ230" s="19" t="s">
        <v>171</v>
      </c>
      <c r="BK230" s="191">
        <f>ROUND(I230*H230,2)</f>
        <v>0</v>
      </c>
      <c r="BL230" s="19" t="s">
        <v>91</v>
      </c>
      <c r="BM230" s="190" t="s">
        <v>325</v>
      </c>
    </row>
    <row r="231" s="2" customFormat="1" ht="24.15" customHeight="1">
      <c r="A231" s="38"/>
      <c r="B231" s="177"/>
      <c r="C231" s="178" t="s">
        <v>326</v>
      </c>
      <c r="D231" s="178" t="s">
        <v>167</v>
      </c>
      <c r="E231" s="179" t="s">
        <v>327</v>
      </c>
      <c r="F231" s="180" t="s">
        <v>328</v>
      </c>
      <c r="G231" s="181" t="s">
        <v>170</v>
      </c>
      <c r="H231" s="182">
        <v>253.27000000000001</v>
      </c>
      <c r="I231" s="183"/>
      <c r="J231" s="184">
        <f>ROUND(I231*H231,2)</f>
        <v>0</v>
      </c>
      <c r="K231" s="185"/>
      <c r="L231" s="39"/>
      <c r="M231" s="186" t="s">
        <v>1</v>
      </c>
      <c r="N231" s="187" t="s">
        <v>42</v>
      </c>
      <c r="O231" s="78"/>
      <c r="P231" s="188">
        <f>O231*H231</f>
        <v>0</v>
      </c>
      <c r="Q231" s="188">
        <v>0.013650000000000001</v>
      </c>
      <c r="R231" s="188">
        <f>Q231*H231</f>
        <v>3.4571355000000001</v>
      </c>
      <c r="S231" s="188">
        <v>0</v>
      </c>
      <c r="T231" s="189">
        <f>S231*H231</f>
        <v>0</v>
      </c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R231" s="190" t="s">
        <v>91</v>
      </c>
      <c r="AT231" s="190" t="s">
        <v>167</v>
      </c>
      <c r="AU231" s="190" t="s">
        <v>171</v>
      </c>
      <c r="AY231" s="19" t="s">
        <v>165</v>
      </c>
      <c r="BE231" s="191">
        <f>IF(N231="základná",J231,0)</f>
        <v>0</v>
      </c>
      <c r="BF231" s="191">
        <f>IF(N231="znížená",J231,0)</f>
        <v>0</v>
      </c>
      <c r="BG231" s="191">
        <f>IF(N231="zákl. prenesená",J231,0)</f>
        <v>0</v>
      </c>
      <c r="BH231" s="191">
        <f>IF(N231="zníž. prenesená",J231,0)</f>
        <v>0</v>
      </c>
      <c r="BI231" s="191">
        <f>IF(N231="nulová",J231,0)</f>
        <v>0</v>
      </c>
      <c r="BJ231" s="19" t="s">
        <v>171</v>
      </c>
      <c r="BK231" s="191">
        <f>ROUND(I231*H231,2)</f>
        <v>0</v>
      </c>
      <c r="BL231" s="19" t="s">
        <v>91</v>
      </c>
      <c r="BM231" s="190" t="s">
        <v>329</v>
      </c>
    </row>
    <row r="232" s="15" customFormat="1">
      <c r="A232" s="15"/>
      <c r="B232" s="220"/>
      <c r="C232" s="15"/>
      <c r="D232" s="193" t="s">
        <v>173</v>
      </c>
      <c r="E232" s="221" t="s">
        <v>1</v>
      </c>
      <c r="F232" s="222" t="s">
        <v>260</v>
      </c>
      <c r="G232" s="15"/>
      <c r="H232" s="221" t="s">
        <v>1</v>
      </c>
      <c r="I232" s="223"/>
      <c r="J232" s="15"/>
      <c r="K232" s="15"/>
      <c r="L232" s="220"/>
      <c r="M232" s="224"/>
      <c r="N232" s="225"/>
      <c r="O232" s="225"/>
      <c r="P232" s="225"/>
      <c r="Q232" s="225"/>
      <c r="R232" s="225"/>
      <c r="S232" s="225"/>
      <c r="T232" s="226"/>
      <c r="U232" s="15"/>
      <c r="V232" s="15"/>
      <c r="W232" s="15"/>
      <c r="X232" s="15"/>
      <c r="Y232" s="15"/>
      <c r="Z232" s="15"/>
      <c r="AA232" s="15"/>
      <c r="AB232" s="15"/>
      <c r="AC232" s="15"/>
      <c r="AD232" s="15"/>
      <c r="AE232" s="15"/>
      <c r="AT232" s="221" t="s">
        <v>173</v>
      </c>
      <c r="AU232" s="221" t="s">
        <v>171</v>
      </c>
      <c r="AV232" s="15" t="s">
        <v>81</v>
      </c>
      <c r="AW232" s="15" t="s">
        <v>32</v>
      </c>
      <c r="AX232" s="15" t="s">
        <v>76</v>
      </c>
      <c r="AY232" s="221" t="s">
        <v>165</v>
      </c>
    </row>
    <row r="233" s="13" customFormat="1">
      <c r="A233" s="13"/>
      <c r="B233" s="192"/>
      <c r="C233" s="13"/>
      <c r="D233" s="193" t="s">
        <v>173</v>
      </c>
      <c r="E233" s="194" t="s">
        <v>1</v>
      </c>
      <c r="F233" s="195" t="s">
        <v>330</v>
      </c>
      <c r="G233" s="13"/>
      <c r="H233" s="196">
        <v>9.8599999999999994</v>
      </c>
      <c r="I233" s="197"/>
      <c r="J233" s="13"/>
      <c r="K233" s="13"/>
      <c r="L233" s="192"/>
      <c r="M233" s="198"/>
      <c r="N233" s="199"/>
      <c r="O233" s="199"/>
      <c r="P233" s="199"/>
      <c r="Q233" s="199"/>
      <c r="R233" s="199"/>
      <c r="S233" s="199"/>
      <c r="T233" s="200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194" t="s">
        <v>173</v>
      </c>
      <c r="AU233" s="194" t="s">
        <v>171</v>
      </c>
      <c r="AV233" s="13" t="s">
        <v>171</v>
      </c>
      <c r="AW233" s="13" t="s">
        <v>32</v>
      </c>
      <c r="AX233" s="13" t="s">
        <v>76</v>
      </c>
      <c r="AY233" s="194" t="s">
        <v>165</v>
      </c>
    </row>
    <row r="234" s="13" customFormat="1">
      <c r="A234" s="13"/>
      <c r="B234" s="192"/>
      <c r="C234" s="13"/>
      <c r="D234" s="193" t="s">
        <v>173</v>
      </c>
      <c r="E234" s="194" t="s">
        <v>1</v>
      </c>
      <c r="F234" s="195" t="s">
        <v>331</v>
      </c>
      <c r="G234" s="13"/>
      <c r="H234" s="196">
        <v>6.2000000000000002</v>
      </c>
      <c r="I234" s="197"/>
      <c r="J234" s="13"/>
      <c r="K234" s="13"/>
      <c r="L234" s="192"/>
      <c r="M234" s="198"/>
      <c r="N234" s="199"/>
      <c r="O234" s="199"/>
      <c r="P234" s="199"/>
      <c r="Q234" s="199"/>
      <c r="R234" s="199"/>
      <c r="S234" s="199"/>
      <c r="T234" s="200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194" t="s">
        <v>173</v>
      </c>
      <c r="AU234" s="194" t="s">
        <v>171</v>
      </c>
      <c r="AV234" s="13" t="s">
        <v>171</v>
      </c>
      <c r="AW234" s="13" t="s">
        <v>32</v>
      </c>
      <c r="AX234" s="13" t="s">
        <v>76</v>
      </c>
      <c r="AY234" s="194" t="s">
        <v>165</v>
      </c>
    </row>
    <row r="235" s="13" customFormat="1">
      <c r="A235" s="13"/>
      <c r="B235" s="192"/>
      <c r="C235" s="13"/>
      <c r="D235" s="193" t="s">
        <v>173</v>
      </c>
      <c r="E235" s="194" t="s">
        <v>1</v>
      </c>
      <c r="F235" s="195" t="s">
        <v>332</v>
      </c>
      <c r="G235" s="13"/>
      <c r="H235" s="196">
        <v>6.2000000000000002</v>
      </c>
      <c r="I235" s="197"/>
      <c r="J235" s="13"/>
      <c r="K235" s="13"/>
      <c r="L235" s="192"/>
      <c r="M235" s="198"/>
      <c r="N235" s="199"/>
      <c r="O235" s="199"/>
      <c r="P235" s="199"/>
      <c r="Q235" s="199"/>
      <c r="R235" s="199"/>
      <c r="S235" s="199"/>
      <c r="T235" s="200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194" t="s">
        <v>173</v>
      </c>
      <c r="AU235" s="194" t="s">
        <v>171</v>
      </c>
      <c r="AV235" s="13" t="s">
        <v>171</v>
      </c>
      <c r="AW235" s="13" t="s">
        <v>32</v>
      </c>
      <c r="AX235" s="13" t="s">
        <v>76</v>
      </c>
      <c r="AY235" s="194" t="s">
        <v>165</v>
      </c>
    </row>
    <row r="236" s="13" customFormat="1">
      <c r="A236" s="13"/>
      <c r="B236" s="192"/>
      <c r="C236" s="13"/>
      <c r="D236" s="193" t="s">
        <v>173</v>
      </c>
      <c r="E236" s="194" t="s">
        <v>1</v>
      </c>
      <c r="F236" s="195" t="s">
        <v>333</v>
      </c>
      <c r="G236" s="13"/>
      <c r="H236" s="196">
        <v>3.8399999999999999</v>
      </c>
      <c r="I236" s="197"/>
      <c r="J236" s="13"/>
      <c r="K236" s="13"/>
      <c r="L236" s="192"/>
      <c r="M236" s="198"/>
      <c r="N236" s="199"/>
      <c r="O236" s="199"/>
      <c r="P236" s="199"/>
      <c r="Q236" s="199"/>
      <c r="R236" s="199"/>
      <c r="S236" s="199"/>
      <c r="T236" s="200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194" t="s">
        <v>173</v>
      </c>
      <c r="AU236" s="194" t="s">
        <v>171</v>
      </c>
      <c r="AV236" s="13" t="s">
        <v>171</v>
      </c>
      <c r="AW236" s="13" t="s">
        <v>32</v>
      </c>
      <c r="AX236" s="13" t="s">
        <v>76</v>
      </c>
      <c r="AY236" s="194" t="s">
        <v>165</v>
      </c>
    </row>
    <row r="237" s="13" customFormat="1">
      <c r="A237" s="13"/>
      <c r="B237" s="192"/>
      <c r="C237" s="13"/>
      <c r="D237" s="193" t="s">
        <v>173</v>
      </c>
      <c r="E237" s="194" t="s">
        <v>1</v>
      </c>
      <c r="F237" s="195" t="s">
        <v>334</v>
      </c>
      <c r="G237" s="13"/>
      <c r="H237" s="196">
        <v>3.2799999999999998</v>
      </c>
      <c r="I237" s="197"/>
      <c r="J237" s="13"/>
      <c r="K237" s="13"/>
      <c r="L237" s="192"/>
      <c r="M237" s="198"/>
      <c r="N237" s="199"/>
      <c r="O237" s="199"/>
      <c r="P237" s="199"/>
      <c r="Q237" s="199"/>
      <c r="R237" s="199"/>
      <c r="S237" s="199"/>
      <c r="T237" s="200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194" t="s">
        <v>173</v>
      </c>
      <c r="AU237" s="194" t="s">
        <v>171</v>
      </c>
      <c r="AV237" s="13" t="s">
        <v>171</v>
      </c>
      <c r="AW237" s="13" t="s">
        <v>32</v>
      </c>
      <c r="AX237" s="13" t="s">
        <v>76</v>
      </c>
      <c r="AY237" s="194" t="s">
        <v>165</v>
      </c>
    </row>
    <row r="238" s="13" customFormat="1">
      <c r="A238" s="13"/>
      <c r="B238" s="192"/>
      <c r="C238" s="13"/>
      <c r="D238" s="193" t="s">
        <v>173</v>
      </c>
      <c r="E238" s="194" t="s">
        <v>1</v>
      </c>
      <c r="F238" s="195" t="s">
        <v>335</v>
      </c>
      <c r="G238" s="13"/>
      <c r="H238" s="196">
        <v>3.0800000000000001</v>
      </c>
      <c r="I238" s="197"/>
      <c r="J238" s="13"/>
      <c r="K238" s="13"/>
      <c r="L238" s="192"/>
      <c r="M238" s="198"/>
      <c r="N238" s="199"/>
      <c r="O238" s="199"/>
      <c r="P238" s="199"/>
      <c r="Q238" s="199"/>
      <c r="R238" s="199"/>
      <c r="S238" s="199"/>
      <c r="T238" s="200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194" t="s">
        <v>173</v>
      </c>
      <c r="AU238" s="194" t="s">
        <v>171</v>
      </c>
      <c r="AV238" s="13" t="s">
        <v>171</v>
      </c>
      <c r="AW238" s="13" t="s">
        <v>32</v>
      </c>
      <c r="AX238" s="13" t="s">
        <v>76</v>
      </c>
      <c r="AY238" s="194" t="s">
        <v>165</v>
      </c>
    </row>
    <row r="239" s="13" customFormat="1">
      <c r="A239" s="13"/>
      <c r="B239" s="192"/>
      <c r="C239" s="13"/>
      <c r="D239" s="193" t="s">
        <v>173</v>
      </c>
      <c r="E239" s="194" t="s">
        <v>1</v>
      </c>
      <c r="F239" s="195" t="s">
        <v>336</v>
      </c>
      <c r="G239" s="13"/>
      <c r="H239" s="196">
        <v>18.32</v>
      </c>
      <c r="I239" s="197"/>
      <c r="J239" s="13"/>
      <c r="K239" s="13"/>
      <c r="L239" s="192"/>
      <c r="M239" s="198"/>
      <c r="N239" s="199"/>
      <c r="O239" s="199"/>
      <c r="P239" s="199"/>
      <c r="Q239" s="199"/>
      <c r="R239" s="199"/>
      <c r="S239" s="199"/>
      <c r="T239" s="200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194" t="s">
        <v>173</v>
      </c>
      <c r="AU239" s="194" t="s">
        <v>171</v>
      </c>
      <c r="AV239" s="13" t="s">
        <v>171</v>
      </c>
      <c r="AW239" s="13" t="s">
        <v>32</v>
      </c>
      <c r="AX239" s="13" t="s">
        <v>76</v>
      </c>
      <c r="AY239" s="194" t="s">
        <v>165</v>
      </c>
    </row>
    <row r="240" s="13" customFormat="1">
      <c r="A240" s="13"/>
      <c r="B240" s="192"/>
      <c r="C240" s="13"/>
      <c r="D240" s="193" t="s">
        <v>173</v>
      </c>
      <c r="E240" s="194" t="s">
        <v>1</v>
      </c>
      <c r="F240" s="195" t="s">
        <v>337</v>
      </c>
      <c r="G240" s="13"/>
      <c r="H240" s="196">
        <v>17.440000000000001</v>
      </c>
      <c r="I240" s="197"/>
      <c r="J240" s="13"/>
      <c r="K240" s="13"/>
      <c r="L240" s="192"/>
      <c r="M240" s="198"/>
      <c r="N240" s="199"/>
      <c r="O240" s="199"/>
      <c r="P240" s="199"/>
      <c r="Q240" s="199"/>
      <c r="R240" s="199"/>
      <c r="S240" s="199"/>
      <c r="T240" s="200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194" t="s">
        <v>173</v>
      </c>
      <c r="AU240" s="194" t="s">
        <v>171</v>
      </c>
      <c r="AV240" s="13" t="s">
        <v>171</v>
      </c>
      <c r="AW240" s="13" t="s">
        <v>32</v>
      </c>
      <c r="AX240" s="13" t="s">
        <v>76</v>
      </c>
      <c r="AY240" s="194" t="s">
        <v>165</v>
      </c>
    </row>
    <row r="241" s="16" customFormat="1">
      <c r="A241" s="16"/>
      <c r="B241" s="227"/>
      <c r="C241" s="16"/>
      <c r="D241" s="193" t="s">
        <v>173</v>
      </c>
      <c r="E241" s="228" t="s">
        <v>1</v>
      </c>
      <c r="F241" s="229" t="s">
        <v>307</v>
      </c>
      <c r="G241" s="16"/>
      <c r="H241" s="230">
        <v>68.219999999999999</v>
      </c>
      <c r="I241" s="231"/>
      <c r="J241" s="16"/>
      <c r="K241" s="16"/>
      <c r="L241" s="227"/>
      <c r="M241" s="232"/>
      <c r="N241" s="233"/>
      <c r="O241" s="233"/>
      <c r="P241" s="233"/>
      <c r="Q241" s="233"/>
      <c r="R241" s="233"/>
      <c r="S241" s="233"/>
      <c r="T241" s="234"/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  <c r="AT241" s="228" t="s">
        <v>173</v>
      </c>
      <c r="AU241" s="228" t="s">
        <v>171</v>
      </c>
      <c r="AV241" s="16" t="s">
        <v>88</v>
      </c>
      <c r="AW241" s="16" t="s">
        <v>32</v>
      </c>
      <c r="AX241" s="16" t="s">
        <v>76</v>
      </c>
      <c r="AY241" s="228" t="s">
        <v>165</v>
      </c>
    </row>
    <row r="242" s="15" customFormat="1">
      <c r="A242" s="15"/>
      <c r="B242" s="220"/>
      <c r="C242" s="15"/>
      <c r="D242" s="193" t="s">
        <v>173</v>
      </c>
      <c r="E242" s="221" t="s">
        <v>1</v>
      </c>
      <c r="F242" s="222" t="s">
        <v>338</v>
      </c>
      <c r="G242" s="15"/>
      <c r="H242" s="221" t="s">
        <v>1</v>
      </c>
      <c r="I242" s="223"/>
      <c r="J242" s="15"/>
      <c r="K242" s="15"/>
      <c r="L242" s="220"/>
      <c r="M242" s="224"/>
      <c r="N242" s="225"/>
      <c r="O242" s="225"/>
      <c r="P242" s="225"/>
      <c r="Q242" s="225"/>
      <c r="R242" s="225"/>
      <c r="S242" s="225"/>
      <c r="T242" s="226"/>
      <c r="U242" s="15"/>
      <c r="V242" s="15"/>
      <c r="W242" s="15"/>
      <c r="X242" s="15"/>
      <c r="Y242" s="15"/>
      <c r="Z242" s="15"/>
      <c r="AA242" s="15"/>
      <c r="AB242" s="15"/>
      <c r="AC242" s="15"/>
      <c r="AD242" s="15"/>
      <c r="AE242" s="15"/>
      <c r="AT242" s="221" t="s">
        <v>173</v>
      </c>
      <c r="AU242" s="221" t="s">
        <v>171</v>
      </c>
      <c r="AV242" s="15" t="s">
        <v>81</v>
      </c>
      <c r="AW242" s="15" t="s">
        <v>32</v>
      </c>
      <c r="AX242" s="15" t="s">
        <v>76</v>
      </c>
      <c r="AY242" s="221" t="s">
        <v>165</v>
      </c>
    </row>
    <row r="243" s="13" customFormat="1">
      <c r="A243" s="13"/>
      <c r="B243" s="192"/>
      <c r="C243" s="13"/>
      <c r="D243" s="193" t="s">
        <v>173</v>
      </c>
      <c r="E243" s="194" t="s">
        <v>1</v>
      </c>
      <c r="F243" s="195" t="s">
        <v>339</v>
      </c>
      <c r="G243" s="13"/>
      <c r="H243" s="196">
        <v>2.3999999999999999</v>
      </c>
      <c r="I243" s="197"/>
      <c r="J243" s="13"/>
      <c r="K243" s="13"/>
      <c r="L243" s="192"/>
      <c r="M243" s="198"/>
      <c r="N243" s="199"/>
      <c r="O243" s="199"/>
      <c r="P243" s="199"/>
      <c r="Q243" s="199"/>
      <c r="R243" s="199"/>
      <c r="S243" s="199"/>
      <c r="T243" s="200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194" t="s">
        <v>173</v>
      </c>
      <c r="AU243" s="194" t="s">
        <v>171</v>
      </c>
      <c r="AV243" s="13" t="s">
        <v>171</v>
      </c>
      <c r="AW243" s="13" t="s">
        <v>32</v>
      </c>
      <c r="AX243" s="13" t="s">
        <v>76</v>
      </c>
      <c r="AY243" s="194" t="s">
        <v>165</v>
      </c>
    </row>
    <row r="244" s="13" customFormat="1">
      <c r="A244" s="13"/>
      <c r="B244" s="192"/>
      <c r="C244" s="13"/>
      <c r="D244" s="193" t="s">
        <v>173</v>
      </c>
      <c r="E244" s="194" t="s">
        <v>1</v>
      </c>
      <c r="F244" s="195" t="s">
        <v>340</v>
      </c>
      <c r="G244" s="13"/>
      <c r="H244" s="196">
        <v>5.5</v>
      </c>
      <c r="I244" s="197"/>
      <c r="J244" s="13"/>
      <c r="K244" s="13"/>
      <c r="L244" s="192"/>
      <c r="M244" s="198"/>
      <c r="N244" s="199"/>
      <c r="O244" s="199"/>
      <c r="P244" s="199"/>
      <c r="Q244" s="199"/>
      <c r="R244" s="199"/>
      <c r="S244" s="199"/>
      <c r="T244" s="200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194" t="s">
        <v>173</v>
      </c>
      <c r="AU244" s="194" t="s">
        <v>171</v>
      </c>
      <c r="AV244" s="13" t="s">
        <v>171</v>
      </c>
      <c r="AW244" s="13" t="s">
        <v>32</v>
      </c>
      <c r="AX244" s="13" t="s">
        <v>76</v>
      </c>
      <c r="AY244" s="194" t="s">
        <v>165</v>
      </c>
    </row>
    <row r="245" s="13" customFormat="1">
      <c r="A245" s="13"/>
      <c r="B245" s="192"/>
      <c r="C245" s="13"/>
      <c r="D245" s="193" t="s">
        <v>173</v>
      </c>
      <c r="E245" s="194" t="s">
        <v>1</v>
      </c>
      <c r="F245" s="195" t="s">
        <v>341</v>
      </c>
      <c r="G245" s="13"/>
      <c r="H245" s="196">
        <v>3.6000000000000001</v>
      </c>
      <c r="I245" s="197"/>
      <c r="J245" s="13"/>
      <c r="K245" s="13"/>
      <c r="L245" s="192"/>
      <c r="M245" s="198"/>
      <c r="N245" s="199"/>
      <c r="O245" s="199"/>
      <c r="P245" s="199"/>
      <c r="Q245" s="199"/>
      <c r="R245" s="199"/>
      <c r="S245" s="199"/>
      <c r="T245" s="200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194" t="s">
        <v>173</v>
      </c>
      <c r="AU245" s="194" t="s">
        <v>171</v>
      </c>
      <c r="AV245" s="13" t="s">
        <v>171</v>
      </c>
      <c r="AW245" s="13" t="s">
        <v>32</v>
      </c>
      <c r="AX245" s="13" t="s">
        <v>76</v>
      </c>
      <c r="AY245" s="194" t="s">
        <v>165</v>
      </c>
    </row>
    <row r="246" s="13" customFormat="1">
      <c r="A246" s="13"/>
      <c r="B246" s="192"/>
      <c r="C246" s="13"/>
      <c r="D246" s="193" t="s">
        <v>173</v>
      </c>
      <c r="E246" s="194" t="s">
        <v>1</v>
      </c>
      <c r="F246" s="195" t="s">
        <v>342</v>
      </c>
      <c r="G246" s="13"/>
      <c r="H246" s="196">
        <v>6.2000000000000002</v>
      </c>
      <c r="I246" s="197"/>
      <c r="J246" s="13"/>
      <c r="K246" s="13"/>
      <c r="L246" s="192"/>
      <c r="M246" s="198"/>
      <c r="N246" s="199"/>
      <c r="O246" s="199"/>
      <c r="P246" s="199"/>
      <c r="Q246" s="199"/>
      <c r="R246" s="199"/>
      <c r="S246" s="199"/>
      <c r="T246" s="200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194" t="s">
        <v>173</v>
      </c>
      <c r="AU246" s="194" t="s">
        <v>171</v>
      </c>
      <c r="AV246" s="13" t="s">
        <v>171</v>
      </c>
      <c r="AW246" s="13" t="s">
        <v>32</v>
      </c>
      <c r="AX246" s="13" t="s">
        <v>76</v>
      </c>
      <c r="AY246" s="194" t="s">
        <v>165</v>
      </c>
    </row>
    <row r="247" s="13" customFormat="1">
      <c r="A247" s="13"/>
      <c r="B247" s="192"/>
      <c r="C247" s="13"/>
      <c r="D247" s="193" t="s">
        <v>173</v>
      </c>
      <c r="E247" s="194" t="s">
        <v>1</v>
      </c>
      <c r="F247" s="195" t="s">
        <v>343</v>
      </c>
      <c r="G247" s="13"/>
      <c r="H247" s="196">
        <v>9.1999999999999993</v>
      </c>
      <c r="I247" s="197"/>
      <c r="J247" s="13"/>
      <c r="K247" s="13"/>
      <c r="L247" s="192"/>
      <c r="M247" s="198"/>
      <c r="N247" s="199"/>
      <c r="O247" s="199"/>
      <c r="P247" s="199"/>
      <c r="Q247" s="199"/>
      <c r="R247" s="199"/>
      <c r="S247" s="199"/>
      <c r="T247" s="200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194" t="s">
        <v>173</v>
      </c>
      <c r="AU247" s="194" t="s">
        <v>171</v>
      </c>
      <c r="AV247" s="13" t="s">
        <v>171</v>
      </c>
      <c r="AW247" s="13" t="s">
        <v>32</v>
      </c>
      <c r="AX247" s="13" t="s">
        <v>76</v>
      </c>
      <c r="AY247" s="194" t="s">
        <v>165</v>
      </c>
    </row>
    <row r="248" s="13" customFormat="1">
      <c r="A248" s="13"/>
      <c r="B248" s="192"/>
      <c r="C248" s="13"/>
      <c r="D248" s="193" t="s">
        <v>173</v>
      </c>
      <c r="E248" s="194" t="s">
        <v>1</v>
      </c>
      <c r="F248" s="195" t="s">
        <v>344</v>
      </c>
      <c r="G248" s="13"/>
      <c r="H248" s="196">
        <v>13.199999999999999</v>
      </c>
      <c r="I248" s="197"/>
      <c r="J248" s="13"/>
      <c r="K248" s="13"/>
      <c r="L248" s="192"/>
      <c r="M248" s="198"/>
      <c r="N248" s="199"/>
      <c r="O248" s="199"/>
      <c r="P248" s="199"/>
      <c r="Q248" s="199"/>
      <c r="R248" s="199"/>
      <c r="S248" s="199"/>
      <c r="T248" s="200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194" t="s">
        <v>173</v>
      </c>
      <c r="AU248" s="194" t="s">
        <v>171</v>
      </c>
      <c r="AV248" s="13" t="s">
        <v>171</v>
      </c>
      <c r="AW248" s="13" t="s">
        <v>32</v>
      </c>
      <c r="AX248" s="13" t="s">
        <v>76</v>
      </c>
      <c r="AY248" s="194" t="s">
        <v>165</v>
      </c>
    </row>
    <row r="249" s="13" customFormat="1">
      <c r="A249" s="13"/>
      <c r="B249" s="192"/>
      <c r="C249" s="13"/>
      <c r="D249" s="193" t="s">
        <v>173</v>
      </c>
      <c r="E249" s="194" t="s">
        <v>1</v>
      </c>
      <c r="F249" s="195" t="s">
        <v>345</v>
      </c>
      <c r="G249" s="13"/>
      <c r="H249" s="196">
        <v>15.199999999999999</v>
      </c>
      <c r="I249" s="197"/>
      <c r="J249" s="13"/>
      <c r="K249" s="13"/>
      <c r="L249" s="192"/>
      <c r="M249" s="198"/>
      <c r="N249" s="199"/>
      <c r="O249" s="199"/>
      <c r="P249" s="199"/>
      <c r="Q249" s="199"/>
      <c r="R249" s="199"/>
      <c r="S249" s="199"/>
      <c r="T249" s="200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194" t="s">
        <v>173</v>
      </c>
      <c r="AU249" s="194" t="s">
        <v>171</v>
      </c>
      <c r="AV249" s="13" t="s">
        <v>171</v>
      </c>
      <c r="AW249" s="13" t="s">
        <v>32</v>
      </c>
      <c r="AX249" s="13" t="s">
        <v>76</v>
      </c>
      <c r="AY249" s="194" t="s">
        <v>165</v>
      </c>
    </row>
    <row r="250" s="13" customFormat="1">
      <c r="A250" s="13"/>
      <c r="B250" s="192"/>
      <c r="C250" s="13"/>
      <c r="D250" s="193" t="s">
        <v>173</v>
      </c>
      <c r="E250" s="194" t="s">
        <v>1</v>
      </c>
      <c r="F250" s="195" t="s">
        <v>346</v>
      </c>
      <c r="G250" s="13"/>
      <c r="H250" s="196">
        <v>4.2000000000000002</v>
      </c>
      <c r="I250" s="197"/>
      <c r="J250" s="13"/>
      <c r="K250" s="13"/>
      <c r="L250" s="192"/>
      <c r="M250" s="198"/>
      <c r="N250" s="199"/>
      <c r="O250" s="199"/>
      <c r="P250" s="199"/>
      <c r="Q250" s="199"/>
      <c r="R250" s="199"/>
      <c r="S250" s="199"/>
      <c r="T250" s="200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194" t="s">
        <v>173</v>
      </c>
      <c r="AU250" s="194" t="s">
        <v>171</v>
      </c>
      <c r="AV250" s="13" t="s">
        <v>171</v>
      </c>
      <c r="AW250" s="13" t="s">
        <v>32</v>
      </c>
      <c r="AX250" s="13" t="s">
        <v>76</v>
      </c>
      <c r="AY250" s="194" t="s">
        <v>165</v>
      </c>
    </row>
    <row r="251" s="13" customFormat="1">
      <c r="A251" s="13"/>
      <c r="B251" s="192"/>
      <c r="C251" s="13"/>
      <c r="D251" s="193" t="s">
        <v>173</v>
      </c>
      <c r="E251" s="194" t="s">
        <v>1</v>
      </c>
      <c r="F251" s="195" t="s">
        <v>347</v>
      </c>
      <c r="G251" s="13"/>
      <c r="H251" s="196">
        <v>18.800000000000001</v>
      </c>
      <c r="I251" s="197"/>
      <c r="J251" s="13"/>
      <c r="K251" s="13"/>
      <c r="L251" s="192"/>
      <c r="M251" s="198"/>
      <c r="N251" s="199"/>
      <c r="O251" s="199"/>
      <c r="P251" s="199"/>
      <c r="Q251" s="199"/>
      <c r="R251" s="199"/>
      <c r="S251" s="199"/>
      <c r="T251" s="200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194" t="s">
        <v>173</v>
      </c>
      <c r="AU251" s="194" t="s">
        <v>171</v>
      </c>
      <c r="AV251" s="13" t="s">
        <v>171</v>
      </c>
      <c r="AW251" s="13" t="s">
        <v>32</v>
      </c>
      <c r="AX251" s="13" t="s">
        <v>76</v>
      </c>
      <c r="AY251" s="194" t="s">
        <v>165</v>
      </c>
    </row>
    <row r="252" s="13" customFormat="1">
      <c r="A252" s="13"/>
      <c r="B252" s="192"/>
      <c r="C252" s="13"/>
      <c r="D252" s="193" t="s">
        <v>173</v>
      </c>
      <c r="E252" s="194" t="s">
        <v>1</v>
      </c>
      <c r="F252" s="195" t="s">
        <v>348</v>
      </c>
      <c r="G252" s="13"/>
      <c r="H252" s="196">
        <v>3.8999999999999999</v>
      </c>
      <c r="I252" s="197"/>
      <c r="J252" s="13"/>
      <c r="K252" s="13"/>
      <c r="L252" s="192"/>
      <c r="M252" s="198"/>
      <c r="N252" s="199"/>
      <c r="O252" s="199"/>
      <c r="P252" s="199"/>
      <c r="Q252" s="199"/>
      <c r="R252" s="199"/>
      <c r="S252" s="199"/>
      <c r="T252" s="200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194" t="s">
        <v>173</v>
      </c>
      <c r="AU252" s="194" t="s">
        <v>171</v>
      </c>
      <c r="AV252" s="13" t="s">
        <v>171</v>
      </c>
      <c r="AW252" s="13" t="s">
        <v>32</v>
      </c>
      <c r="AX252" s="13" t="s">
        <v>76</v>
      </c>
      <c r="AY252" s="194" t="s">
        <v>165</v>
      </c>
    </row>
    <row r="253" s="16" customFormat="1">
      <c r="A253" s="16"/>
      <c r="B253" s="227"/>
      <c r="C253" s="16"/>
      <c r="D253" s="193" t="s">
        <v>173</v>
      </c>
      <c r="E253" s="228" t="s">
        <v>1</v>
      </c>
      <c r="F253" s="229" t="s">
        <v>307</v>
      </c>
      <c r="G253" s="16"/>
      <c r="H253" s="230">
        <v>82.200000000000003</v>
      </c>
      <c r="I253" s="231"/>
      <c r="J253" s="16"/>
      <c r="K253" s="16"/>
      <c r="L253" s="227"/>
      <c r="M253" s="232"/>
      <c r="N253" s="233"/>
      <c r="O253" s="233"/>
      <c r="P253" s="233"/>
      <c r="Q253" s="233"/>
      <c r="R253" s="233"/>
      <c r="S253" s="233"/>
      <c r="T253" s="234"/>
      <c r="U253" s="16"/>
      <c r="V253" s="16"/>
      <c r="W253" s="16"/>
      <c r="X253" s="16"/>
      <c r="Y253" s="16"/>
      <c r="Z253" s="16"/>
      <c r="AA253" s="16"/>
      <c r="AB253" s="16"/>
      <c r="AC253" s="16"/>
      <c r="AD253" s="16"/>
      <c r="AE253" s="16"/>
      <c r="AT253" s="228" t="s">
        <v>173</v>
      </c>
      <c r="AU253" s="228" t="s">
        <v>171</v>
      </c>
      <c r="AV253" s="16" t="s">
        <v>88</v>
      </c>
      <c r="AW253" s="16" t="s">
        <v>32</v>
      </c>
      <c r="AX253" s="16" t="s">
        <v>76</v>
      </c>
      <c r="AY253" s="228" t="s">
        <v>165</v>
      </c>
    </row>
    <row r="254" s="15" customFormat="1">
      <c r="A254" s="15"/>
      <c r="B254" s="220"/>
      <c r="C254" s="15"/>
      <c r="D254" s="193" t="s">
        <v>173</v>
      </c>
      <c r="E254" s="221" t="s">
        <v>1</v>
      </c>
      <c r="F254" s="222" t="s">
        <v>349</v>
      </c>
      <c r="G254" s="15"/>
      <c r="H254" s="221" t="s">
        <v>1</v>
      </c>
      <c r="I254" s="223"/>
      <c r="J254" s="15"/>
      <c r="K254" s="15"/>
      <c r="L254" s="220"/>
      <c r="M254" s="224"/>
      <c r="N254" s="225"/>
      <c r="O254" s="225"/>
      <c r="P254" s="225"/>
      <c r="Q254" s="225"/>
      <c r="R254" s="225"/>
      <c r="S254" s="225"/>
      <c r="T254" s="226"/>
      <c r="U254" s="15"/>
      <c r="V254" s="15"/>
      <c r="W254" s="15"/>
      <c r="X254" s="15"/>
      <c r="Y254" s="15"/>
      <c r="Z254" s="15"/>
      <c r="AA254" s="15"/>
      <c r="AB254" s="15"/>
      <c r="AC254" s="15"/>
      <c r="AD254" s="15"/>
      <c r="AE254" s="15"/>
      <c r="AT254" s="221" t="s">
        <v>173</v>
      </c>
      <c r="AU254" s="221" t="s">
        <v>171</v>
      </c>
      <c r="AV254" s="15" t="s">
        <v>81</v>
      </c>
      <c r="AW254" s="15" t="s">
        <v>32</v>
      </c>
      <c r="AX254" s="15" t="s">
        <v>76</v>
      </c>
      <c r="AY254" s="221" t="s">
        <v>165</v>
      </c>
    </row>
    <row r="255" s="13" customFormat="1">
      <c r="A255" s="13"/>
      <c r="B255" s="192"/>
      <c r="C255" s="13"/>
      <c r="D255" s="193" t="s">
        <v>173</v>
      </c>
      <c r="E255" s="194" t="s">
        <v>1</v>
      </c>
      <c r="F255" s="195" t="s">
        <v>350</v>
      </c>
      <c r="G255" s="13"/>
      <c r="H255" s="196">
        <v>13.199999999999999</v>
      </c>
      <c r="I255" s="197"/>
      <c r="J255" s="13"/>
      <c r="K255" s="13"/>
      <c r="L255" s="192"/>
      <c r="M255" s="198"/>
      <c r="N255" s="199"/>
      <c r="O255" s="199"/>
      <c r="P255" s="199"/>
      <c r="Q255" s="199"/>
      <c r="R255" s="199"/>
      <c r="S255" s="199"/>
      <c r="T255" s="200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194" t="s">
        <v>173</v>
      </c>
      <c r="AU255" s="194" t="s">
        <v>171</v>
      </c>
      <c r="AV255" s="13" t="s">
        <v>171</v>
      </c>
      <c r="AW255" s="13" t="s">
        <v>32</v>
      </c>
      <c r="AX255" s="13" t="s">
        <v>76</v>
      </c>
      <c r="AY255" s="194" t="s">
        <v>165</v>
      </c>
    </row>
    <row r="256" s="13" customFormat="1">
      <c r="A256" s="13"/>
      <c r="B256" s="192"/>
      <c r="C256" s="13"/>
      <c r="D256" s="193" t="s">
        <v>173</v>
      </c>
      <c r="E256" s="194" t="s">
        <v>1</v>
      </c>
      <c r="F256" s="195" t="s">
        <v>351</v>
      </c>
      <c r="G256" s="13"/>
      <c r="H256" s="196">
        <v>15.199999999999999</v>
      </c>
      <c r="I256" s="197"/>
      <c r="J256" s="13"/>
      <c r="K256" s="13"/>
      <c r="L256" s="192"/>
      <c r="M256" s="198"/>
      <c r="N256" s="199"/>
      <c r="O256" s="199"/>
      <c r="P256" s="199"/>
      <c r="Q256" s="199"/>
      <c r="R256" s="199"/>
      <c r="S256" s="199"/>
      <c r="T256" s="200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194" t="s">
        <v>173</v>
      </c>
      <c r="AU256" s="194" t="s">
        <v>171</v>
      </c>
      <c r="AV256" s="13" t="s">
        <v>171</v>
      </c>
      <c r="AW256" s="13" t="s">
        <v>32</v>
      </c>
      <c r="AX256" s="13" t="s">
        <v>76</v>
      </c>
      <c r="AY256" s="194" t="s">
        <v>165</v>
      </c>
    </row>
    <row r="257" s="13" customFormat="1">
      <c r="A257" s="13"/>
      <c r="B257" s="192"/>
      <c r="C257" s="13"/>
      <c r="D257" s="193" t="s">
        <v>173</v>
      </c>
      <c r="E257" s="194" t="s">
        <v>1</v>
      </c>
      <c r="F257" s="195" t="s">
        <v>352</v>
      </c>
      <c r="G257" s="13"/>
      <c r="H257" s="196">
        <v>2.6000000000000001</v>
      </c>
      <c r="I257" s="197"/>
      <c r="J257" s="13"/>
      <c r="K257" s="13"/>
      <c r="L257" s="192"/>
      <c r="M257" s="198"/>
      <c r="N257" s="199"/>
      <c r="O257" s="199"/>
      <c r="P257" s="199"/>
      <c r="Q257" s="199"/>
      <c r="R257" s="199"/>
      <c r="S257" s="199"/>
      <c r="T257" s="200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194" t="s">
        <v>173</v>
      </c>
      <c r="AU257" s="194" t="s">
        <v>171</v>
      </c>
      <c r="AV257" s="13" t="s">
        <v>171</v>
      </c>
      <c r="AW257" s="13" t="s">
        <v>32</v>
      </c>
      <c r="AX257" s="13" t="s">
        <v>76</v>
      </c>
      <c r="AY257" s="194" t="s">
        <v>165</v>
      </c>
    </row>
    <row r="258" s="13" customFormat="1">
      <c r="A258" s="13"/>
      <c r="B258" s="192"/>
      <c r="C258" s="13"/>
      <c r="D258" s="193" t="s">
        <v>173</v>
      </c>
      <c r="E258" s="194" t="s">
        <v>1</v>
      </c>
      <c r="F258" s="195" t="s">
        <v>353</v>
      </c>
      <c r="G258" s="13"/>
      <c r="H258" s="196">
        <v>3.1000000000000001</v>
      </c>
      <c r="I258" s="197"/>
      <c r="J258" s="13"/>
      <c r="K258" s="13"/>
      <c r="L258" s="192"/>
      <c r="M258" s="198"/>
      <c r="N258" s="199"/>
      <c r="O258" s="199"/>
      <c r="P258" s="199"/>
      <c r="Q258" s="199"/>
      <c r="R258" s="199"/>
      <c r="S258" s="199"/>
      <c r="T258" s="200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194" t="s">
        <v>173</v>
      </c>
      <c r="AU258" s="194" t="s">
        <v>171</v>
      </c>
      <c r="AV258" s="13" t="s">
        <v>171</v>
      </c>
      <c r="AW258" s="13" t="s">
        <v>32</v>
      </c>
      <c r="AX258" s="13" t="s">
        <v>76</v>
      </c>
      <c r="AY258" s="194" t="s">
        <v>165</v>
      </c>
    </row>
    <row r="259" s="13" customFormat="1">
      <c r="A259" s="13"/>
      <c r="B259" s="192"/>
      <c r="C259" s="13"/>
      <c r="D259" s="193" t="s">
        <v>173</v>
      </c>
      <c r="E259" s="194" t="s">
        <v>1</v>
      </c>
      <c r="F259" s="195" t="s">
        <v>354</v>
      </c>
      <c r="G259" s="13"/>
      <c r="H259" s="196">
        <v>4.2999999999999998</v>
      </c>
      <c r="I259" s="197"/>
      <c r="J259" s="13"/>
      <c r="K259" s="13"/>
      <c r="L259" s="192"/>
      <c r="M259" s="198"/>
      <c r="N259" s="199"/>
      <c r="O259" s="199"/>
      <c r="P259" s="199"/>
      <c r="Q259" s="199"/>
      <c r="R259" s="199"/>
      <c r="S259" s="199"/>
      <c r="T259" s="200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194" t="s">
        <v>173</v>
      </c>
      <c r="AU259" s="194" t="s">
        <v>171</v>
      </c>
      <c r="AV259" s="13" t="s">
        <v>171</v>
      </c>
      <c r="AW259" s="13" t="s">
        <v>32</v>
      </c>
      <c r="AX259" s="13" t="s">
        <v>76</v>
      </c>
      <c r="AY259" s="194" t="s">
        <v>165</v>
      </c>
    </row>
    <row r="260" s="13" customFormat="1">
      <c r="A260" s="13"/>
      <c r="B260" s="192"/>
      <c r="C260" s="13"/>
      <c r="D260" s="193" t="s">
        <v>173</v>
      </c>
      <c r="E260" s="194" t="s">
        <v>1</v>
      </c>
      <c r="F260" s="195" t="s">
        <v>355</v>
      </c>
      <c r="G260" s="13"/>
      <c r="H260" s="196">
        <v>3.7000000000000002</v>
      </c>
      <c r="I260" s="197"/>
      <c r="J260" s="13"/>
      <c r="K260" s="13"/>
      <c r="L260" s="192"/>
      <c r="M260" s="198"/>
      <c r="N260" s="199"/>
      <c r="O260" s="199"/>
      <c r="P260" s="199"/>
      <c r="Q260" s="199"/>
      <c r="R260" s="199"/>
      <c r="S260" s="199"/>
      <c r="T260" s="200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194" t="s">
        <v>173</v>
      </c>
      <c r="AU260" s="194" t="s">
        <v>171</v>
      </c>
      <c r="AV260" s="13" t="s">
        <v>171</v>
      </c>
      <c r="AW260" s="13" t="s">
        <v>32</v>
      </c>
      <c r="AX260" s="13" t="s">
        <v>76</v>
      </c>
      <c r="AY260" s="194" t="s">
        <v>165</v>
      </c>
    </row>
    <row r="261" s="13" customFormat="1">
      <c r="A261" s="13"/>
      <c r="B261" s="192"/>
      <c r="C261" s="13"/>
      <c r="D261" s="193" t="s">
        <v>173</v>
      </c>
      <c r="E261" s="194" t="s">
        <v>1</v>
      </c>
      <c r="F261" s="195" t="s">
        <v>356</v>
      </c>
      <c r="G261" s="13"/>
      <c r="H261" s="196">
        <v>8.5999999999999996</v>
      </c>
      <c r="I261" s="197"/>
      <c r="J261" s="13"/>
      <c r="K261" s="13"/>
      <c r="L261" s="192"/>
      <c r="M261" s="198"/>
      <c r="N261" s="199"/>
      <c r="O261" s="199"/>
      <c r="P261" s="199"/>
      <c r="Q261" s="199"/>
      <c r="R261" s="199"/>
      <c r="S261" s="199"/>
      <c r="T261" s="200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194" t="s">
        <v>173</v>
      </c>
      <c r="AU261" s="194" t="s">
        <v>171</v>
      </c>
      <c r="AV261" s="13" t="s">
        <v>171</v>
      </c>
      <c r="AW261" s="13" t="s">
        <v>32</v>
      </c>
      <c r="AX261" s="13" t="s">
        <v>76</v>
      </c>
      <c r="AY261" s="194" t="s">
        <v>165</v>
      </c>
    </row>
    <row r="262" s="13" customFormat="1">
      <c r="A262" s="13"/>
      <c r="B262" s="192"/>
      <c r="C262" s="13"/>
      <c r="D262" s="193" t="s">
        <v>173</v>
      </c>
      <c r="E262" s="194" t="s">
        <v>1</v>
      </c>
      <c r="F262" s="195" t="s">
        <v>357</v>
      </c>
      <c r="G262" s="13"/>
      <c r="H262" s="196">
        <v>9.9000000000000004</v>
      </c>
      <c r="I262" s="197"/>
      <c r="J262" s="13"/>
      <c r="K262" s="13"/>
      <c r="L262" s="192"/>
      <c r="M262" s="198"/>
      <c r="N262" s="199"/>
      <c r="O262" s="199"/>
      <c r="P262" s="199"/>
      <c r="Q262" s="199"/>
      <c r="R262" s="199"/>
      <c r="S262" s="199"/>
      <c r="T262" s="200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194" t="s">
        <v>173</v>
      </c>
      <c r="AU262" s="194" t="s">
        <v>171</v>
      </c>
      <c r="AV262" s="13" t="s">
        <v>171</v>
      </c>
      <c r="AW262" s="13" t="s">
        <v>32</v>
      </c>
      <c r="AX262" s="13" t="s">
        <v>76</v>
      </c>
      <c r="AY262" s="194" t="s">
        <v>165</v>
      </c>
    </row>
    <row r="263" s="13" customFormat="1">
      <c r="A263" s="13"/>
      <c r="B263" s="192"/>
      <c r="C263" s="13"/>
      <c r="D263" s="193" t="s">
        <v>173</v>
      </c>
      <c r="E263" s="194" t="s">
        <v>1</v>
      </c>
      <c r="F263" s="195" t="s">
        <v>358</v>
      </c>
      <c r="G263" s="13"/>
      <c r="H263" s="196">
        <v>5.25</v>
      </c>
      <c r="I263" s="197"/>
      <c r="J263" s="13"/>
      <c r="K263" s="13"/>
      <c r="L263" s="192"/>
      <c r="M263" s="198"/>
      <c r="N263" s="199"/>
      <c r="O263" s="199"/>
      <c r="P263" s="199"/>
      <c r="Q263" s="199"/>
      <c r="R263" s="199"/>
      <c r="S263" s="199"/>
      <c r="T263" s="200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194" t="s">
        <v>173</v>
      </c>
      <c r="AU263" s="194" t="s">
        <v>171</v>
      </c>
      <c r="AV263" s="13" t="s">
        <v>171</v>
      </c>
      <c r="AW263" s="13" t="s">
        <v>32</v>
      </c>
      <c r="AX263" s="13" t="s">
        <v>76</v>
      </c>
      <c r="AY263" s="194" t="s">
        <v>165</v>
      </c>
    </row>
    <row r="264" s="13" customFormat="1">
      <c r="A264" s="13"/>
      <c r="B264" s="192"/>
      <c r="C264" s="13"/>
      <c r="D264" s="193" t="s">
        <v>173</v>
      </c>
      <c r="E264" s="194" t="s">
        <v>1</v>
      </c>
      <c r="F264" s="195" t="s">
        <v>359</v>
      </c>
      <c r="G264" s="13"/>
      <c r="H264" s="196">
        <v>5.5</v>
      </c>
      <c r="I264" s="197"/>
      <c r="J264" s="13"/>
      <c r="K264" s="13"/>
      <c r="L264" s="192"/>
      <c r="M264" s="198"/>
      <c r="N264" s="199"/>
      <c r="O264" s="199"/>
      <c r="P264" s="199"/>
      <c r="Q264" s="199"/>
      <c r="R264" s="199"/>
      <c r="S264" s="199"/>
      <c r="T264" s="200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194" t="s">
        <v>173</v>
      </c>
      <c r="AU264" s="194" t="s">
        <v>171</v>
      </c>
      <c r="AV264" s="13" t="s">
        <v>171</v>
      </c>
      <c r="AW264" s="13" t="s">
        <v>32</v>
      </c>
      <c r="AX264" s="13" t="s">
        <v>76</v>
      </c>
      <c r="AY264" s="194" t="s">
        <v>165</v>
      </c>
    </row>
    <row r="265" s="13" customFormat="1">
      <c r="A265" s="13"/>
      <c r="B265" s="192"/>
      <c r="C265" s="13"/>
      <c r="D265" s="193" t="s">
        <v>173</v>
      </c>
      <c r="E265" s="194" t="s">
        <v>1</v>
      </c>
      <c r="F265" s="195" t="s">
        <v>360</v>
      </c>
      <c r="G265" s="13"/>
      <c r="H265" s="196">
        <v>2.7999999999999998</v>
      </c>
      <c r="I265" s="197"/>
      <c r="J265" s="13"/>
      <c r="K265" s="13"/>
      <c r="L265" s="192"/>
      <c r="M265" s="198"/>
      <c r="N265" s="199"/>
      <c r="O265" s="199"/>
      <c r="P265" s="199"/>
      <c r="Q265" s="199"/>
      <c r="R265" s="199"/>
      <c r="S265" s="199"/>
      <c r="T265" s="200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194" t="s">
        <v>173</v>
      </c>
      <c r="AU265" s="194" t="s">
        <v>171</v>
      </c>
      <c r="AV265" s="13" t="s">
        <v>171</v>
      </c>
      <c r="AW265" s="13" t="s">
        <v>32</v>
      </c>
      <c r="AX265" s="13" t="s">
        <v>76</v>
      </c>
      <c r="AY265" s="194" t="s">
        <v>165</v>
      </c>
    </row>
    <row r="266" s="13" customFormat="1">
      <c r="A266" s="13"/>
      <c r="B266" s="192"/>
      <c r="C266" s="13"/>
      <c r="D266" s="193" t="s">
        <v>173</v>
      </c>
      <c r="E266" s="194" t="s">
        <v>1</v>
      </c>
      <c r="F266" s="195" t="s">
        <v>361</v>
      </c>
      <c r="G266" s="13"/>
      <c r="H266" s="196">
        <v>3.3999999999999999</v>
      </c>
      <c r="I266" s="197"/>
      <c r="J266" s="13"/>
      <c r="K266" s="13"/>
      <c r="L266" s="192"/>
      <c r="M266" s="198"/>
      <c r="N266" s="199"/>
      <c r="O266" s="199"/>
      <c r="P266" s="199"/>
      <c r="Q266" s="199"/>
      <c r="R266" s="199"/>
      <c r="S266" s="199"/>
      <c r="T266" s="200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194" t="s">
        <v>173</v>
      </c>
      <c r="AU266" s="194" t="s">
        <v>171</v>
      </c>
      <c r="AV266" s="13" t="s">
        <v>171</v>
      </c>
      <c r="AW266" s="13" t="s">
        <v>32</v>
      </c>
      <c r="AX266" s="13" t="s">
        <v>76</v>
      </c>
      <c r="AY266" s="194" t="s">
        <v>165</v>
      </c>
    </row>
    <row r="267" s="16" customFormat="1">
      <c r="A267" s="16"/>
      <c r="B267" s="227"/>
      <c r="C267" s="16"/>
      <c r="D267" s="193" t="s">
        <v>173</v>
      </c>
      <c r="E267" s="228" t="s">
        <v>1</v>
      </c>
      <c r="F267" s="229" t="s">
        <v>307</v>
      </c>
      <c r="G267" s="16"/>
      <c r="H267" s="230">
        <v>77.549999999999997</v>
      </c>
      <c r="I267" s="231"/>
      <c r="J267" s="16"/>
      <c r="K267" s="16"/>
      <c r="L267" s="227"/>
      <c r="M267" s="232"/>
      <c r="N267" s="233"/>
      <c r="O267" s="233"/>
      <c r="P267" s="233"/>
      <c r="Q267" s="233"/>
      <c r="R267" s="233"/>
      <c r="S267" s="233"/>
      <c r="T267" s="234"/>
      <c r="U267" s="16"/>
      <c r="V267" s="16"/>
      <c r="W267" s="16"/>
      <c r="X267" s="16"/>
      <c r="Y267" s="16"/>
      <c r="Z267" s="16"/>
      <c r="AA267" s="16"/>
      <c r="AB267" s="16"/>
      <c r="AC267" s="16"/>
      <c r="AD267" s="16"/>
      <c r="AE267" s="16"/>
      <c r="AT267" s="228" t="s">
        <v>173</v>
      </c>
      <c r="AU267" s="228" t="s">
        <v>171</v>
      </c>
      <c r="AV267" s="16" t="s">
        <v>88</v>
      </c>
      <c r="AW267" s="16" t="s">
        <v>32</v>
      </c>
      <c r="AX267" s="16" t="s">
        <v>76</v>
      </c>
      <c r="AY267" s="228" t="s">
        <v>165</v>
      </c>
    </row>
    <row r="268" s="15" customFormat="1">
      <c r="A268" s="15"/>
      <c r="B268" s="220"/>
      <c r="C268" s="15"/>
      <c r="D268" s="193" t="s">
        <v>173</v>
      </c>
      <c r="E268" s="221" t="s">
        <v>1</v>
      </c>
      <c r="F268" s="222" t="s">
        <v>362</v>
      </c>
      <c r="G268" s="15"/>
      <c r="H268" s="221" t="s">
        <v>1</v>
      </c>
      <c r="I268" s="223"/>
      <c r="J268" s="15"/>
      <c r="K268" s="15"/>
      <c r="L268" s="220"/>
      <c r="M268" s="224"/>
      <c r="N268" s="225"/>
      <c r="O268" s="225"/>
      <c r="P268" s="225"/>
      <c r="Q268" s="225"/>
      <c r="R268" s="225"/>
      <c r="S268" s="225"/>
      <c r="T268" s="226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T268" s="221" t="s">
        <v>173</v>
      </c>
      <c r="AU268" s="221" t="s">
        <v>171</v>
      </c>
      <c r="AV268" s="15" t="s">
        <v>81</v>
      </c>
      <c r="AW268" s="15" t="s">
        <v>32</v>
      </c>
      <c r="AX268" s="15" t="s">
        <v>76</v>
      </c>
      <c r="AY268" s="221" t="s">
        <v>165</v>
      </c>
    </row>
    <row r="269" s="13" customFormat="1">
      <c r="A269" s="13"/>
      <c r="B269" s="192"/>
      <c r="C269" s="13"/>
      <c r="D269" s="193" t="s">
        <v>173</v>
      </c>
      <c r="E269" s="194" t="s">
        <v>1</v>
      </c>
      <c r="F269" s="195" t="s">
        <v>363</v>
      </c>
      <c r="G269" s="13"/>
      <c r="H269" s="196">
        <v>2.8999999999999999</v>
      </c>
      <c r="I269" s="197"/>
      <c r="J269" s="13"/>
      <c r="K269" s="13"/>
      <c r="L269" s="192"/>
      <c r="M269" s="198"/>
      <c r="N269" s="199"/>
      <c r="O269" s="199"/>
      <c r="P269" s="199"/>
      <c r="Q269" s="199"/>
      <c r="R269" s="199"/>
      <c r="S269" s="199"/>
      <c r="T269" s="200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194" t="s">
        <v>173</v>
      </c>
      <c r="AU269" s="194" t="s">
        <v>171</v>
      </c>
      <c r="AV269" s="13" t="s">
        <v>171</v>
      </c>
      <c r="AW269" s="13" t="s">
        <v>32</v>
      </c>
      <c r="AX269" s="13" t="s">
        <v>76</v>
      </c>
      <c r="AY269" s="194" t="s">
        <v>165</v>
      </c>
    </row>
    <row r="270" s="13" customFormat="1">
      <c r="A270" s="13"/>
      <c r="B270" s="192"/>
      <c r="C270" s="13"/>
      <c r="D270" s="193" t="s">
        <v>173</v>
      </c>
      <c r="E270" s="194" t="s">
        <v>1</v>
      </c>
      <c r="F270" s="195" t="s">
        <v>364</v>
      </c>
      <c r="G270" s="13"/>
      <c r="H270" s="196">
        <v>2.8999999999999999</v>
      </c>
      <c r="I270" s="197"/>
      <c r="J270" s="13"/>
      <c r="K270" s="13"/>
      <c r="L270" s="192"/>
      <c r="M270" s="198"/>
      <c r="N270" s="199"/>
      <c r="O270" s="199"/>
      <c r="P270" s="199"/>
      <c r="Q270" s="199"/>
      <c r="R270" s="199"/>
      <c r="S270" s="199"/>
      <c r="T270" s="200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194" t="s">
        <v>173</v>
      </c>
      <c r="AU270" s="194" t="s">
        <v>171</v>
      </c>
      <c r="AV270" s="13" t="s">
        <v>171</v>
      </c>
      <c r="AW270" s="13" t="s">
        <v>32</v>
      </c>
      <c r="AX270" s="13" t="s">
        <v>76</v>
      </c>
      <c r="AY270" s="194" t="s">
        <v>165</v>
      </c>
    </row>
    <row r="271" s="13" customFormat="1">
      <c r="A271" s="13"/>
      <c r="B271" s="192"/>
      <c r="C271" s="13"/>
      <c r="D271" s="193" t="s">
        <v>173</v>
      </c>
      <c r="E271" s="194" t="s">
        <v>1</v>
      </c>
      <c r="F271" s="195" t="s">
        <v>365</v>
      </c>
      <c r="G271" s="13"/>
      <c r="H271" s="196">
        <v>10.699999999999999</v>
      </c>
      <c r="I271" s="197"/>
      <c r="J271" s="13"/>
      <c r="K271" s="13"/>
      <c r="L271" s="192"/>
      <c r="M271" s="198"/>
      <c r="N271" s="199"/>
      <c r="O271" s="199"/>
      <c r="P271" s="199"/>
      <c r="Q271" s="199"/>
      <c r="R271" s="199"/>
      <c r="S271" s="199"/>
      <c r="T271" s="200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194" t="s">
        <v>173</v>
      </c>
      <c r="AU271" s="194" t="s">
        <v>171</v>
      </c>
      <c r="AV271" s="13" t="s">
        <v>171</v>
      </c>
      <c r="AW271" s="13" t="s">
        <v>32</v>
      </c>
      <c r="AX271" s="13" t="s">
        <v>76</v>
      </c>
      <c r="AY271" s="194" t="s">
        <v>165</v>
      </c>
    </row>
    <row r="272" s="13" customFormat="1">
      <c r="A272" s="13"/>
      <c r="B272" s="192"/>
      <c r="C272" s="13"/>
      <c r="D272" s="193" t="s">
        <v>173</v>
      </c>
      <c r="E272" s="194" t="s">
        <v>1</v>
      </c>
      <c r="F272" s="195" t="s">
        <v>366</v>
      </c>
      <c r="G272" s="13"/>
      <c r="H272" s="196">
        <v>3.1000000000000001</v>
      </c>
      <c r="I272" s="197"/>
      <c r="J272" s="13"/>
      <c r="K272" s="13"/>
      <c r="L272" s="192"/>
      <c r="M272" s="198"/>
      <c r="N272" s="199"/>
      <c r="O272" s="199"/>
      <c r="P272" s="199"/>
      <c r="Q272" s="199"/>
      <c r="R272" s="199"/>
      <c r="S272" s="199"/>
      <c r="T272" s="200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194" t="s">
        <v>173</v>
      </c>
      <c r="AU272" s="194" t="s">
        <v>171</v>
      </c>
      <c r="AV272" s="13" t="s">
        <v>171</v>
      </c>
      <c r="AW272" s="13" t="s">
        <v>32</v>
      </c>
      <c r="AX272" s="13" t="s">
        <v>76</v>
      </c>
      <c r="AY272" s="194" t="s">
        <v>165</v>
      </c>
    </row>
    <row r="273" s="13" customFormat="1">
      <c r="A273" s="13"/>
      <c r="B273" s="192"/>
      <c r="C273" s="13"/>
      <c r="D273" s="193" t="s">
        <v>173</v>
      </c>
      <c r="E273" s="194" t="s">
        <v>1</v>
      </c>
      <c r="F273" s="195" t="s">
        <v>367</v>
      </c>
      <c r="G273" s="13"/>
      <c r="H273" s="196">
        <v>5.7000000000000002</v>
      </c>
      <c r="I273" s="197"/>
      <c r="J273" s="13"/>
      <c r="K273" s="13"/>
      <c r="L273" s="192"/>
      <c r="M273" s="198"/>
      <c r="N273" s="199"/>
      <c r="O273" s="199"/>
      <c r="P273" s="199"/>
      <c r="Q273" s="199"/>
      <c r="R273" s="199"/>
      <c r="S273" s="199"/>
      <c r="T273" s="200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194" t="s">
        <v>173</v>
      </c>
      <c r="AU273" s="194" t="s">
        <v>171</v>
      </c>
      <c r="AV273" s="13" t="s">
        <v>171</v>
      </c>
      <c r="AW273" s="13" t="s">
        <v>32</v>
      </c>
      <c r="AX273" s="13" t="s">
        <v>76</v>
      </c>
      <c r="AY273" s="194" t="s">
        <v>165</v>
      </c>
    </row>
    <row r="274" s="16" customFormat="1">
      <c r="A274" s="16"/>
      <c r="B274" s="227"/>
      <c r="C274" s="16"/>
      <c r="D274" s="193" t="s">
        <v>173</v>
      </c>
      <c r="E274" s="228" t="s">
        <v>1</v>
      </c>
      <c r="F274" s="229" t="s">
        <v>307</v>
      </c>
      <c r="G274" s="16"/>
      <c r="H274" s="230">
        <v>25.300000000000001</v>
      </c>
      <c r="I274" s="231"/>
      <c r="J274" s="16"/>
      <c r="K274" s="16"/>
      <c r="L274" s="227"/>
      <c r="M274" s="232"/>
      <c r="N274" s="233"/>
      <c r="O274" s="233"/>
      <c r="P274" s="233"/>
      <c r="Q274" s="233"/>
      <c r="R274" s="233"/>
      <c r="S274" s="233"/>
      <c r="T274" s="234"/>
      <c r="U274" s="16"/>
      <c r="V274" s="16"/>
      <c r="W274" s="16"/>
      <c r="X274" s="16"/>
      <c r="Y274" s="16"/>
      <c r="Z274" s="16"/>
      <c r="AA274" s="16"/>
      <c r="AB274" s="16"/>
      <c r="AC274" s="16"/>
      <c r="AD274" s="16"/>
      <c r="AE274" s="16"/>
      <c r="AT274" s="228" t="s">
        <v>173</v>
      </c>
      <c r="AU274" s="228" t="s">
        <v>171</v>
      </c>
      <c r="AV274" s="16" t="s">
        <v>88</v>
      </c>
      <c r="AW274" s="16" t="s">
        <v>32</v>
      </c>
      <c r="AX274" s="16" t="s">
        <v>76</v>
      </c>
      <c r="AY274" s="228" t="s">
        <v>165</v>
      </c>
    </row>
    <row r="275" s="14" customFormat="1">
      <c r="A275" s="14"/>
      <c r="B275" s="212"/>
      <c r="C275" s="14"/>
      <c r="D275" s="193" t="s">
        <v>173</v>
      </c>
      <c r="E275" s="213" t="s">
        <v>1</v>
      </c>
      <c r="F275" s="214" t="s">
        <v>231</v>
      </c>
      <c r="G275" s="14"/>
      <c r="H275" s="215">
        <v>253.26999999999998</v>
      </c>
      <c r="I275" s="216"/>
      <c r="J275" s="14"/>
      <c r="K275" s="14"/>
      <c r="L275" s="212"/>
      <c r="M275" s="217"/>
      <c r="N275" s="218"/>
      <c r="O275" s="218"/>
      <c r="P275" s="218"/>
      <c r="Q275" s="218"/>
      <c r="R275" s="218"/>
      <c r="S275" s="218"/>
      <c r="T275" s="219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13" t="s">
        <v>173</v>
      </c>
      <c r="AU275" s="213" t="s">
        <v>171</v>
      </c>
      <c r="AV275" s="14" t="s">
        <v>91</v>
      </c>
      <c r="AW275" s="14" t="s">
        <v>32</v>
      </c>
      <c r="AX275" s="14" t="s">
        <v>81</v>
      </c>
      <c r="AY275" s="213" t="s">
        <v>165</v>
      </c>
    </row>
    <row r="276" s="2" customFormat="1" ht="24.15" customHeight="1">
      <c r="A276" s="38"/>
      <c r="B276" s="177"/>
      <c r="C276" s="178" t="s">
        <v>368</v>
      </c>
      <c r="D276" s="178" t="s">
        <v>167</v>
      </c>
      <c r="E276" s="179" t="s">
        <v>369</v>
      </c>
      <c r="F276" s="180" t="s">
        <v>370</v>
      </c>
      <c r="G276" s="181" t="s">
        <v>170</v>
      </c>
      <c r="H276" s="182">
        <v>3155.779</v>
      </c>
      <c r="I276" s="183"/>
      <c r="J276" s="184">
        <f>ROUND(I276*H276,2)</f>
        <v>0</v>
      </c>
      <c r="K276" s="185"/>
      <c r="L276" s="39"/>
      <c r="M276" s="186" t="s">
        <v>1</v>
      </c>
      <c r="N276" s="187" t="s">
        <v>42</v>
      </c>
      <c r="O276" s="78"/>
      <c r="P276" s="188">
        <f>O276*H276</f>
        <v>0</v>
      </c>
      <c r="Q276" s="188">
        <v>0.0051500000000000001</v>
      </c>
      <c r="R276" s="188">
        <f>Q276*H276</f>
        <v>16.25226185</v>
      </c>
      <c r="S276" s="188">
        <v>0</v>
      </c>
      <c r="T276" s="189">
        <f>S276*H276</f>
        <v>0</v>
      </c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R276" s="190" t="s">
        <v>91</v>
      </c>
      <c r="AT276" s="190" t="s">
        <v>167</v>
      </c>
      <c r="AU276" s="190" t="s">
        <v>171</v>
      </c>
      <c r="AY276" s="19" t="s">
        <v>165</v>
      </c>
      <c r="BE276" s="191">
        <f>IF(N276="základná",J276,0)</f>
        <v>0</v>
      </c>
      <c r="BF276" s="191">
        <f>IF(N276="znížená",J276,0)</f>
        <v>0</v>
      </c>
      <c r="BG276" s="191">
        <f>IF(N276="zákl. prenesená",J276,0)</f>
        <v>0</v>
      </c>
      <c r="BH276" s="191">
        <f>IF(N276="zníž. prenesená",J276,0)</f>
        <v>0</v>
      </c>
      <c r="BI276" s="191">
        <f>IF(N276="nulová",J276,0)</f>
        <v>0</v>
      </c>
      <c r="BJ276" s="19" t="s">
        <v>171</v>
      </c>
      <c r="BK276" s="191">
        <f>ROUND(I276*H276,2)</f>
        <v>0</v>
      </c>
      <c r="BL276" s="19" t="s">
        <v>91</v>
      </c>
      <c r="BM276" s="190" t="s">
        <v>371</v>
      </c>
    </row>
    <row r="277" s="15" customFormat="1">
      <c r="A277" s="15"/>
      <c r="B277" s="220"/>
      <c r="C277" s="15"/>
      <c r="D277" s="193" t="s">
        <v>173</v>
      </c>
      <c r="E277" s="221" t="s">
        <v>1</v>
      </c>
      <c r="F277" s="222" t="s">
        <v>260</v>
      </c>
      <c r="G277" s="15"/>
      <c r="H277" s="221" t="s">
        <v>1</v>
      </c>
      <c r="I277" s="223"/>
      <c r="J277" s="15"/>
      <c r="K277" s="15"/>
      <c r="L277" s="220"/>
      <c r="M277" s="224"/>
      <c r="N277" s="225"/>
      <c r="O277" s="225"/>
      <c r="P277" s="225"/>
      <c r="Q277" s="225"/>
      <c r="R277" s="225"/>
      <c r="S277" s="225"/>
      <c r="T277" s="226"/>
      <c r="U277" s="15"/>
      <c r="V277" s="15"/>
      <c r="W277" s="15"/>
      <c r="X277" s="15"/>
      <c r="Y277" s="15"/>
      <c r="Z277" s="15"/>
      <c r="AA277" s="15"/>
      <c r="AB277" s="15"/>
      <c r="AC277" s="15"/>
      <c r="AD277" s="15"/>
      <c r="AE277" s="15"/>
      <c r="AT277" s="221" t="s">
        <v>173</v>
      </c>
      <c r="AU277" s="221" t="s">
        <v>171</v>
      </c>
      <c r="AV277" s="15" t="s">
        <v>81</v>
      </c>
      <c r="AW277" s="15" t="s">
        <v>32</v>
      </c>
      <c r="AX277" s="15" t="s">
        <v>76</v>
      </c>
      <c r="AY277" s="221" t="s">
        <v>165</v>
      </c>
    </row>
    <row r="278" s="13" customFormat="1">
      <c r="A278" s="13"/>
      <c r="B278" s="192"/>
      <c r="C278" s="13"/>
      <c r="D278" s="193" t="s">
        <v>173</v>
      </c>
      <c r="E278" s="194" t="s">
        <v>1</v>
      </c>
      <c r="F278" s="195" t="s">
        <v>372</v>
      </c>
      <c r="G278" s="13"/>
      <c r="H278" s="196">
        <v>40.950000000000003</v>
      </c>
      <c r="I278" s="197"/>
      <c r="J278" s="13"/>
      <c r="K278" s="13"/>
      <c r="L278" s="192"/>
      <c r="M278" s="198"/>
      <c r="N278" s="199"/>
      <c r="O278" s="199"/>
      <c r="P278" s="199"/>
      <c r="Q278" s="199"/>
      <c r="R278" s="199"/>
      <c r="S278" s="199"/>
      <c r="T278" s="200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194" t="s">
        <v>173</v>
      </c>
      <c r="AU278" s="194" t="s">
        <v>171</v>
      </c>
      <c r="AV278" s="13" t="s">
        <v>171</v>
      </c>
      <c r="AW278" s="13" t="s">
        <v>32</v>
      </c>
      <c r="AX278" s="13" t="s">
        <v>76</v>
      </c>
      <c r="AY278" s="194" t="s">
        <v>165</v>
      </c>
    </row>
    <row r="279" s="13" customFormat="1">
      <c r="A279" s="13"/>
      <c r="B279" s="192"/>
      <c r="C279" s="13"/>
      <c r="D279" s="193" t="s">
        <v>173</v>
      </c>
      <c r="E279" s="194" t="s">
        <v>1</v>
      </c>
      <c r="F279" s="195" t="s">
        <v>373</v>
      </c>
      <c r="G279" s="13"/>
      <c r="H279" s="196">
        <v>33.420000000000002</v>
      </c>
      <c r="I279" s="197"/>
      <c r="J279" s="13"/>
      <c r="K279" s="13"/>
      <c r="L279" s="192"/>
      <c r="M279" s="198"/>
      <c r="N279" s="199"/>
      <c r="O279" s="199"/>
      <c r="P279" s="199"/>
      <c r="Q279" s="199"/>
      <c r="R279" s="199"/>
      <c r="S279" s="199"/>
      <c r="T279" s="200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194" t="s">
        <v>173</v>
      </c>
      <c r="AU279" s="194" t="s">
        <v>171</v>
      </c>
      <c r="AV279" s="13" t="s">
        <v>171</v>
      </c>
      <c r="AW279" s="13" t="s">
        <v>32</v>
      </c>
      <c r="AX279" s="13" t="s">
        <v>76</v>
      </c>
      <c r="AY279" s="194" t="s">
        <v>165</v>
      </c>
    </row>
    <row r="280" s="13" customFormat="1">
      <c r="A280" s="13"/>
      <c r="B280" s="192"/>
      <c r="C280" s="13"/>
      <c r="D280" s="193" t="s">
        <v>173</v>
      </c>
      <c r="E280" s="194" t="s">
        <v>1</v>
      </c>
      <c r="F280" s="195" t="s">
        <v>374</v>
      </c>
      <c r="G280" s="13"/>
      <c r="H280" s="196">
        <v>41.399999999999999</v>
      </c>
      <c r="I280" s="197"/>
      <c r="J280" s="13"/>
      <c r="K280" s="13"/>
      <c r="L280" s="192"/>
      <c r="M280" s="198"/>
      <c r="N280" s="199"/>
      <c r="O280" s="199"/>
      <c r="P280" s="199"/>
      <c r="Q280" s="199"/>
      <c r="R280" s="199"/>
      <c r="S280" s="199"/>
      <c r="T280" s="200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194" t="s">
        <v>173</v>
      </c>
      <c r="AU280" s="194" t="s">
        <v>171</v>
      </c>
      <c r="AV280" s="13" t="s">
        <v>171</v>
      </c>
      <c r="AW280" s="13" t="s">
        <v>32</v>
      </c>
      <c r="AX280" s="13" t="s">
        <v>76</v>
      </c>
      <c r="AY280" s="194" t="s">
        <v>165</v>
      </c>
    </row>
    <row r="281" s="13" customFormat="1">
      <c r="A281" s="13"/>
      <c r="B281" s="192"/>
      <c r="C281" s="13"/>
      <c r="D281" s="193" t="s">
        <v>173</v>
      </c>
      <c r="E281" s="194" t="s">
        <v>1</v>
      </c>
      <c r="F281" s="195" t="s">
        <v>375</v>
      </c>
      <c r="G281" s="13"/>
      <c r="H281" s="196">
        <v>24.300000000000001</v>
      </c>
      <c r="I281" s="197"/>
      <c r="J281" s="13"/>
      <c r="K281" s="13"/>
      <c r="L281" s="192"/>
      <c r="M281" s="198"/>
      <c r="N281" s="199"/>
      <c r="O281" s="199"/>
      <c r="P281" s="199"/>
      <c r="Q281" s="199"/>
      <c r="R281" s="199"/>
      <c r="S281" s="199"/>
      <c r="T281" s="200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194" t="s">
        <v>173</v>
      </c>
      <c r="AU281" s="194" t="s">
        <v>171</v>
      </c>
      <c r="AV281" s="13" t="s">
        <v>171</v>
      </c>
      <c r="AW281" s="13" t="s">
        <v>32</v>
      </c>
      <c r="AX281" s="13" t="s">
        <v>76</v>
      </c>
      <c r="AY281" s="194" t="s">
        <v>165</v>
      </c>
    </row>
    <row r="282" s="13" customFormat="1">
      <c r="A282" s="13"/>
      <c r="B282" s="192"/>
      <c r="C282" s="13"/>
      <c r="D282" s="193" t="s">
        <v>173</v>
      </c>
      <c r="E282" s="194" t="s">
        <v>1</v>
      </c>
      <c r="F282" s="195" t="s">
        <v>376</v>
      </c>
      <c r="G282" s="13"/>
      <c r="H282" s="196">
        <v>45.75</v>
      </c>
      <c r="I282" s="197"/>
      <c r="J282" s="13"/>
      <c r="K282" s="13"/>
      <c r="L282" s="192"/>
      <c r="M282" s="198"/>
      <c r="N282" s="199"/>
      <c r="O282" s="199"/>
      <c r="P282" s="199"/>
      <c r="Q282" s="199"/>
      <c r="R282" s="199"/>
      <c r="S282" s="199"/>
      <c r="T282" s="200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194" t="s">
        <v>173</v>
      </c>
      <c r="AU282" s="194" t="s">
        <v>171</v>
      </c>
      <c r="AV282" s="13" t="s">
        <v>171</v>
      </c>
      <c r="AW282" s="13" t="s">
        <v>32</v>
      </c>
      <c r="AX282" s="13" t="s">
        <v>76</v>
      </c>
      <c r="AY282" s="194" t="s">
        <v>165</v>
      </c>
    </row>
    <row r="283" s="13" customFormat="1">
      <c r="A283" s="13"/>
      <c r="B283" s="192"/>
      <c r="C283" s="13"/>
      <c r="D283" s="193" t="s">
        <v>173</v>
      </c>
      <c r="E283" s="194" t="s">
        <v>1</v>
      </c>
      <c r="F283" s="195" t="s">
        <v>377</v>
      </c>
      <c r="G283" s="13"/>
      <c r="H283" s="196">
        <v>37.710000000000001</v>
      </c>
      <c r="I283" s="197"/>
      <c r="J283" s="13"/>
      <c r="K283" s="13"/>
      <c r="L283" s="192"/>
      <c r="M283" s="198"/>
      <c r="N283" s="199"/>
      <c r="O283" s="199"/>
      <c r="P283" s="199"/>
      <c r="Q283" s="199"/>
      <c r="R283" s="199"/>
      <c r="S283" s="199"/>
      <c r="T283" s="200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194" t="s">
        <v>173</v>
      </c>
      <c r="AU283" s="194" t="s">
        <v>171</v>
      </c>
      <c r="AV283" s="13" t="s">
        <v>171</v>
      </c>
      <c r="AW283" s="13" t="s">
        <v>32</v>
      </c>
      <c r="AX283" s="13" t="s">
        <v>76</v>
      </c>
      <c r="AY283" s="194" t="s">
        <v>165</v>
      </c>
    </row>
    <row r="284" s="13" customFormat="1">
      <c r="A284" s="13"/>
      <c r="B284" s="192"/>
      <c r="C284" s="13"/>
      <c r="D284" s="193" t="s">
        <v>173</v>
      </c>
      <c r="E284" s="194" t="s">
        <v>1</v>
      </c>
      <c r="F284" s="195" t="s">
        <v>378</v>
      </c>
      <c r="G284" s="13"/>
      <c r="H284" s="196">
        <v>7.0499999999999998</v>
      </c>
      <c r="I284" s="197"/>
      <c r="J284" s="13"/>
      <c r="K284" s="13"/>
      <c r="L284" s="192"/>
      <c r="M284" s="198"/>
      <c r="N284" s="199"/>
      <c r="O284" s="199"/>
      <c r="P284" s="199"/>
      <c r="Q284" s="199"/>
      <c r="R284" s="199"/>
      <c r="S284" s="199"/>
      <c r="T284" s="200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194" t="s">
        <v>173</v>
      </c>
      <c r="AU284" s="194" t="s">
        <v>171</v>
      </c>
      <c r="AV284" s="13" t="s">
        <v>171</v>
      </c>
      <c r="AW284" s="13" t="s">
        <v>32</v>
      </c>
      <c r="AX284" s="13" t="s">
        <v>76</v>
      </c>
      <c r="AY284" s="194" t="s">
        <v>165</v>
      </c>
    </row>
    <row r="285" s="13" customFormat="1">
      <c r="A285" s="13"/>
      <c r="B285" s="192"/>
      <c r="C285" s="13"/>
      <c r="D285" s="193" t="s">
        <v>173</v>
      </c>
      <c r="E285" s="194" t="s">
        <v>1</v>
      </c>
      <c r="F285" s="195" t="s">
        <v>379</v>
      </c>
      <c r="G285" s="13"/>
      <c r="H285" s="196">
        <v>10.890000000000001</v>
      </c>
      <c r="I285" s="197"/>
      <c r="J285" s="13"/>
      <c r="K285" s="13"/>
      <c r="L285" s="192"/>
      <c r="M285" s="198"/>
      <c r="N285" s="199"/>
      <c r="O285" s="199"/>
      <c r="P285" s="199"/>
      <c r="Q285" s="199"/>
      <c r="R285" s="199"/>
      <c r="S285" s="199"/>
      <c r="T285" s="200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194" t="s">
        <v>173</v>
      </c>
      <c r="AU285" s="194" t="s">
        <v>171</v>
      </c>
      <c r="AV285" s="13" t="s">
        <v>171</v>
      </c>
      <c r="AW285" s="13" t="s">
        <v>32</v>
      </c>
      <c r="AX285" s="13" t="s">
        <v>76</v>
      </c>
      <c r="AY285" s="194" t="s">
        <v>165</v>
      </c>
    </row>
    <row r="286" s="13" customFormat="1">
      <c r="A286" s="13"/>
      <c r="B286" s="192"/>
      <c r="C286" s="13"/>
      <c r="D286" s="193" t="s">
        <v>173</v>
      </c>
      <c r="E286" s="194" t="s">
        <v>1</v>
      </c>
      <c r="F286" s="195" t="s">
        <v>380</v>
      </c>
      <c r="G286" s="13"/>
      <c r="H286" s="196">
        <v>21.27</v>
      </c>
      <c r="I286" s="197"/>
      <c r="J286" s="13"/>
      <c r="K286" s="13"/>
      <c r="L286" s="192"/>
      <c r="M286" s="198"/>
      <c r="N286" s="199"/>
      <c r="O286" s="199"/>
      <c r="P286" s="199"/>
      <c r="Q286" s="199"/>
      <c r="R286" s="199"/>
      <c r="S286" s="199"/>
      <c r="T286" s="200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194" t="s">
        <v>173</v>
      </c>
      <c r="AU286" s="194" t="s">
        <v>171</v>
      </c>
      <c r="AV286" s="13" t="s">
        <v>171</v>
      </c>
      <c r="AW286" s="13" t="s">
        <v>32</v>
      </c>
      <c r="AX286" s="13" t="s">
        <v>76</v>
      </c>
      <c r="AY286" s="194" t="s">
        <v>165</v>
      </c>
    </row>
    <row r="287" s="13" customFormat="1">
      <c r="A287" s="13"/>
      <c r="B287" s="192"/>
      <c r="C287" s="13"/>
      <c r="D287" s="193" t="s">
        <v>173</v>
      </c>
      <c r="E287" s="194" t="s">
        <v>1</v>
      </c>
      <c r="F287" s="195" t="s">
        <v>381</v>
      </c>
      <c r="G287" s="13"/>
      <c r="H287" s="196">
        <v>16.32</v>
      </c>
      <c r="I287" s="197"/>
      <c r="J287" s="13"/>
      <c r="K287" s="13"/>
      <c r="L287" s="192"/>
      <c r="M287" s="198"/>
      <c r="N287" s="199"/>
      <c r="O287" s="199"/>
      <c r="P287" s="199"/>
      <c r="Q287" s="199"/>
      <c r="R287" s="199"/>
      <c r="S287" s="199"/>
      <c r="T287" s="200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194" t="s">
        <v>173</v>
      </c>
      <c r="AU287" s="194" t="s">
        <v>171</v>
      </c>
      <c r="AV287" s="13" t="s">
        <v>171</v>
      </c>
      <c r="AW287" s="13" t="s">
        <v>32</v>
      </c>
      <c r="AX287" s="13" t="s">
        <v>76</v>
      </c>
      <c r="AY287" s="194" t="s">
        <v>165</v>
      </c>
    </row>
    <row r="288" s="13" customFormat="1">
      <c r="A288" s="13"/>
      <c r="B288" s="192"/>
      <c r="C288" s="13"/>
      <c r="D288" s="193" t="s">
        <v>173</v>
      </c>
      <c r="E288" s="194" t="s">
        <v>1</v>
      </c>
      <c r="F288" s="195" t="s">
        <v>382</v>
      </c>
      <c r="G288" s="13"/>
      <c r="H288" s="196">
        <v>4.9299999999999997</v>
      </c>
      <c r="I288" s="197"/>
      <c r="J288" s="13"/>
      <c r="K288" s="13"/>
      <c r="L288" s="192"/>
      <c r="M288" s="198"/>
      <c r="N288" s="199"/>
      <c r="O288" s="199"/>
      <c r="P288" s="199"/>
      <c r="Q288" s="199"/>
      <c r="R288" s="199"/>
      <c r="S288" s="199"/>
      <c r="T288" s="200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194" t="s">
        <v>173</v>
      </c>
      <c r="AU288" s="194" t="s">
        <v>171</v>
      </c>
      <c r="AV288" s="13" t="s">
        <v>171</v>
      </c>
      <c r="AW288" s="13" t="s">
        <v>32</v>
      </c>
      <c r="AX288" s="13" t="s">
        <v>76</v>
      </c>
      <c r="AY288" s="194" t="s">
        <v>165</v>
      </c>
    </row>
    <row r="289" s="13" customFormat="1">
      <c r="A289" s="13"/>
      <c r="B289" s="192"/>
      <c r="C289" s="13"/>
      <c r="D289" s="193" t="s">
        <v>173</v>
      </c>
      <c r="E289" s="194" t="s">
        <v>1</v>
      </c>
      <c r="F289" s="195" t="s">
        <v>383</v>
      </c>
      <c r="G289" s="13"/>
      <c r="H289" s="196">
        <v>3.1000000000000001</v>
      </c>
      <c r="I289" s="197"/>
      <c r="J289" s="13"/>
      <c r="K289" s="13"/>
      <c r="L289" s="192"/>
      <c r="M289" s="198"/>
      <c r="N289" s="199"/>
      <c r="O289" s="199"/>
      <c r="P289" s="199"/>
      <c r="Q289" s="199"/>
      <c r="R289" s="199"/>
      <c r="S289" s="199"/>
      <c r="T289" s="200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194" t="s">
        <v>173</v>
      </c>
      <c r="AU289" s="194" t="s">
        <v>171</v>
      </c>
      <c r="AV289" s="13" t="s">
        <v>171</v>
      </c>
      <c r="AW289" s="13" t="s">
        <v>32</v>
      </c>
      <c r="AX289" s="13" t="s">
        <v>76</v>
      </c>
      <c r="AY289" s="194" t="s">
        <v>165</v>
      </c>
    </row>
    <row r="290" s="13" customFormat="1">
      <c r="A290" s="13"/>
      <c r="B290" s="192"/>
      <c r="C290" s="13"/>
      <c r="D290" s="193" t="s">
        <v>173</v>
      </c>
      <c r="E290" s="194" t="s">
        <v>1</v>
      </c>
      <c r="F290" s="195" t="s">
        <v>384</v>
      </c>
      <c r="G290" s="13"/>
      <c r="H290" s="196">
        <v>3.1000000000000001</v>
      </c>
      <c r="I290" s="197"/>
      <c r="J290" s="13"/>
      <c r="K290" s="13"/>
      <c r="L290" s="192"/>
      <c r="M290" s="198"/>
      <c r="N290" s="199"/>
      <c r="O290" s="199"/>
      <c r="P290" s="199"/>
      <c r="Q290" s="199"/>
      <c r="R290" s="199"/>
      <c r="S290" s="199"/>
      <c r="T290" s="200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194" t="s">
        <v>173</v>
      </c>
      <c r="AU290" s="194" t="s">
        <v>171</v>
      </c>
      <c r="AV290" s="13" t="s">
        <v>171</v>
      </c>
      <c r="AW290" s="13" t="s">
        <v>32</v>
      </c>
      <c r="AX290" s="13" t="s">
        <v>76</v>
      </c>
      <c r="AY290" s="194" t="s">
        <v>165</v>
      </c>
    </row>
    <row r="291" s="13" customFormat="1">
      <c r="A291" s="13"/>
      <c r="B291" s="192"/>
      <c r="C291" s="13"/>
      <c r="D291" s="193" t="s">
        <v>173</v>
      </c>
      <c r="E291" s="194" t="s">
        <v>1</v>
      </c>
      <c r="F291" s="195" t="s">
        <v>385</v>
      </c>
      <c r="G291" s="13"/>
      <c r="H291" s="196">
        <v>46.079999999999998</v>
      </c>
      <c r="I291" s="197"/>
      <c r="J291" s="13"/>
      <c r="K291" s="13"/>
      <c r="L291" s="192"/>
      <c r="M291" s="198"/>
      <c r="N291" s="199"/>
      <c r="O291" s="199"/>
      <c r="P291" s="199"/>
      <c r="Q291" s="199"/>
      <c r="R291" s="199"/>
      <c r="S291" s="199"/>
      <c r="T291" s="200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194" t="s">
        <v>173</v>
      </c>
      <c r="AU291" s="194" t="s">
        <v>171</v>
      </c>
      <c r="AV291" s="13" t="s">
        <v>171</v>
      </c>
      <c r="AW291" s="13" t="s">
        <v>32</v>
      </c>
      <c r="AX291" s="13" t="s">
        <v>76</v>
      </c>
      <c r="AY291" s="194" t="s">
        <v>165</v>
      </c>
    </row>
    <row r="292" s="13" customFormat="1">
      <c r="A292" s="13"/>
      <c r="B292" s="192"/>
      <c r="C292" s="13"/>
      <c r="D292" s="193" t="s">
        <v>173</v>
      </c>
      <c r="E292" s="194" t="s">
        <v>1</v>
      </c>
      <c r="F292" s="195" t="s">
        <v>386</v>
      </c>
      <c r="G292" s="13"/>
      <c r="H292" s="196">
        <v>7.2000000000000002</v>
      </c>
      <c r="I292" s="197"/>
      <c r="J292" s="13"/>
      <c r="K292" s="13"/>
      <c r="L292" s="192"/>
      <c r="M292" s="198"/>
      <c r="N292" s="199"/>
      <c r="O292" s="199"/>
      <c r="P292" s="199"/>
      <c r="Q292" s="199"/>
      <c r="R292" s="199"/>
      <c r="S292" s="199"/>
      <c r="T292" s="200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194" t="s">
        <v>173</v>
      </c>
      <c r="AU292" s="194" t="s">
        <v>171</v>
      </c>
      <c r="AV292" s="13" t="s">
        <v>171</v>
      </c>
      <c r="AW292" s="13" t="s">
        <v>32</v>
      </c>
      <c r="AX292" s="13" t="s">
        <v>76</v>
      </c>
      <c r="AY292" s="194" t="s">
        <v>165</v>
      </c>
    </row>
    <row r="293" s="13" customFormat="1">
      <c r="A293" s="13"/>
      <c r="B293" s="192"/>
      <c r="C293" s="13"/>
      <c r="D293" s="193" t="s">
        <v>173</v>
      </c>
      <c r="E293" s="194" t="s">
        <v>1</v>
      </c>
      <c r="F293" s="195" t="s">
        <v>387</v>
      </c>
      <c r="G293" s="13"/>
      <c r="H293" s="196">
        <v>7.2000000000000002</v>
      </c>
      <c r="I293" s="197"/>
      <c r="J293" s="13"/>
      <c r="K293" s="13"/>
      <c r="L293" s="192"/>
      <c r="M293" s="198"/>
      <c r="N293" s="199"/>
      <c r="O293" s="199"/>
      <c r="P293" s="199"/>
      <c r="Q293" s="199"/>
      <c r="R293" s="199"/>
      <c r="S293" s="199"/>
      <c r="T293" s="200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194" t="s">
        <v>173</v>
      </c>
      <c r="AU293" s="194" t="s">
        <v>171</v>
      </c>
      <c r="AV293" s="13" t="s">
        <v>171</v>
      </c>
      <c r="AW293" s="13" t="s">
        <v>32</v>
      </c>
      <c r="AX293" s="13" t="s">
        <v>76</v>
      </c>
      <c r="AY293" s="194" t="s">
        <v>165</v>
      </c>
    </row>
    <row r="294" s="13" customFormat="1">
      <c r="A294" s="13"/>
      <c r="B294" s="192"/>
      <c r="C294" s="13"/>
      <c r="D294" s="193" t="s">
        <v>173</v>
      </c>
      <c r="E294" s="194" t="s">
        <v>1</v>
      </c>
      <c r="F294" s="195" t="s">
        <v>388</v>
      </c>
      <c r="G294" s="13"/>
      <c r="H294" s="196">
        <v>20.550000000000001</v>
      </c>
      <c r="I294" s="197"/>
      <c r="J294" s="13"/>
      <c r="K294" s="13"/>
      <c r="L294" s="192"/>
      <c r="M294" s="198"/>
      <c r="N294" s="199"/>
      <c r="O294" s="199"/>
      <c r="P294" s="199"/>
      <c r="Q294" s="199"/>
      <c r="R294" s="199"/>
      <c r="S294" s="199"/>
      <c r="T294" s="200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194" t="s">
        <v>173</v>
      </c>
      <c r="AU294" s="194" t="s">
        <v>171</v>
      </c>
      <c r="AV294" s="13" t="s">
        <v>171</v>
      </c>
      <c r="AW294" s="13" t="s">
        <v>32</v>
      </c>
      <c r="AX294" s="13" t="s">
        <v>76</v>
      </c>
      <c r="AY294" s="194" t="s">
        <v>165</v>
      </c>
    </row>
    <row r="295" s="13" customFormat="1">
      <c r="A295" s="13"/>
      <c r="B295" s="192"/>
      <c r="C295" s="13"/>
      <c r="D295" s="193" t="s">
        <v>173</v>
      </c>
      <c r="E295" s="194" t="s">
        <v>1</v>
      </c>
      <c r="F295" s="195" t="s">
        <v>389</v>
      </c>
      <c r="G295" s="13"/>
      <c r="H295" s="196">
        <v>1.9199999999999999</v>
      </c>
      <c r="I295" s="197"/>
      <c r="J295" s="13"/>
      <c r="K295" s="13"/>
      <c r="L295" s="192"/>
      <c r="M295" s="198"/>
      <c r="N295" s="199"/>
      <c r="O295" s="199"/>
      <c r="P295" s="199"/>
      <c r="Q295" s="199"/>
      <c r="R295" s="199"/>
      <c r="S295" s="199"/>
      <c r="T295" s="200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194" t="s">
        <v>173</v>
      </c>
      <c r="AU295" s="194" t="s">
        <v>171</v>
      </c>
      <c r="AV295" s="13" t="s">
        <v>171</v>
      </c>
      <c r="AW295" s="13" t="s">
        <v>32</v>
      </c>
      <c r="AX295" s="13" t="s">
        <v>76</v>
      </c>
      <c r="AY295" s="194" t="s">
        <v>165</v>
      </c>
    </row>
    <row r="296" s="13" customFormat="1">
      <c r="A296" s="13"/>
      <c r="B296" s="192"/>
      <c r="C296" s="13"/>
      <c r="D296" s="193" t="s">
        <v>173</v>
      </c>
      <c r="E296" s="194" t="s">
        <v>1</v>
      </c>
      <c r="F296" s="195" t="s">
        <v>390</v>
      </c>
      <c r="G296" s="13"/>
      <c r="H296" s="196">
        <v>1.6399999999999999</v>
      </c>
      <c r="I296" s="197"/>
      <c r="J296" s="13"/>
      <c r="K296" s="13"/>
      <c r="L296" s="192"/>
      <c r="M296" s="198"/>
      <c r="N296" s="199"/>
      <c r="O296" s="199"/>
      <c r="P296" s="199"/>
      <c r="Q296" s="199"/>
      <c r="R296" s="199"/>
      <c r="S296" s="199"/>
      <c r="T296" s="200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194" t="s">
        <v>173</v>
      </c>
      <c r="AU296" s="194" t="s">
        <v>171</v>
      </c>
      <c r="AV296" s="13" t="s">
        <v>171</v>
      </c>
      <c r="AW296" s="13" t="s">
        <v>32</v>
      </c>
      <c r="AX296" s="13" t="s">
        <v>76</v>
      </c>
      <c r="AY296" s="194" t="s">
        <v>165</v>
      </c>
    </row>
    <row r="297" s="13" customFormat="1">
      <c r="A297" s="13"/>
      <c r="B297" s="192"/>
      <c r="C297" s="13"/>
      <c r="D297" s="193" t="s">
        <v>173</v>
      </c>
      <c r="E297" s="194" t="s">
        <v>1</v>
      </c>
      <c r="F297" s="195" t="s">
        <v>391</v>
      </c>
      <c r="G297" s="13"/>
      <c r="H297" s="196">
        <v>4.7999999999999998</v>
      </c>
      <c r="I297" s="197"/>
      <c r="J297" s="13"/>
      <c r="K297" s="13"/>
      <c r="L297" s="192"/>
      <c r="M297" s="198"/>
      <c r="N297" s="199"/>
      <c r="O297" s="199"/>
      <c r="P297" s="199"/>
      <c r="Q297" s="199"/>
      <c r="R297" s="199"/>
      <c r="S297" s="199"/>
      <c r="T297" s="200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194" t="s">
        <v>173</v>
      </c>
      <c r="AU297" s="194" t="s">
        <v>171</v>
      </c>
      <c r="AV297" s="13" t="s">
        <v>171</v>
      </c>
      <c r="AW297" s="13" t="s">
        <v>32</v>
      </c>
      <c r="AX297" s="13" t="s">
        <v>76</v>
      </c>
      <c r="AY297" s="194" t="s">
        <v>165</v>
      </c>
    </row>
    <row r="298" s="13" customFormat="1">
      <c r="A298" s="13"/>
      <c r="B298" s="192"/>
      <c r="C298" s="13"/>
      <c r="D298" s="193" t="s">
        <v>173</v>
      </c>
      <c r="E298" s="194" t="s">
        <v>1</v>
      </c>
      <c r="F298" s="195" t="s">
        <v>392</v>
      </c>
      <c r="G298" s="13"/>
      <c r="H298" s="196">
        <v>1.54</v>
      </c>
      <c r="I298" s="197"/>
      <c r="J298" s="13"/>
      <c r="K298" s="13"/>
      <c r="L298" s="192"/>
      <c r="M298" s="198"/>
      <c r="N298" s="199"/>
      <c r="O298" s="199"/>
      <c r="P298" s="199"/>
      <c r="Q298" s="199"/>
      <c r="R298" s="199"/>
      <c r="S298" s="199"/>
      <c r="T298" s="200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194" t="s">
        <v>173</v>
      </c>
      <c r="AU298" s="194" t="s">
        <v>171</v>
      </c>
      <c r="AV298" s="13" t="s">
        <v>171</v>
      </c>
      <c r="AW298" s="13" t="s">
        <v>32</v>
      </c>
      <c r="AX298" s="13" t="s">
        <v>76</v>
      </c>
      <c r="AY298" s="194" t="s">
        <v>165</v>
      </c>
    </row>
    <row r="299" s="13" customFormat="1">
      <c r="A299" s="13"/>
      <c r="B299" s="192"/>
      <c r="C299" s="13"/>
      <c r="D299" s="193" t="s">
        <v>173</v>
      </c>
      <c r="E299" s="194" t="s">
        <v>1</v>
      </c>
      <c r="F299" s="195" t="s">
        <v>393</v>
      </c>
      <c r="G299" s="13"/>
      <c r="H299" s="196">
        <v>4.9500000000000002</v>
      </c>
      <c r="I299" s="197"/>
      <c r="J299" s="13"/>
      <c r="K299" s="13"/>
      <c r="L299" s="192"/>
      <c r="M299" s="198"/>
      <c r="N299" s="199"/>
      <c r="O299" s="199"/>
      <c r="P299" s="199"/>
      <c r="Q299" s="199"/>
      <c r="R299" s="199"/>
      <c r="S299" s="199"/>
      <c r="T299" s="200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194" t="s">
        <v>173</v>
      </c>
      <c r="AU299" s="194" t="s">
        <v>171</v>
      </c>
      <c r="AV299" s="13" t="s">
        <v>171</v>
      </c>
      <c r="AW299" s="13" t="s">
        <v>32</v>
      </c>
      <c r="AX299" s="13" t="s">
        <v>76</v>
      </c>
      <c r="AY299" s="194" t="s">
        <v>165</v>
      </c>
    </row>
    <row r="300" s="13" customFormat="1">
      <c r="A300" s="13"/>
      <c r="B300" s="192"/>
      <c r="C300" s="13"/>
      <c r="D300" s="193" t="s">
        <v>173</v>
      </c>
      <c r="E300" s="194" t="s">
        <v>1</v>
      </c>
      <c r="F300" s="195" t="s">
        <v>394</v>
      </c>
      <c r="G300" s="13"/>
      <c r="H300" s="196">
        <v>6.9000000000000004</v>
      </c>
      <c r="I300" s="197"/>
      <c r="J300" s="13"/>
      <c r="K300" s="13"/>
      <c r="L300" s="192"/>
      <c r="M300" s="198"/>
      <c r="N300" s="199"/>
      <c r="O300" s="199"/>
      <c r="P300" s="199"/>
      <c r="Q300" s="199"/>
      <c r="R300" s="199"/>
      <c r="S300" s="199"/>
      <c r="T300" s="200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194" t="s">
        <v>173</v>
      </c>
      <c r="AU300" s="194" t="s">
        <v>171</v>
      </c>
      <c r="AV300" s="13" t="s">
        <v>171</v>
      </c>
      <c r="AW300" s="13" t="s">
        <v>32</v>
      </c>
      <c r="AX300" s="13" t="s">
        <v>76</v>
      </c>
      <c r="AY300" s="194" t="s">
        <v>165</v>
      </c>
    </row>
    <row r="301" s="13" customFormat="1">
      <c r="A301" s="13"/>
      <c r="B301" s="192"/>
      <c r="C301" s="13"/>
      <c r="D301" s="193" t="s">
        <v>173</v>
      </c>
      <c r="E301" s="194" t="s">
        <v>1</v>
      </c>
      <c r="F301" s="195" t="s">
        <v>395</v>
      </c>
      <c r="G301" s="13"/>
      <c r="H301" s="196">
        <v>32.549999999999997</v>
      </c>
      <c r="I301" s="197"/>
      <c r="J301" s="13"/>
      <c r="K301" s="13"/>
      <c r="L301" s="192"/>
      <c r="M301" s="198"/>
      <c r="N301" s="199"/>
      <c r="O301" s="199"/>
      <c r="P301" s="199"/>
      <c r="Q301" s="199"/>
      <c r="R301" s="199"/>
      <c r="S301" s="199"/>
      <c r="T301" s="200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194" t="s">
        <v>173</v>
      </c>
      <c r="AU301" s="194" t="s">
        <v>171</v>
      </c>
      <c r="AV301" s="13" t="s">
        <v>171</v>
      </c>
      <c r="AW301" s="13" t="s">
        <v>32</v>
      </c>
      <c r="AX301" s="13" t="s">
        <v>76</v>
      </c>
      <c r="AY301" s="194" t="s">
        <v>165</v>
      </c>
    </row>
    <row r="302" s="13" customFormat="1">
      <c r="A302" s="13"/>
      <c r="B302" s="192"/>
      <c r="C302" s="13"/>
      <c r="D302" s="193" t="s">
        <v>173</v>
      </c>
      <c r="E302" s="194" t="s">
        <v>1</v>
      </c>
      <c r="F302" s="195" t="s">
        <v>396</v>
      </c>
      <c r="G302" s="13"/>
      <c r="H302" s="196">
        <v>29.43</v>
      </c>
      <c r="I302" s="197"/>
      <c r="J302" s="13"/>
      <c r="K302" s="13"/>
      <c r="L302" s="192"/>
      <c r="M302" s="198"/>
      <c r="N302" s="199"/>
      <c r="O302" s="199"/>
      <c r="P302" s="199"/>
      <c r="Q302" s="199"/>
      <c r="R302" s="199"/>
      <c r="S302" s="199"/>
      <c r="T302" s="200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194" t="s">
        <v>173</v>
      </c>
      <c r="AU302" s="194" t="s">
        <v>171</v>
      </c>
      <c r="AV302" s="13" t="s">
        <v>171</v>
      </c>
      <c r="AW302" s="13" t="s">
        <v>32</v>
      </c>
      <c r="AX302" s="13" t="s">
        <v>76</v>
      </c>
      <c r="AY302" s="194" t="s">
        <v>165</v>
      </c>
    </row>
    <row r="303" s="13" customFormat="1">
      <c r="A303" s="13"/>
      <c r="B303" s="192"/>
      <c r="C303" s="13"/>
      <c r="D303" s="193" t="s">
        <v>173</v>
      </c>
      <c r="E303" s="194" t="s">
        <v>1</v>
      </c>
      <c r="F303" s="195" t="s">
        <v>397</v>
      </c>
      <c r="G303" s="13"/>
      <c r="H303" s="196">
        <v>42.270000000000003</v>
      </c>
      <c r="I303" s="197"/>
      <c r="J303" s="13"/>
      <c r="K303" s="13"/>
      <c r="L303" s="192"/>
      <c r="M303" s="198"/>
      <c r="N303" s="199"/>
      <c r="O303" s="199"/>
      <c r="P303" s="199"/>
      <c r="Q303" s="199"/>
      <c r="R303" s="199"/>
      <c r="S303" s="199"/>
      <c r="T303" s="200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194" t="s">
        <v>173</v>
      </c>
      <c r="AU303" s="194" t="s">
        <v>171</v>
      </c>
      <c r="AV303" s="13" t="s">
        <v>171</v>
      </c>
      <c r="AW303" s="13" t="s">
        <v>32</v>
      </c>
      <c r="AX303" s="13" t="s">
        <v>76</v>
      </c>
      <c r="AY303" s="194" t="s">
        <v>165</v>
      </c>
    </row>
    <row r="304" s="13" customFormat="1">
      <c r="A304" s="13"/>
      <c r="B304" s="192"/>
      <c r="C304" s="13"/>
      <c r="D304" s="193" t="s">
        <v>173</v>
      </c>
      <c r="E304" s="194" t="s">
        <v>1</v>
      </c>
      <c r="F304" s="195" t="s">
        <v>398</v>
      </c>
      <c r="G304" s="13"/>
      <c r="H304" s="196">
        <v>50.399999999999999</v>
      </c>
      <c r="I304" s="197"/>
      <c r="J304" s="13"/>
      <c r="K304" s="13"/>
      <c r="L304" s="192"/>
      <c r="M304" s="198"/>
      <c r="N304" s="199"/>
      <c r="O304" s="199"/>
      <c r="P304" s="199"/>
      <c r="Q304" s="199"/>
      <c r="R304" s="199"/>
      <c r="S304" s="199"/>
      <c r="T304" s="200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194" t="s">
        <v>173</v>
      </c>
      <c r="AU304" s="194" t="s">
        <v>171</v>
      </c>
      <c r="AV304" s="13" t="s">
        <v>171</v>
      </c>
      <c r="AW304" s="13" t="s">
        <v>32</v>
      </c>
      <c r="AX304" s="13" t="s">
        <v>76</v>
      </c>
      <c r="AY304" s="194" t="s">
        <v>165</v>
      </c>
    </row>
    <row r="305" s="13" customFormat="1">
      <c r="A305" s="13"/>
      <c r="B305" s="192"/>
      <c r="C305" s="13"/>
      <c r="D305" s="193" t="s">
        <v>173</v>
      </c>
      <c r="E305" s="194" t="s">
        <v>1</v>
      </c>
      <c r="F305" s="195" t="s">
        <v>399</v>
      </c>
      <c r="G305" s="13"/>
      <c r="H305" s="196">
        <v>38.399999999999999</v>
      </c>
      <c r="I305" s="197"/>
      <c r="J305" s="13"/>
      <c r="K305" s="13"/>
      <c r="L305" s="192"/>
      <c r="M305" s="198"/>
      <c r="N305" s="199"/>
      <c r="O305" s="199"/>
      <c r="P305" s="199"/>
      <c r="Q305" s="199"/>
      <c r="R305" s="199"/>
      <c r="S305" s="199"/>
      <c r="T305" s="200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194" t="s">
        <v>173</v>
      </c>
      <c r="AU305" s="194" t="s">
        <v>171</v>
      </c>
      <c r="AV305" s="13" t="s">
        <v>171</v>
      </c>
      <c r="AW305" s="13" t="s">
        <v>32</v>
      </c>
      <c r="AX305" s="13" t="s">
        <v>76</v>
      </c>
      <c r="AY305" s="194" t="s">
        <v>165</v>
      </c>
    </row>
    <row r="306" s="13" customFormat="1">
      <c r="A306" s="13"/>
      <c r="B306" s="192"/>
      <c r="C306" s="13"/>
      <c r="D306" s="193" t="s">
        <v>173</v>
      </c>
      <c r="E306" s="194" t="s">
        <v>1</v>
      </c>
      <c r="F306" s="195" t="s">
        <v>400</v>
      </c>
      <c r="G306" s="13"/>
      <c r="H306" s="196">
        <v>65.400000000000006</v>
      </c>
      <c r="I306" s="197"/>
      <c r="J306" s="13"/>
      <c r="K306" s="13"/>
      <c r="L306" s="192"/>
      <c r="M306" s="198"/>
      <c r="N306" s="199"/>
      <c r="O306" s="199"/>
      <c r="P306" s="199"/>
      <c r="Q306" s="199"/>
      <c r="R306" s="199"/>
      <c r="S306" s="199"/>
      <c r="T306" s="200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194" t="s">
        <v>173</v>
      </c>
      <c r="AU306" s="194" t="s">
        <v>171</v>
      </c>
      <c r="AV306" s="13" t="s">
        <v>171</v>
      </c>
      <c r="AW306" s="13" t="s">
        <v>32</v>
      </c>
      <c r="AX306" s="13" t="s">
        <v>76</v>
      </c>
      <c r="AY306" s="194" t="s">
        <v>165</v>
      </c>
    </row>
    <row r="307" s="13" customFormat="1">
      <c r="A307" s="13"/>
      <c r="B307" s="192"/>
      <c r="C307" s="13"/>
      <c r="D307" s="193" t="s">
        <v>173</v>
      </c>
      <c r="E307" s="194" t="s">
        <v>1</v>
      </c>
      <c r="F307" s="195" t="s">
        <v>401</v>
      </c>
      <c r="G307" s="13"/>
      <c r="H307" s="196">
        <v>30.690000000000001</v>
      </c>
      <c r="I307" s="197"/>
      <c r="J307" s="13"/>
      <c r="K307" s="13"/>
      <c r="L307" s="192"/>
      <c r="M307" s="198"/>
      <c r="N307" s="199"/>
      <c r="O307" s="199"/>
      <c r="P307" s="199"/>
      <c r="Q307" s="199"/>
      <c r="R307" s="199"/>
      <c r="S307" s="199"/>
      <c r="T307" s="200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194" t="s">
        <v>173</v>
      </c>
      <c r="AU307" s="194" t="s">
        <v>171</v>
      </c>
      <c r="AV307" s="13" t="s">
        <v>171</v>
      </c>
      <c r="AW307" s="13" t="s">
        <v>32</v>
      </c>
      <c r="AX307" s="13" t="s">
        <v>76</v>
      </c>
      <c r="AY307" s="194" t="s">
        <v>165</v>
      </c>
    </row>
    <row r="308" s="13" customFormat="1">
      <c r="A308" s="13"/>
      <c r="B308" s="192"/>
      <c r="C308" s="13"/>
      <c r="D308" s="193" t="s">
        <v>173</v>
      </c>
      <c r="E308" s="194" t="s">
        <v>1</v>
      </c>
      <c r="F308" s="195" t="s">
        <v>402</v>
      </c>
      <c r="G308" s="13"/>
      <c r="H308" s="196">
        <v>41.25</v>
      </c>
      <c r="I308" s="197"/>
      <c r="J308" s="13"/>
      <c r="K308" s="13"/>
      <c r="L308" s="192"/>
      <c r="M308" s="198"/>
      <c r="N308" s="199"/>
      <c r="O308" s="199"/>
      <c r="P308" s="199"/>
      <c r="Q308" s="199"/>
      <c r="R308" s="199"/>
      <c r="S308" s="199"/>
      <c r="T308" s="200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194" t="s">
        <v>173</v>
      </c>
      <c r="AU308" s="194" t="s">
        <v>171</v>
      </c>
      <c r="AV308" s="13" t="s">
        <v>171</v>
      </c>
      <c r="AW308" s="13" t="s">
        <v>32</v>
      </c>
      <c r="AX308" s="13" t="s">
        <v>76</v>
      </c>
      <c r="AY308" s="194" t="s">
        <v>165</v>
      </c>
    </row>
    <row r="309" s="13" customFormat="1">
      <c r="A309" s="13"/>
      <c r="B309" s="192"/>
      <c r="C309" s="13"/>
      <c r="D309" s="193" t="s">
        <v>173</v>
      </c>
      <c r="E309" s="194" t="s">
        <v>1</v>
      </c>
      <c r="F309" s="195" t="s">
        <v>403</v>
      </c>
      <c r="G309" s="13"/>
      <c r="H309" s="196">
        <v>9.1600000000000001</v>
      </c>
      <c r="I309" s="197"/>
      <c r="J309" s="13"/>
      <c r="K309" s="13"/>
      <c r="L309" s="192"/>
      <c r="M309" s="198"/>
      <c r="N309" s="199"/>
      <c r="O309" s="199"/>
      <c r="P309" s="199"/>
      <c r="Q309" s="199"/>
      <c r="R309" s="199"/>
      <c r="S309" s="199"/>
      <c r="T309" s="200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194" t="s">
        <v>173</v>
      </c>
      <c r="AU309" s="194" t="s">
        <v>171</v>
      </c>
      <c r="AV309" s="13" t="s">
        <v>171</v>
      </c>
      <c r="AW309" s="13" t="s">
        <v>32</v>
      </c>
      <c r="AX309" s="13" t="s">
        <v>76</v>
      </c>
      <c r="AY309" s="194" t="s">
        <v>165</v>
      </c>
    </row>
    <row r="310" s="13" customFormat="1">
      <c r="A310" s="13"/>
      <c r="B310" s="192"/>
      <c r="C310" s="13"/>
      <c r="D310" s="193" t="s">
        <v>173</v>
      </c>
      <c r="E310" s="194" t="s">
        <v>1</v>
      </c>
      <c r="F310" s="195" t="s">
        <v>404</v>
      </c>
      <c r="G310" s="13"/>
      <c r="H310" s="196">
        <v>25.559999999999999</v>
      </c>
      <c r="I310" s="197"/>
      <c r="J310" s="13"/>
      <c r="K310" s="13"/>
      <c r="L310" s="192"/>
      <c r="M310" s="198"/>
      <c r="N310" s="199"/>
      <c r="O310" s="199"/>
      <c r="P310" s="199"/>
      <c r="Q310" s="199"/>
      <c r="R310" s="199"/>
      <c r="S310" s="199"/>
      <c r="T310" s="200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194" t="s">
        <v>173</v>
      </c>
      <c r="AU310" s="194" t="s">
        <v>171</v>
      </c>
      <c r="AV310" s="13" t="s">
        <v>171</v>
      </c>
      <c r="AW310" s="13" t="s">
        <v>32</v>
      </c>
      <c r="AX310" s="13" t="s">
        <v>76</v>
      </c>
      <c r="AY310" s="194" t="s">
        <v>165</v>
      </c>
    </row>
    <row r="311" s="13" customFormat="1">
      <c r="A311" s="13"/>
      <c r="B311" s="192"/>
      <c r="C311" s="13"/>
      <c r="D311" s="193" t="s">
        <v>173</v>
      </c>
      <c r="E311" s="194" t="s">
        <v>1</v>
      </c>
      <c r="F311" s="195" t="s">
        <v>405</v>
      </c>
      <c r="G311" s="13"/>
      <c r="H311" s="196">
        <v>29.760000000000002</v>
      </c>
      <c r="I311" s="197"/>
      <c r="J311" s="13"/>
      <c r="K311" s="13"/>
      <c r="L311" s="192"/>
      <c r="M311" s="198"/>
      <c r="N311" s="199"/>
      <c r="O311" s="199"/>
      <c r="P311" s="199"/>
      <c r="Q311" s="199"/>
      <c r="R311" s="199"/>
      <c r="S311" s="199"/>
      <c r="T311" s="200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194" t="s">
        <v>173</v>
      </c>
      <c r="AU311" s="194" t="s">
        <v>171</v>
      </c>
      <c r="AV311" s="13" t="s">
        <v>171</v>
      </c>
      <c r="AW311" s="13" t="s">
        <v>32</v>
      </c>
      <c r="AX311" s="13" t="s">
        <v>76</v>
      </c>
      <c r="AY311" s="194" t="s">
        <v>165</v>
      </c>
    </row>
    <row r="312" s="13" customFormat="1">
      <c r="A312" s="13"/>
      <c r="B312" s="192"/>
      <c r="C312" s="13"/>
      <c r="D312" s="193" t="s">
        <v>173</v>
      </c>
      <c r="E312" s="194" t="s">
        <v>1</v>
      </c>
      <c r="F312" s="195" t="s">
        <v>406</v>
      </c>
      <c r="G312" s="13"/>
      <c r="H312" s="196">
        <v>27.960000000000001</v>
      </c>
      <c r="I312" s="197"/>
      <c r="J312" s="13"/>
      <c r="K312" s="13"/>
      <c r="L312" s="192"/>
      <c r="M312" s="198"/>
      <c r="N312" s="199"/>
      <c r="O312" s="199"/>
      <c r="P312" s="199"/>
      <c r="Q312" s="199"/>
      <c r="R312" s="199"/>
      <c r="S312" s="199"/>
      <c r="T312" s="200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194" t="s">
        <v>173</v>
      </c>
      <c r="AU312" s="194" t="s">
        <v>171</v>
      </c>
      <c r="AV312" s="13" t="s">
        <v>171</v>
      </c>
      <c r="AW312" s="13" t="s">
        <v>32</v>
      </c>
      <c r="AX312" s="13" t="s">
        <v>76</v>
      </c>
      <c r="AY312" s="194" t="s">
        <v>165</v>
      </c>
    </row>
    <row r="313" s="13" customFormat="1">
      <c r="A313" s="13"/>
      <c r="B313" s="192"/>
      <c r="C313" s="13"/>
      <c r="D313" s="193" t="s">
        <v>173</v>
      </c>
      <c r="E313" s="194" t="s">
        <v>1</v>
      </c>
      <c r="F313" s="195" t="s">
        <v>407</v>
      </c>
      <c r="G313" s="13"/>
      <c r="H313" s="196">
        <v>8.7200000000000006</v>
      </c>
      <c r="I313" s="197"/>
      <c r="J313" s="13"/>
      <c r="K313" s="13"/>
      <c r="L313" s="192"/>
      <c r="M313" s="198"/>
      <c r="N313" s="199"/>
      <c r="O313" s="199"/>
      <c r="P313" s="199"/>
      <c r="Q313" s="199"/>
      <c r="R313" s="199"/>
      <c r="S313" s="199"/>
      <c r="T313" s="200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194" t="s">
        <v>173</v>
      </c>
      <c r="AU313" s="194" t="s">
        <v>171</v>
      </c>
      <c r="AV313" s="13" t="s">
        <v>171</v>
      </c>
      <c r="AW313" s="13" t="s">
        <v>32</v>
      </c>
      <c r="AX313" s="13" t="s">
        <v>76</v>
      </c>
      <c r="AY313" s="194" t="s">
        <v>165</v>
      </c>
    </row>
    <row r="314" s="13" customFormat="1">
      <c r="A314" s="13"/>
      <c r="B314" s="192"/>
      <c r="C314" s="13"/>
      <c r="D314" s="193" t="s">
        <v>173</v>
      </c>
      <c r="E314" s="194" t="s">
        <v>1</v>
      </c>
      <c r="F314" s="195" t="s">
        <v>408</v>
      </c>
      <c r="G314" s="13"/>
      <c r="H314" s="196">
        <v>66.150000000000006</v>
      </c>
      <c r="I314" s="197"/>
      <c r="J314" s="13"/>
      <c r="K314" s="13"/>
      <c r="L314" s="192"/>
      <c r="M314" s="198"/>
      <c r="N314" s="199"/>
      <c r="O314" s="199"/>
      <c r="P314" s="199"/>
      <c r="Q314" s="199"/>
      <c r="R314" s="199"/>
      <c r="S314" s="199"/>
      <c r="T314" s="200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194" t="s">
        <v>173</v>
      </c>
      <c r="AU314" s="194" t="s">
        <v>171</v>
      </c>
      <c r="AV314" s="13" t="s">
        <v>171</v>
      </c>
      <c r="AW314" s="13" t="s">
        <v>32</v>
      </c>
      <c r="AX314" s="13" t="s">
        <v>76</v>
      </c>
      <c r="AY314" s="194" t="s">
        <v>165</v>
      </c>
    </row>
    <row r="315" s="15" customFormat="1">
      <c r="A315" s="15"/>
      <c r="B315" s="220"/>
      <c r="C315" s="15"/>
      <c r="D315" s="193" t="s">
        <v>173</v>
      </c>
      <c r="E315" s="221" t="s">
        <v>1</v>
      </c>
      <c r="F315" s="222" t="s">
        <v>409</v>
      </c>
      <c r="G315" s="15"/>
      <c r="H315" s="221" t="s">
        <v>1</v>
      </c>
      <c r="I315" s="223"/>
      <c r="J315" s="15"/>
      <c r="K315" s="15"/>
      <c r="L315" s="220"/>
      <c r="M315" s="224"/>
      <c r="N315" s="225"/>
      <c r="O315" s="225"/>
      <c r="P315" s="225"/>
      <c r="Q315" s="225"/>
      <c r="R315" s="225"/>
      <c r="S315" s="225"/>
      <c r="T315" s="226"/>
      <c r="U315" s="15"/>
      <c r="V315" s="15"/>
      <c r="W315" s="15"/>
      <c r="X315" s="15"/>
      <c r="Y315" s="15"/>
      <c r="Z315" s="15"/>
      <c r="AA315" s="15"/>
      <c r="AB315" s="15"/>
      <c r="AC315" s="15"/>
      <c r="AD315" s="15"/>
      <c r="AE315" s="15"/>
      <c r="AT315" s="221" t="s">
        <v>173</v>
      </c>
      <c r="AU315" s="221" t="s">
        <v>171</v>
      </c>
      <c r="AV315" s="15" t="s">
        <v>81</v>
      </c>
      <c r="AW315" s="15" t="s">
        <v>32</v>
      </c>
      <c r="AX315" s="15" t="s">
        <v>76</v>
      </c>
      <c r="AY315" s="221" t="s">
        <v>165</v>
      </c>
    </row>
    <row r="316" s="13" customFormat="1">
      <c r="A316" s="13"/>
      <c r="B316" s="192"/>
      <c r="C316" s="13"/>
      <c r="D316" s="193" t="s">
        <v>173</v>
      </c>
      <c r="E316" s="194" t="s">
        <v>1</v>
      </c>
      <c r="F316" s="195" t="s">
        <v>410</v>
      </c>
      <c r="G316" s="13"/>
      <c r="H316" s="196">
        <v>-37.965000000000003</v>
      </c>
      <c r="I316" s="197"/>
      <c r="J316" s="13"/>
      <c r="K316" s="13"/>
      <c r="L316" s="192"/>
      <c r="M316" s="198"/>
      <c r="N316" s="199"/>
      <c r="O316" s="199"/>
      <c r="P316" s="199"/>
      <c r="Q316" s="199"/>
      <c r="R316" s="199"/>
      <c r="S316" s="199"/>
      <c r="T316" s="200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194" t="s">
        <v>173</v>
      </c>
      <c r="AU316" s="194" t="s">
        <v>171</v>
      </c>
      <c r="AV316" s="13" t="s">
        <v>171</v>
      </c>
      <c r="AW316" s="13" t="s">
        <v>32</v>
      </c>
      <c r="AX316" s="13" t="s">
        <v>76</v>
      </c>
      <c r="AY316" s="194" t="s">
        <v>165</v>
      </c>
    </row>
    <row r="317" s="13" customFormat="1">
      <c r="A317" s="13"/>
      <c r="B317" s="192"/>
      <c r="C317" s="13"/>
      <c r="D317" s="193" t="s">
        <v>173</v>
      </c>
      <c r="E317" s="194" t="s">
        <v>1</v>
      </c>
      <c r="F317" s="195" t="s">
        <v>411</v>
      </c>
      <c r="G317" s="13"/>
      <c r="H317" s="196">
        <v>-56.607999999999997</v>
      </c>
      <c r="I317" s="197"/>
      <c r="J317" s="13"/>
      <c r="K317" s="13"/>
      <c r="L317" s="192"/>
      <c r="M317" s="198"/>
      <c r="N317" s="199"/>
      <c r="O317" s="199"/>
      <c r="P317" s="199"/>
      <c r="Q317" s="199"/>
      <c r="R317" s="199"/>
      <c r="S317" s="199"/>
      <c r="T317" s="200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194" t="s">
        <v>173</v>
      </c>
      <c r="AU317" s="194" t="s">
        <v>171</v>
      </c>
      <c r="AV317" s="13" t="s">
        <v>171</v>
      </c>
      <c r="AW317" s="13" t="s">
        <v>32</v>
      </c>
      <c r="AX317" s="13" t="s">
        <v>76</v>
      </c>
      <c r="AY317" s="194" t="s">
        <v>165</v>
      </c>
    </row>
    <row r="318" s="15" customFormat="1">
      <c r="A318" s="15"/>
      <c r="B318" s="220"/>
      <c r="C318" s="15"/>
      <c r="D318" s="193" t="s">
        <v>173</v>
      </c>
      <c r="E318" s="221" t="s">
        <v>1</v>
      </c>
      <c r="F318" s="222" t="s">
        <v>412</v>
      </c>
      <c r="G318" s="15"/>
      <c r="H318" s="221" t="s">
        <v>1</v>
      </c>
      <c r="I318" s="223"/>
      <c r="J318" s="15"/>
      <c r="K318" s="15"/>
      <c r="L318" s="220"/>
      <c r="M318" s="224"/>
      <c r="N318" s="225"/>
      <c r="O318" s="225"/>
      <c r="P318" s="225"/>
      <c r="Q318" s="225"/>
      <c r="R318" s="225"/>
      <c r="S318" s="225"/>
      <c r="T318" s="226"/>
      <c r="U318" s="15"/>
      <c r="V318" s="15"/>
      <c r="W318" s="15"/>
      <c r="X318" s="15"/>
      <c r="Y318" s="15"/>
      <c r="Z318" s="15"/>
      <c r="AA318" s="15"/>
      <c r="AB318" s="15"/>
      <c r="AC318" s="15"/>
      <c r="AD318" s="15"/>
      <c r="AE318" s="15"/>
      <c r="AT318" s="221" t="s">
        <v>173</v>
      </c>
      <c r="AU318" s="221" t="s">
        <v>171</v>
      </c>
      <c r="AV318" s="15" t="s">
        <v>81</v>
      </c>
      <c r="AW318" s="15" t="s">
        <v>32</v>
      </c>
      <c r="AX318" s="15" t="s">
        <v>76</v>
      </c>
      <c r="AY318" s="221" t="s">
        <v>165</v>
      </c>
    </row>
    <row r="319" s="13" customFormat="1">
      <c r="A319" s="13"/>
      <c r="B319" s="192"/>
      <c r="C319" s="13"/>
      <c r="D319" s="193" t="s">
        <v>173</v>
      </c>
      <c r="E319" s="194" t="s">
        <v>1</v>
      </c>
      <c r="F319" s="195" t="s">
        <v>413</v>
      </c>
      <c r="G319" s="13"/>
      <c r="H319" s="196">
        <v>27.120000000000001</v>
      </c>
      <c r="I319" s="197"/>
      <c r="J319" s="13"/>
      <c r="K319" s="13"/>
      <c r="L319" s="192"/>
      <c r="M319" s="198"/>
      <c r="N319" s="199"/>
      <c r="O319" s="199"/>
      <c r="P319" s="199"/>
      <c r="Q319" s="199"/>
      <c r="R319" s="199"/>
      <c r="S319" s="199"/>
      <c r="T319" s="200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194" t="s">
        <v>173</v>
      </c>
      <c r="AU319" s="194" t="s">
        <v>171</v>
      </c>
      <c r="AV319" s="13" t="s">
        <v>171</v>
      </c>
      <c r="AW319" s="13" t="s">
        <v>32</v>
      </c>
      <c r="AX319" s="13" t="s">
        <v>76</v>
      </c>
      <c r="AY319" s="194" t="s">
        <v>165</v>
      </c>
    </row>
    <row r="320" s="15" customFormat="1">
      <c r="A320" s="15"/>
      <c r="B320" s="220"/>
      <c r="C320" s="15"/>
      <c r="D320" s="193" t="s">
        <v>173</v>
      </c>
      <c r="E320" s="221" t="s">
        <v>1</v>
      </c>
      <c r="F320" s="222" t="s">
        <v>414</v>
      </c>
      <c r="G320" s="15"/>
      <c r="H320" s="221" t="s">
        <v>1</v>
      </c>
      <c r="I320" s="223"/>
      <c r="J320" s="15"/>
      <c r="K320" s="15"/>
      <c r="L320" s="220"/>
      <c r="M320" s="224"/>
      <c r="N320" s="225"/>
      <c r="O320" s="225"/>
      <c r="P320" s="225"/>
      <c r="Q320" s="225"/>
      <c r="R320" s="225"/>
      <c r="S320" s="225"/>
      <c r="T320" s="226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5"/>
      <c r="AT320" s="221" t="s">
        <v>173</v>
      </c>
      <c r="AU320" s="221" t="s">
        <v>171</v>
      </c>
      <c r="AV320" s="15" t="s">
        <v>81</v>
      </c>
      <c r="AW320" s="15" t="s">
        <v>32</v>
      </c>
      <c r="AX320" s="15" t="s">
        <v>76</v>
      </c>
      <c r="AY320" s="221" t="s">
        <v>165</v>
      </c>
    </row>
    <row r="321" s="13" customFormat="1">
      <c r="A321" s="13"/>
      <c r="B321" s="192"/>
      <c r="C321" s="13"/>
      <c r="D321" s="193" t="s">
        <v>173</v>
      </c>
      <c r="E321" s="194" t="s">
        <v>1</v>
      </c>
      <c r="F321" s="195" t="s">
        <v>415</v>
      </c>
      <c r="G321" s="13"/>
      <c r="H321" s="196">
        <v>132.71199999999999</v>
      </c>
      <c r="I321" s="197"/>
      <c r="J321" s="13"/>
      <c r="K321" s="13"/>
      <c r="L321" s="192"/>
      <c r="M321" s="198"/>
      <c r="N321" s="199"/>
      <c r="O321" s="199"/>
      <c r="P321" s="199"/>
      <c r="Q321" s="199"/>
      <c r="R321" s="199"/>
      <c r="S321" s="199"/>
      <c r="T321" s="200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194" t="s">
        <v>173</v>
      </c>
      <c r="AU321" s="194" t="s">
        <v>171</v>
      </c>
      <c r="AV321" s="13" t="s">
        <v>171</v>
      </c>
      <c r="AW321" s="13" t="s">
        <v>32</v>
      </c>
      <c r="AX321" s="13" t="s">
        <v>76</v>
      </c>
      <c r="AY321" s="194" t="s">
        <v>165</v>
      </c>
    </row>
    <row r="322" s="16" customFormat="1">
      <c r="A322" s="16"/>
      <c r="B322" s="227"/>
      <c r="C322" s="16"/>
      <c r="D322" s="193" t="s">
        <v>173</v>
      </c>
      <c r="E322" s="228" t="s">
        <v>1</v>
      </c>
      <c r="F322" s="229" t="s">
        <v>307</v>
      </c>
      <c r="G322" s="16"/>
      <c r="H322" s="230">
        <v>955.92899999999997</v>
      </c>
      <c r="I322" s="231"/>
      <c r="J322" s="16"/>
      <c r="K322" s="16"/>
      <c r="L322" s="227"/>
      <c r="M322" s="232"/>
      <c r="N322" s="233"/>
      <c r="O322" s="233"/>
      <c r="P322" s="233"/>
      <c r="Q322" s="233"/>
      <c r="R322" s="233"/>
      <c r="S322" s="233"/>
      <c r="T322" s="234"/>
      <c r="U322" s="16"/>
      <c r="V322" s="16"/>
      <c r="W322" s="16"/>
      <c r="X322" s="16"/>
      <c r="Y322" s="16"/>
      <c r="Z322" s="16"/>
      <c r="AA322" s="16"/>
      <c r="AB322" s="16"/>
      <c r="AC322" s="16"/>
      <c r="AD322" s="16"/>
      <c r="AE322" s="16"/>
      <c r="AT322" s="228" t="s">
        <v>173</v>
      </c>
      <c r="AU322" s="228" t="s">
        <v>171</v>
      </c>
      <c r="AV322" s="16" t="s">
        <v>88</v>
      </c>
      <c r="AW322" s="16" t="s">
        <v>32</v>
      </c>
      <c r="AX322" s="16" t="s">
        <v>76</v>
      </c>
      <c r="AY322" s="228" t="s">
        <v>165</v>
      </c>
    </row>
    <row r="323" s="15" customFormat="1">
      <c r="A323" s="15"/>
      <c r="B323" s="220"/>
      <c r="C323" s="15"/>
      <c r="D323" s="193" t="s">
        <v>173</v>
      </c>
      <c r="E323" s="221" t="s">
        <v>1</v>
      </c>
      <c r="F323" s="222" t="s">
        <v>338</v>
      </c>
      <c r="G323" s="15"/>
      <c r="H323" s="221" t="s">
        <v>1</v>
      </c>
      <c r="I323" s="223"/>
      <c r="J323" s="15"/>
      <c r="K323" s="15"/>
      <c r="L323" s="220"/>
      <c r="M323" s="224"/>
      <c r="N323" s="225"/>
      <c r="O323" s="225"/>
      <c r="P323" s="225"/>
      <c r="Q323" s="225"/>
      <c r="R323" s="225"/>
      <c r="S323" s="225"/>
      <c r="T323" s="226"/>
      <c r="U323" s="15"/>
      <c r="V323" s="15"/>
      <c r="W323" s="15"/>
      <c r="X323" s="15"/>
      <c r="Y323" s="15"/>
      <c r="Z323" s="15"/>
      <c r="AA323" s="15"/>
      <c r="AB323" s="15"/>
      <c r="AC323" s="15"/>
      <c r="AD323" s="15"/>
      <c r="AE323" s="15"/>
      <c r="AT323" s="221" t="s">
        <v>173</v>
      </c>
      <c r="AU323" s="221" t="s">
        <v>171</v>
      </c>
      <c r="AV323" s="15" t="s">
        <v>81</v>
      </c>
      <c r="AW323" s="15" t="s">
        <v>32</v>
      </c>
      <c r="AX323" s="15" t="s">
        <v>76</v>
      </c>
      <c r="AY323" s="221" t="s">
        <v>165</v>
      </c>
    </row>
    <row r="324" s="13" customFormat="1">
      <c r="A324" s="13"/>
      <c r="B324" s="192"/>
      <c r="C324" s="13"/>
      <c r="D324" s="193" t="s">
        <v>173</v>
      </c>
      <c r="E324" s="194" t="s">
        <v>1</v>
      </c>
      <c r="F324" s="195" t="s">
        <v>416</v>
      </c>
      <c r="G324" s="13"/>
      <c r="H324" s="196">
        <v>50.552</v>
      </c>
      <c r="I324" s="197"/>
      <c r="J324" s="13"/>
      <c r="K324" s="13"/>
      <c r="L324" s="192"/>
      <c r="M324" s="198"/>
      <c r="N324" s="199"/>
      <c r="O324" s="199"/>
      <c r="P324" s="199"/>
      <c r="Q324" s="199"/>
      <c r="R324" s="199"/>
      <c r="S324" s="199"/>
      <c r="T324" s="200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194" t="s">
        <v>173</v>
      </c>
      <c r="AU324" s="194" t="s">
        <v>171</v>
      </c>
      <c r="AV324" s="13" t="s">
        <v>171</v>
      </c>
      <c r="AW324" s="13" t="s">
        <v>32</v>
      </c>
      <c r="AX324" s="13" t="s">
        <v>76</v>
      </c>
      <c r="AY324" s="194" t="s">
        <v>165</v>
      </c>
    </row>
    <row r="325" s="13" customFormat="1">
      <c r="A325" s="13"/>
      <c r="B325" s="192"/>
      <c r="C325" s="13"/>
      <c r="D325" s="193" t="s">
        <v>173</v>
      </c>
      <c r="E325" s="194" t="s">
        <v>1</v>
      </c>
      <c r="F325" s="195" t="s">
        <v>417</v>
      </c>
      <c r="G325" s="13"/>
      <c r="H325" s="196">
        <v>53.115000000000002</v>
      </c>
      <c r="I325" s="197"/>
      <c r="J325" s="13"/>
      <c r="K325" s="13"/>
      <c r="L325" s="192"/>
      <c r="M325" s="198"/>
      <c r="N325" s="199"/>
      <c r="O325" s="199"/>
      <c r="P325" s="199"/>
      <c r="Q325" s="199"/>
      <c r="R325" s="199"/>
      <c r="S325" s="199"/>
      <c r="T325" s="200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194" t="s">
        <v>173</v>
      </c>
      <c r="AU325" s="194" t="s">
        <v>171</v>
      </c>
      <c r="AV325" s="13" t="s">
        <v>171</v>
      </c>
      <c r="AW325" s="13" t="s">
        <v>32</v>
      </c>
      <c r="AX325" s="13" t="s">
        <v>76</v>
      </c>
      <c r="AY325" s="194" t="s">
        <v>165</v>
      </c>
    </row>
    <row r="326" s="13" customFormat="1">
      <c r="A326" s="13"/>
      <c r="B326" s="192"/>
      <c r="C326" s="13"/>
      <c r="D326" s="193" t="s">
        <v>173</v>
      </c>
      <c r="E326" s="194" t="s">
        <v>1</v>
      </c>
      <c r="F326" s="195" t="s">
        <v>418</v>
      </c>
      <c r="G326" s="13"/>
      <c r="H326" s="196">
        <v>45.033999999999999</v>
      </c>
      <c r="I326" s="197"/>
      <c r="J326" s="13"/>
      <c r="K326" s="13"/>
      <c r="L326" s="192"/>
      <c r="M326" s="198"/>
      <c r="N326" s="199"/>
      <c r="O326" s="199"/>
      <c r="P326" s="199"/>
      <c r="Q326" s="199"/>
      <c r="R326" s="199"/>
      <c r="S326" s="199"/>
      <c r="T326" s="200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194" t="s">
        <v>173</v>
      </c>
      <c r="AU326" s="194" t="s">
        <v>171</v>
      </c>
      <c r="AV326" s="13" t="s">
        <v>171</v>
      </c>
      <c r="AW326" s="13" t="s">
        <v>32</v>
      </c>
      <c r="AX326" s="13" t="s">
        <v>76</v>
      </c>
      <c r="AY326" s="194" t="s">
        <v>165</v>
      </c>
    </row>
    <row r="327" s="13" customFormat="1">
      <c r="A327" s="13"/>
      <c r="B327" s="192"/>
      <c r="C327" s="13"/>
      <c r="D327" s="193" t="s">
        <v>173</v>
      </c>
      <c r="E327" s="194" t="s">
        <v>1</v>
      </c>
      <c r="F327" s="195" t="s">
        <v>419</v>
      </c>
      <c r="G327" s="13"/>
      <c r="H327" s="196">
        <v>43.253999999999998</v>
      </c>
      <c r="I327" s="197"/>
      <c r="J327" s="13"/>
      <c r="K327" s="13"/>
      <c r="L327" s="192"/>
      <c r="M327" s="198"/>
      <c r="N327" s="199"/>
      <c r="O327" s="199"/>
      <c r="P327" s="199"/>
      <c r="Q327" s="199"/>
      <c r="R327" s="199"/>
      <c r="S327" s="199"/>
      <c r="T327" s="200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194" t="s">
        <v>173</v>
      </c>
      <c r="AU327" s="194" t="s">
        <v>171</v>
      </c>
      <c r="AV327" s="13" t="s">
        <v>171</v>
      </c>
      <c r="AW327" s="13" t="s">
        <v>32</v>
      </c>
      <c r="AX327" s="13" t="s">
        <v>76</v>
      </c>
      <c r="AY327" s="194" t="s">
        <v>165</v>
      </c>
    </row>
    <row r="328" s="13" customFormat="1">
      <c r="A328" s="13"/>
      <c r="B328" s="192"/>
      <c r="C328" s="13"/>
      <c r="D328" s="193" t="s">
        <v>173</v>
      </c>
      <c r="E328" s="194" t="s">
        <v>1</v>
      </c>
      <c r="F328" s="195" t="s">
        <v>420</v>
      </c>
      <c r="G328" s="13"/>
      <c r="H328" s="196">
        <v>54.823999999999998</v>
      </c>
      <c r="I328" s="197"/>
      <c r="J328" s="13"/>
      <c r="K328" s="13"/>
      <c r="L328" s="192"/>
      <c r="M328" s="198"/>
      <c r="N328" s="199"/>
      <c r="O328" s="199"/>
      <c r="P328" s="199"/>
      <c r="Q328" s="199"/>
      <c r="R328" s="199"/>
      <c r="S328" s="199"/>
      <c r="T328" s="200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T328" s="194" t="s">
        <v>173</v>
      </c>
      <c r="AU328" s="194" t="s">
        <v>171</v>
      </c>
      <c r="AV328" s="13" t="s">
        <v>171</v>
      </c>
      <c r="AW328" s="13" t="s">
        <v>32</v>
      </c>
      <c r="AX328" s="13" t="s">
        <v>76</v>
      </c>
      <c r="AY328" s="194" t="s">
        <v>165</v>
      </c>
    </row>
    <row r="329" s="13" customFormat="1">
      <c r="A329" s="13"/>
      <c r="B329" s="192"/>
      <c r="C329" s="13"/>
      <c r="D329" s="193" t="s">
        <v>173</v>
      </c>
      <c r="E329" s="194" t="s">
        <v>1</v>
      </c>
      <c r="F329" s="195" t="s">
        <v>421</v>
      </c>
      <c r="G329" s="13"/>
      <c r="H329" s="196">
        <v>37.024000000000001</v>
      </c>
      <c r="I329" s="197"/>
      <c r="J329" s="13"/>
      <c r="K329" s="13"/>
      <c r="L329" s="192"/>
      <c r="M329" s="198"/>
      <c r="N329" s="199"/>
      <c r="O329" s="199"/>
      <c r="P329" s="199"/>
      <c r="Q329" s="199"/>
      <c r="R329" s="199"/>
      <c r="S329" s="199"/>
      <c r="T329" s="200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194" t="s">
        <v>173</v>
      </c>
      <c r="AU329" s="194" t="s">
        <v>171</v>
      </c>
      <c r="AV329" s="13" t="s">
        <v>171</v>
      </c>
      <c r="AW329" s="13" t="s">
        <v>32</v>
      </c>
      <c r="AX329" s="13" t="s">
        <v>76</v>
      </c>
      <c r="AY329" s="194" t="s">
        <v>165</v>
      </c>
    </row>
    <row r="330" s="13" customFormat="1">
      <c r="A330" s="13"/>
      <c r="B330" s="192"/>
      <c r="C330" s="13"/>
      <c r="D330" s="193" t="s">
        <v>173</v>
      </c>
      <c r="E330" s="194" t="s">
        <v>1</v>
      </c>
      <c r="F330" s="195" t="s">
        <v>422</v>
      </c>
      <c r="G330" s="13"/>
      <c r="H330" s="196">
        <v>1.8720000000000001</v>
      </c>
      <c r="I330" s="197"/>
      <c r="J330" s="13"/>
      <c r="K330" s="13"/>
      <c r="L330" s="192"/>
      <c r="M330" s="198"/>
      <c r="N330" s="199"/>
      <c r="O330" s="199"/>
      <c r="P330" s="199"/>
      <c r="Q330" s="199"/>
      <c r="R330" s="199"/>
      <c r="S330" s="199"/>
      <c r="T330" s="200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194" t="s">
        <v>173</v>
      </c>
      <c r="AU330" s="194" t="s">
        <v>171</v>
      </c>
      <c r="AV330" s="13" t="s">
        <v>171</v>
      </c>
      <c r="AW330" s="13" t="s">
        <v>32</v>
      </c>
      <c r="AX330" s="13" t="s">
        <v>76</v>
      </c>
      <c r="AY330" s="194" t="s">
        <v>165</v>
      </c>
    </row>
    <row r="331" s="13" customFormat="1">
      <c r="A331" s="13"/>
      <c r="B331" s="192"/>
      <c r="C331" s="13"/>
      <c r="D331" s="193" t="s">
        <v>173</v>
      </c>
      <c r="E331" s="194" t="s">
        <v>1</v>
      </c>
      <c r="F331" s="195" t="s">
        <v>423</v>
      </c>
      <c r="G331" s="13"/>
      <c r="H331" s="196">
        <v>43.432000000000002</v>
      </c>
      <c r="I331" s="197"/>
      <c r="J331" s="13"/>
      <c r="K331" s="13"/>
      <c r="L331" s="192"/>
      <c r="M331" s="198"/>
      <c r="N331" s="199"/>
      <c r="O331" s="199"/>
      <c r="P331" s="199"/>
      <c r="Q331" s="199"/>
      <c r="R331" s="199"/>
      <c r="S331" s="199"/>
      <c r="T331" s="200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194" t="s">
        <v>173</v>
      </c>
      <c r="AU331" s="194" t="s">
        <v>171</v>
      </c>
      <c r="AV331" s="13" t="s">
        <v>171</v>
      </c>
      <c r="AW331" s="13" t="s">
        <v>32</v>
      </c>
      <c r="AX331" s="13" t="s">
        <v>76</v>
      </c>
      <c r="AY331" s="194" t="s">
        <v>165</v>
      </c>
    </row>
    <row r="332" s="13" customFormat="1">
      <c r="A332" s="13"/>
      <c r="B332" s="192"/>
      <c r="C332" s="13"/>
      <c r="D332" s="193" t="s">
        <v>173</v>
      </c>
      <c r="E332" s="194" t="s">
        <v>1</v>
      </c>
      <c r="F332" s="195" t="s">
        <v>424</v>
      </c>
      <c r="G332" s="13"/>
      <c r="H332" s="196">
        <v>4.29</v>
      </c>
      <c r="I332" s="197"/>
      <c r="J332" s="13"/>
      <c r="K332" s="13"/>
      <c r="L332" s="192"/>
      <c r="M332" s="198"/>
      <c r="N332" s="199"/>
      <c r="O332" s="199"/>
      <c r="P332" s="199"/>
      <c r="Q332" s="199"/>
      <c r="R332" s="199"/>
      <c r="S332" s="199"/>
      <c r="T332" s="200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194" t="s">
        <v>173</v>
      </c>
      <c r="AU332" s="194" t="s">
        <v>171</v>
      </c>
      <c r="AV332" s="13" t="s">
        <v>171</v>
      </c>
      <c r="AW332" s="13" t="s">
        <v>32</v>
      </c>
      <c r="AX332" s="13" t="s">
        <v>76</v>
      </c>
      <c r="AY332" s="194" t="s">
        <v>165</v>
      </c>
    </row>
    <row r="333" s="13" customFormat="1">
      <c r="A333" s="13"/>
      <c r="B333" s="192"/>
      <c r="C333" s="13"/>
      <c r="D333" s="193" t="s">
        <v>173</v>
      </c>
      <c r="E333" s="194" t="s">
        <v>1</v>
      </c>
      <c r="F333" s="195" t="s">
        <v>425</v>
      </c>
      <c r="G333" s="13"/>
      <c r="H333" s="196">
        <v>41.295999999999999</v>
      </c>
      <c r="I333" s="197"/>
      <c r="J333" s="13"/>
      <c r="K333" s="13"/>
      <c r="L333" s="192"/>
      <c r="M333" s="198"/>
      <c r="N333" s="199"/>
      <c r="O333" s="199"/>
      <c r="P333" s="199"/>
      <c r="Q333" s="199"/>
      <c r="R333" s="199"/>
      <c r="S333" s="199"/>
      <c r="T333" s="200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194" t="s">
        <v>173</v>
      </c>
      <c r="AU333" s="194" t="s">
        <v>171</v>
      </c>
      <c r="AV333" s="13" t="s">
        <v>171</v>
      </c>
      <c r="AW333" s="13" t="s">
        <v>32</v>
      </c>
      <c r="AX333" s="13" t="s">
        <v>76</v>
      </c>
      <c r="AY333" s="194" t="s">
        <v>165</v>
      </c>
    </row>
    <row r="334" s="13" customFormat="1">
      <c r="A334" s="13"/>
      <c r="B334" s="192"/>
      <c r="C334" s="13"/>
      <c r="D334" s="193" t="s">
        <v>173</v>
      </c>
      <c r="E334" s="194" t="s">
        <v>1</v>
      </c>
      <c r="F334" s="195" t="s">
        <v>426</v>
      </c>
      <c r="G334" s="13"/>
      <c r="H334" s="196">
        <v>66.927999999999997</v>
      </c>
      <c r="I334" s="197"/>
      <c r="J334" s="13"/>
      <c r="K334" s="13"/>
      <c r="L334" s="192"/>
      <c r="M334" s="198"/>
      <c r="N334" s="199"/>
      <c r="O334" s="199"/>
      <c r="P334" s="199"/>
      <c r="Q334" s="199"/>
      <c r="R334" s="199"/>
      <c r="S334" s="199"/>
      <c r="T334" s="200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194" t="s">
        <v>173</v>
      </c>
      <c r="AU334" s="194" t="s">
        <v>171</v>
      </c>
      <c r="AV334" s="13" t="s">
        <v>171</v>
      </c>
      <c r="AW334" s="13" t="s">
        <v>32</v>
      </c>
      <c r="AX334" s="13" t="s">
        <v>76</v>
      </c>
      <c r="AY334" s="194" t="s">
        <v>165</v>
      </c>
    </row>
    <row r="335" s="13" customFormat="1">
      <c r="A335" s="13"/>
      <c r="B335" s="192"/>
      <c r="C335" s="13"/>
      <c r="D335" s="193" t="s">
        <v>173</v>
      </c>
      <c r="E335" s="194" t="s">
        <v>1</v>
      </c>
      <c r="F335" s="195" t="s">
        <v>427</v>
      </c>
      <c r="G335" s="13"/>
      <c r="H335" s="196">
        <v>2.8079999999999998</v>
      </c>
      <c r="I335" s="197"/>
      <c r="J335" s="13"/>
      <c r="K335" s="13"/>
      <c r="L335" s="192"/>
      <c r="M335" s="198"/>
      <c r="N335" s="199"/>
      <c r="O335" s="199"/>
      <c r="P335" s="199"/>
      <c r="Q335" s="199"/>
      <c r="R335" s="199"/>
      <c r="S335" s="199"/>
      <c r="T335" s="200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194" t="s">
        <v>173</v>
      </c>
      <c r="AU335" s="194" t="s">
        <v>171</v>
      </c>
      <c r="AV335" s="13" t="s">
        <v>171</v>
      </c>
      <c r="AW335" s="13" t="s">
        <v>32</v>
      </c>
      <c r="AX335" s="13" t="s">
        <v>76</v>
      </c>
      <c r="AY335" s="194" t="s">
        <v>165</v>
      </c>
    </row>
    <row r="336" s="13" customFormat="1">
      <c r="A336" s="13"/>
      <c r="B336" s="192"/>
      <c r="C336" s="13"/>
      <c r="D336" s="193" t="s">
        <v>173</v>
      </c>
      <c r="E336" s="194" t="s">
        <v>1</v>
      </c>
      <c r="F336" s="195" t="s">
        <v>428</v>
      </c>
      <c r="G336" s="13"/>
      <c r="H336" s="196">
        <v>4.8360000000000003</v>
      </c>
      <c r="I336" s="197"/>
      <c r="J336" s="13"/>
      <c r="K336" s="13"/>
      <c r="L336" s="192"/>
      <c r="M336" s="198"/>
      <c r="N336" s="199"/>
      <c r="O336" s="199"/>
      <c r="P336" s="199"/>
      <c r="Q336" s="199"/>
      <c r="R336" s="199"/>
      <c r="S336" s="199"/>
      <c r="T336" s="200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194" t="s">
        <v>173</v>
      </c>
      <c r="AU336" s="194" t="s">
        <v>171</v>
      </c>
      <c r="AV336" s="13" t="s">
        <v>171</v>
      </c>
      <c r="AW336" s="13" t="s">
        <v>32</v>
      </c>
      <c r="AX336" s="13" t="s">
        <v>76</v>
      </c>
      <c r="AY336" s="194" t="s">
        <v>165</v>
      </c>
    </row>
    <row r="337" s="13" customFormat="1">
      <c r="A337" s="13"/>
      <c r="B337" s="192"/>
      <c r="C337" s="13"/>
      <c r="D337" s="193" t="s">
        <v>173</v>
      </c>
      <c r="E337" s="194" t="s">
        <v>1</v>
      </c>
      <c r="F337" s="195" t="s">
        <v>429</v>
      </c>
      <c r="G337" s="13"/>
      <c r="H337" s="196">
        <v>110.00400000000001</v>
      </c>
      <c r="I337" s="197"/>
      <c r="J337" s="13"/>
      <c r="K337" s="13"/>
      <c r="L337" s="192"/>
      <c r="M337" s="198"/>
      <c r="N337" s="199"/>
      <c r="O337" s="199"/>
      <c r="P337" s="199"/>
      <c r="Q337" s="199"/>
      <c r="R337" s="199"/>
      <c r="S337" s="199"/>
      <c r="T337" s="200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T337" s="194" t="s">
        <v>173</v>
      </c>
      <c r="AU337" s="194" t="s">
        <v>171</v>
      </c>
      <c r="AV337" s="13" t="s">
        <v>171</v>
      </c>
      <c r="AW337" s="13" t="s">
        <v>32</v>
      </c>
      <c r="AX337" s="13" t="s">
        <v>76</v>
      </c>
      <c r="AY337" s="194" t="s">
        <v>165</v>
      </c>
    </row>
    <row r="338" s="13" customFormat="1">
      <c r="A338" s="13"/>
      <c r="B338" s="192"/>
      <c r="C338" s="13"/>
      <c r="D338" s="193" t="s">
        <v>173</v>
      </c>
      <c r="E338" s="194" t="s">
        <v>1</v>
      </c>
      <c r="F338" s="195" t="s">
        <v>430</v>
      </c>
      <c r="G338" s="13"/>
      <c r="H338" s="196">
        <v>74.546000000000006</v>
      </c>
      <c r="I338" s="197"/>
      <c r="J338" s="13"/>
      <c r="K338" s="13"/>
      <c r="L338" s="192"/>
      <c r="M338" s="198"/>
      <c r="N338" s="199"/>
      <c r="O338" s="199"/>
      <c r="P338" s="199"/>
      <c r="Q338" s="199"/>
      <c r="R338" s="199"/>
      <c r="S338" s="199"/>
      <c r="T338" s="200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194" t="s">
        <v>173</v>
      </c>
      <c r="AU338" s="194" t="s">
        <v>171</v>
      </c>
      <c r="AV338" s="13" t="s">
        <v>171</v>
      </c>
      <c r="AW338" s="13" t="s">
        <v>32</v>
      </c>
      <c r="AX338" s="13" t="s">
        <v>76</v>
      </c>
      <c r="AY338" s="194" t="s">
        <v>165</v>
      </c>
    </row>
    <row r="339" s="13" customFormat="1">
      <c r="A339" s="13"/>
      <c r="B339" s="192"/>
      <c r="C339" s="13"/>
      <c r="D339" s="193" t="s">
        <v>173</v>
      </c>
      <c r="E339" s="194" t="s">
        <v>1</v>
      </c>
      <c r="F339" s="195" t="s">
        <v>431</v>
      </c>
      <c r="G339" s="13"/>
      <c r="H339" s="196">
        <v>25.276</v>
      </c>
      <c r="I339" s="197"/>
      <c r="J339" s="13"/>
      <c r="K339" s="13"/>
      <c r="L339" s="192"/>
      <c r="M339" s="198"/>
      <c r="N339" s="199"/>
      <c r="O339" s="199"/>
      <c r="P339" s="199"/>
      <c r="Q339" s="199"/>
      <c r="R339" s="199"/>
      <c r="S339" s="199"/>
      <c r="T339" s="200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194" t="s">
        <v>173</v>
      </c>
      <c r="AU339" s="194" t="s">
        <v>171</v>
      </c>
      <c r="AV339" s="13" t="s">
        <v>171</v>
      </c>
      <c r="AW339" s="13" t="s">
        <v>32</v>
      </c>
      <c r="AX339" s="13" t="s">
        <v>76</v>
      </c>
      <c r="AY339" s="194" t="s">
        <v>165</v>
      </c>
    </row>
    <row r="340" s="13" customFormat="1">
      <c r="A340" s="13"/>
      <c r="B340" s="192"/>
      <c r="C340" s="13"/>
      <c r="D340" s="193" t="s">
        <v>173</v>
      </c>
      <c r="E340" s="194" t="s">
        <v>1</v>
      </c>
      <c r="F340" s="195" t="s">
        <v>432</v>
      </c>
      <c r="G340" s="13"/>
      <c r="H340" s="196">
        <v>7.1760000000000002</v>
      </c>
      <c r="I340" s="197"/>
      <c r="J340" s="13"/>
      <c r="K340" s="13"/>
      <c r="L340" s="192"/>
      <c r="M340" s="198"/>
      <c r="N340" s="199"/>
      <c r="O340" s="199"/>
      <c r="P340" s="199"/>
      <c r="Q340" s="199"/>
      <c r="R340" s="199"/>
      <c r="S340" s="199"/>
      <c r="T340" s="200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194" t="s">
        <v>173</v>
      </c>
      <c r="AU340" s="194" t="s">
        <v>171</v>
      </c>
      <c r="AV340" s="13" t="s">
        <v>171</v>
      </c>
      <c r="AW340" s="13" t="s">
        <v>32</v>
      </c>
      <c r="AX340" s="13" t="s">
        <v>76</v>
      </c>
      <c r="AY340" s="194" t="s">
        <v>165</v>
      </c>
    </row>
    <row r="341" s="13" customFormat="1">
      <c r="A341" s="13"/>
      <c r="B341" s="192"/>
      <c r="C341" s="13"/>
      <c r="D341" s="193" t="s">
        <v>173</v>
      </c>
      <c r="E341" s="194" t="s">
        <v>1</v>
      </c>
      <c r="F341" s="195" t="s">
        <v>433</v>
      </c>
      <c r="G341" s="13"/>
      <c r="H341" s="196">
        <v>10.295999999999999</v>
      </c>
      <c r="I341" s="197"/>
      <c r="J341" s="13"/>
      <c r="K341" s="13"/>
      <c r="L341" s="192"/>
      <c r="M341" s="198"/>
      <c r="N341" s="199"/>
      <c r="O341" s="199"/>
      <c r="P341" s="199"/>
      <c r="Q341" s="199"/>
      <c r="R341" s="199"/>
      <c r="S341" s="199"/>
      <c r="T341" s="200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194" t="s">
        <v>173</v>
      </c>
      <c r="AU341" s="194" t="s">
        <v>171</v>
      </c>
      <c r="AV341" s="13" t="s">
        <v>171</v>
      </c>
      <c r="AW341" s="13" t="s">
        <v>32</v>
      </c>
      <c r="AX341" s="13" t="s">
        <v>76</v>
      </c>
      <c r="AY341" s="194" t="s">
        <v>165</v>
      </c>
    </row>
    <row r="342" s="13" customFormat="1">
      <c r="A342" s="13"/>
      <c r="B342" s="192"/>
      <c r="C342" s="13"/>
      <c r="D342" s="193" t="s">
        <v>173</v>
      </c>
      <c r="E342" s="194" t="s">
        <v>1</v>
      </c>
      <c r="F342" s="195" t="s">
        <v>434</v>
      </c>
      <c r="G342" s="13"/>
      <c r="H342" s="196">
        <v>11.856</v>
      </c>
      <c r="I342" s="197"/>
      <c r="J342" s="13"/>
      <c r="K342" s="13"/>
      <c r="L342" s="192"/>
      <c r="M342" s="198"/>
      <c r="N342" s="199"/>
      <c r="O342" s="199"/>
      <c r="P342" s="199"/>
      <c r="Q342" s="199"/>
      <c r="R342" s="199"/>
      <c r="S342" s="199"/>
      <c r="T342" s="200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194" t="s">
        <v>173</v>
      </c>
      <c r="AU342" s="194" t="s">
        <v>171</v>
      </c>
      <c r="AV342" s="13" t="s">
        <v>171</v>
      </c>
      <c r="AW342" s="13" t="s">
        <v>32</v>
      </c>
      <c r="AX342" s="13" t="s">
        <v>76</v>
      </c>
      <c r="AY342" s="194" t="s">
        <v>165</v>
      </c>
    </row>
    <row r="343" s="13" customFormat="1">
      <c r="A343" s="13"/>
      <c r="B343" s="192"/>
      <c r="C343" s="13"/>
      <c r="D343" s="193" t="s">
        <v>173</v>
      </c>
      <c r="E343" s="194" t="s">
        <v>1</v>
      </c>
      <c r="F343" s="195" t="s">
        <v>435</v>
      </c>
      <c r="G343" s="13"/>
      <c r="H343" s="196">
        <v>14.417999999999999</v>
      </c>
      <c r="I343" s="197"/>
      <c r="J343" s="13"/>
      <c r="K343" s="13"/>
      <c r="L343" s="192"/>
      <c r="M343" s="198"/>
      <c r="N343" s="199"/>
      <c r="O343" s="199"/>
      <c r="P343" s="199"/>
      <c r="Q343" s="199"/>
      <c r="R343" s="199"/>
      <c r="S343" s="199"/>
      <c r="T343" s="200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194" t="s">
        <v>173</v>
      </c>
      <c r="AU343" s="194" t="s">
        <v>171</v>
      </c>
      <c r="AV343" s="13" t="s">
        <v>171</v>
      </c>
      <c r="AW343" s="13" t="s">
        <v>32</v>
      </c>
      <c r="AX343" s="13" t="s">
        <v>76</v>
      </c>
      <c r="AY343" s="194" t="s">
        <v>165</v>
      </c>
    </row>
    <row r="344" s="13" customFormat="1">
      <c r="A344" s="13"/>
      <c r="B344" s="192"/>
      <c r="C344" s="13"/>
      <c r="D344" s="193" t="s">
        <v>173</v>
      </c>
      <c r="E344" s="194" t="s">
        <v>1</v>
      </c>
      <c r="F344" s="195" t="s">
        <v>436</v>
      </c>
      <c r="G344" s="13"/>
      <c r="H344" s="196">
        <v>31.327999999999999</v>
      </c>
      <c r="I344" s="197"/>
      <c r="J344" s="13"/>
      <c r="K344" s="13"/>
      <c r="L344" s="192"/>
      <c r="M344" s="198"/>
      <c r="N344" s="199"/>
      <c r="O344" s="199"/>
      <c r="P344" s="199"/>
      <c r="Q344" s="199"/>
      <c r="R344" s="199"/>
      <c r="S344" s="199"/>
      <c r="T344" s="200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194" t="s">
        <v>173</v>
      </c>
      <c r="AU344" s="194" t="s">
        <v>171</v>
      </c>
      <c r="AV344" s="13" t="s">
        <v>171</v>
      </c>
      <c r="AW344" s="13" t="s">
        <v>32</v>
      </c>
      <c r="AX344" s="13" t="s">
        <v>76</v>
      </c>
      <c r="AY344" s="194" t="s">
        <v>165</v>
      </c>
    </row>
    <row r="345" s="13" customFormat="1">
      <c r="A345" s="13"/>
      <c r="B345" s="192"/>
      <c r="C345" s="13"/>
      <c r="D345" s="193" t="s">
        <v>173</v>
      </c>
      <c r="E345" s="194" t="s">
        <v>1</v>
      </c>
      <c r="F345" s="195" t="s">
        <v>437</v>
      </c>
      <c r="G345" s="13"/>
      <c r="H345" s="196">
        <v>3.2759999999999998</v>
      </c>
      <c r="I345" s="197"/>
      <c r="J345" s="13"/>
      <c r="K345" s="13"/>
      <c r="L345" s="192"/>
      <c r="M345" s="198"/>
      <c r="N345" s="199"/>
      <c r="O345" s="199"/>
      <c r="P345" s="199"/>
      <c r="Q345" s="199"/>
      <c r="R345" s="199"/>
      <c r="S345" s="199"/>
      <c r="T345" s="200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194" t="s">
        <v>173</v>
      </c>
      <c r="AU345" s="194" t="s">
        <v>171</v>
      </c>
      <c r="AV345" s="13" t="s">
        <v>171</v>
      </c>
      <c r="AW345" s="13" t="s">
        <v>32</v>
      </c>
      <c r="AX345" s="13" t="s">
        <v>76</v>
      </c>
      <c r="AY345" s="194" t="s">
        <v>165</v>
      </c>
    </row>
    <row r="346" s="13" customFormat="1">
      <c r="A346" s="13"/>
      <c r="B346" s="192"/>
      <c r="C346" s="13"/>
      <c r="D346" s="193" t="s">
        <v>173</v>
      </c>
      <c r="E346" s="194" t="s">
        <v>1</v>
      </c>
      <c r="F346" s="195" t="s">
        <v>438</v>
      </c>
      <c r="G346" s="13"/>
      <c r="H346" s="196">
        <v>53.399999999999999</v>
      </c>
      <c r="I346" s="197"/>
      <c r="J346" s="13"/>
      <c r="K346" s="13"/>
      <c r="L346" s="192"/>
      <c r="M346" s="198"/>
      <c r="N346" s="199"/>
      <c r="O346" s="199"/>
      <c r="P346" s="199"/>
      <c r="Q346" s="199"/>
      <c r="R346" s="199"/>
      <c r="S346" s="199"/>
      <c r="T346" s="200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194" t="s">
        <v>173</v>
      </c>
      <c r="AU346" s="194" t="s">
        <v>171</v>
      </c>
      <c r="AV346" s="13" t="s">
        <v>171</v>
      </c>
      <c r="AW346" s="13" t="s">
        <v>32</v>
      </c>
      <c r="AX346" s="13" t="s">
        <v>76</v>
      </c>
      <c r="AY346" s="194" t="s">
        <v>165</v>
      </c>
    </row>
    <row r="347" s="13" customFormat="1">
      <c r="A347" s="13"/>
      <c r="B347" s="192"/>
      <c r="C347" s="13"/>
      <c r="D347" s="193" t="s">
        <v>173</v>
      </c>
      <c r="E347" s="194" t="s">
        <v>1</v>
      </c>
      <c r="F347" s="195" t="s">
        <v>439</v>
      </c>
      <c r="G347" s="13"/>
      <c r="H347" s="196">
        <v>41.295999999999999</v>
      </c>
      <c r="I347" s="197"/>
      <c r="J347" s="13"/>
      <c r="K347" s="13"/>
      <c r="L347" s="192"/>
      <c r="M347" s="198"/>
      <c r="N347" s="199"/>
      <c r="O347" s="199"/>
      <c r="P347" s="199"/>
      <c r="Q347" s="199"/>
      <c r="R347" s="199"/>
      <c r="S347" s="199"/>
      <c r="T347" s="200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194" t="s">
        <v>173</v>
      </c>
      <c r="AU347" s="194" t="s">
        <v>171</v>
      </c>
      <c r="AV347" s="13" t="s">
        <v>171</v>
      </c>
      <c r="AW347" s="13" t="s">
        <v>32</v>
      </c>
      <c r="AX347" s="13" t="s">
        <v>76</v>
      </c>
      <c r="AY347" s="194" t="s">
        <v>165</v>
      </c>
    </row>
    <row r="348" s="13" customFormat="1">
      <c r="A348" s="13"/>
      <c r="B348" s="192"/>
      <c r="C348" s="13"/>
      <c r="D348" s="193" t="s">
        <v>173</v>
      </c>
      <c r="E348" s="194" t="s">
        <v>1</v>
      </c>
      <c r="F348" s="195" t="s">
        <v>440</v>
      </c>
      <c r="G348" s="13"/>
      <c r="H348" s="196">
        <v>18.512</v>
      </c>
      <c r="I348" s="197"/>
      <c r="J348" s="13"/>
      <c r="K348" s="13"/>
      <c r="L348" s="192"/>
      <c r="M348" s="198"/>
      <c r="N348" s="199"/>
      <c r="O348" s="199"/>
      <c r="P348" s="199"/>
      <c r="Q348" s="199"/>
      <c r="R348" s="199"/>
      <c r="S348" s="199"/>
      <c r="T348" s="200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194" t="s">
        <v>173</v>
      </c>
      <c r="AU348" s="194" t="s">
        <v>171</v>
      </c>
      <c r="AV348" s="13" t="s">
        <v>171</v>
      </c>
      <c r="AW348" s="13" t="s">
        <v>32</v>
      </c>
      <c r="AX348" s="13" t="s">
        <v>76</v>
      </c>
      <c r="AY348" s="194" t="s">
        <v>165</v>
      </c>
    </row>
    <row r="349" s="13" customFormat="1">
      <c r="A349" s="13"/>
      <c r="B349" s="192"/>
      <c r="C349" s="13"/>
      <c r="D349" s="193" t="s">
        <v>173</v>
      </c>
      <c r="E349" s="194" t="s">
        <v>1</v>
      </c>
      <c r="F349" s="195" t="s">
        <v>441</v>
      </c>
      <c r="G349" s="13"/>
      <c r="H349" s="196">
        <v>14.664</v>
      </c>
      <c r="I349" s="197"/>
      <c r="J349" s="13"/>
      <c r="K349" s="13"/>
      <c r="L349" s="192"/>
      <c r="M349" s="198"/>
      <c r="N349" s="199"/>
      <c r="O349" s="199"/>
      <c r="P349" s="199"/>
      <c r="Q349" s="199"/>
      <c r="R349" s="199"/>
      <c r="S349" s="199"/>
      <c r="T349" s="200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194" t="s">
        <v>173</v>
      </c>
      <c r="AU349" s="194" t="s">
        <v>171</v>
      </c>
      <c r="AV349" s="13" t="s">
        <v>171</v>
      </c>
      <c r="AW349" s="13" t="s">
        <v>32</v>
      </c>
      <c r="AX349" s="13" t="s">
        <v>76</v>
      </c>
      <c r="AY349" s="194" t="s">
        <v>165</v>
      </c>
    </row>
    <row r="350" s="13" customFormat="1">
      <c r="A350" s="13"/>
      <c r="B350" s="192"/>
      <c r="C350" s="13"/>
      <c r="D350" s="193" t="s">
        <v>173</v>
      </c>
      <c r="E350" s="194" t="s">
        <v>1</v>
      </c>
      <c r="F350" s="195" t="s">
        <v>442</v>
      </c>
      <c r="G350" s="13"/>
      <c r="H350" s="196">
        <v>3.0419999999999998</v>
      </c>
      <c r="I350" s="197"/>
      <c r="J350" s="13"/>
      <c r="K350" s="13"/>
      <c r="L350" s="192"/>
      <c r="M350" s="198"/>
      <c r="N350" s="199"/>
      <c r="O350" s="199"/>
      <c r="P350" s="199"/>
      <c r="Q350" s="199"/>
      <c r="R350" s="199"/>
      <c r="S350" s="199"/>
      <c r="T350" s="200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194" t="s">
        <v>173</v>
      </c>
      <c r="AU350" s="194" t="s">
        <v>171</v>
      </c>
      <c r="AV350" s="13" t="s">
        <v>171</v>
      </c>
      <c r="AW350" s="13" t="s">
        <v>32</v>
      </c>
      <c r="AX350" s="13" t="s">
        <v>76</v>
      </c>
      <c r="AY350" s="194" t="s">
        <v>165</v>
      </c>
    </row>
    <row r="351" s="13" customFormat="1">
      <c r="A351" s="13"/>
      <c r="B351" s="192"/>
      <c r="C351" s="13"/>
      <c r="D351" s="193" t="s">
        <v>173</v>
      </c>
      <c r="E351" s="194" t="s">
        <v>1</v>
      </c>
      <c r="F351" s="195" t="s">
        <v>443</v>
      </c>
      <c r="G351" s="13"/>
      <c r="H351" s="196">
        <v>-78.109999999999999</v>
      </c>
      <c r="I351" s="197"/>
      <c r="J351" s="13"/>
      <c r="K351" s="13"/>
      <c r="L351" s="192"/>
      <c r="M351" s="198"/>
      <c r="N351" s="199"/>
      <c r="O351" s="199"/>
      <c r="P351" s="199"/>
      <c r="Q351" s="199"/>
      <c r="R351" s="199"/>
      <c r="S351" s="199"/>
      <c r="T351" s="200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194" t="s">
        <v>173</v>
      </c>
      <c r="AU351" s="194" t="s">
        <v>171</v>
      </c>
      <c r="AV351" s="13" t="s">
        <v>171</v>
      </c>
      <c r="AW351" s="13" t="s">
        <v>32</v>
      </c>
      <c r="AX351" s="13" t="s">
        <v>76</v>
      </c>
      <c r="AY351" s="194" t="s">
        <v>165</v>
      </c>
    </row>
    <row r="352" s="13" customFormat="1">
      <c r="A352" s="13"/>
      <c r="B352" s="192"/>
      <c r="C352" s="13"/>
      <c r="D352" s="193" t="s">
        <v>173</v>
      </c>
      <c r="E352" s="194" t="s">
        <v>1</v>
      </c>
      <c r="F352" s="195" t="s">
        <v>444</v>
      </c>
      <c r="G352" s="13"/>
      <c r="H352" s="196">
        <v>-31.388000000000002</v>
      </c>
      <c r="I352" s="197"/>
      <c r="J352" s="13"/>
      <c r="K352" s="13"/>
      <c r="L352" s="192"/>
      <c r="M352" s="198"/>
      <c r="N352" s="199"/>
      <c r="O352" s="199"/>
      <c r="P352" s="199"/>
      <c r="Q352" s="199"/>
      <c r="R352" s="199"/>
      <c r="S352" s="199"/>
      <c r="T352" s="200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194" t="s">
        <v>173</v>
      </c>
      <c r="AU352" s="194" t="s">
        <v>171</v>
      </c>
      <c r="AV352" s="13" t="s">
        <v>171</v>
      </c>
      <c r="AW352" s="13" t="s">
        <v>32</v>
      </c>
      <c r="AX352" s="13" t="s">
        <v>76</v>
      </c>
      <c r="AY352" s="194" t="s">
        <v>165</v>
      </c>
    </row>
    <row r="353" s="15" customFormat="1">
      <c r="A353" s="15"/>
      <c r="B353" s="220"/>
      <c r="C353" s="15"/>
      <c r="D353" s="193" t="s">
        <v>173</v>
      </c>
      <c r="E353" s="221" t="s">
        <v>1</v>
      </c>
      <c r="F353" s="222" t="s">
        <v>445</v>
      </c>
      <c r="G353" s="15"/>
      <c r="H353" s="221" t="s">
        <v>1</v>
      </c>
      <c r="I353" s="223"/>
      <c r="J353" s="15"/>
      <c r="K353" s="15"/>
      <c r="L353" s="220"/>
      <c r="M353" s="224"/>
      <c r="N353" s="225"/>
      <c r="O353" s="225"/>
      <c r="P353" s="225"/>
      <c r="Q353" s="225"/>
      <c r="R353" s="225"/>
      <c r="S353" s="225"/>
      <c r="T353" s="226"/>
      <c r="U353" s="15"/>
      <c r="V353" s="15"/>
      <c r="W353" s="15"/>
      <c r="X353" s="15"/>
      <c r="Y353" s="15"/>
      <c r="Z353" s="15"/>
      <c r="AA353" s="15"/>
      <c r="AB353" s="15"/>
      <c r="AC353" s="15"/>
      <c r="AD353" s="15"/>
      <c r="AE353" s="15"/>
      <c r="AT353" s="221" t="s">
        <v>173</v>
      </c>
      <c r="AU353" s="221" t="s">
        <v>171</v>
      </c>
      <c r="AV353" s="15" t="s">
        <v>81</v>
      </c>
      <c r="AW353" s="15" t="s">
        <v>32</v>
      </c>
      <c r="AX353" s="15" t="s">
        <v>76</v>
      </c>
      <c r="AY353" s="221" t="s">
        <v>165</v>
      </c>
    </row>
    <row r="354" s="13" customFormat="1">
      <c r="A354" s="13"/>
      <c r="B354" s="192"/>
      <c r="C354" s="13"/>
      <c r="D354" s="193" t="s">
        <v>173</v>
      </c>
      <c r="E354" s="194" t="s">
        <v>1</v>
      </c>
      <c r="F354" s="195" t="s">
        <v>446</v>
      </c>
      <c r="G354" s="13"/>
      <c r="H354" s="196">
        <v>34.924999999999997</v>
      </c>
      <c r="I354" s="197"/>
      <c r="J354" s="13"/>
      <c r="K354" s="13"/>
      <c r="L354" s="192"/>
      <c r="M354" s="198"/>
      <c r="N354" s="199"/>
      <c r="O354" s="199"/>
      <c r="P354" s="199"/>
      <c r="Q354" s="199"/>
      <c r="R354" s="199"/>
      <c r="S354" s="199"/>
      <c r="T354" s="200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T354" s="194" t="s">
        <v>173</v>
      </c>
      <c r="AU354" s="194" t="s">
        <v>171</v>
      </c>
      <c r="AV354" s="13" t="s">
        <v>171</v>
      </c>
      <c r="AW354" s="13" t="s">
        <v>32</v>
      </c>
      <c r="AX354" s="13" t="s">
        <v>76</v>
      </c>
      <c r="AY354" s="194" t="s">
        <v>165</v>
      </c>
    </row>
    <row r="355" s="16" customFormat="1">
      <c r="A355" s="16"/>
      <c r="B355" s="227"/>
      <c r="C355" s="16"/>
      <c r="D355" s="193" t="s">
        <v>173</v>
      </c>
      <c r="E355" s="228" t="s">
        <v>1</v>
      </c>
      <c r="F355" s="229" t="s">
        <v>307</v>
      </c>
      <c r="G355" s="16"/>
      <c r="H355" s="230">
        <v>793.78200000000004</v>
      </c>
      <c r="I355" s="231"/>
      <c r="J355" s="16"/>
      <c r="K355" s="16"/>
      <c r="L355" s="227"/>
      <c r="M355" s="232"/>
      <c r="N355" s="233"/>
      <c r="O355" s="233"/>
      <c r="P355" s="233"/>
      <c r="Q355" s="233"/>
      <c r="R355" s="233"/>
      <c r="S355" s="233"/>
      <c r="T355" s="234"/>
      <c r="U355" s="16"/>
      <c r="V355" s="16"/>
      <c r="W355" s="16"/>
      <c r="X355" s="16"/>
      <c r="Y355" s="16"/>
      <c r="Z355" s="16"/>
      <c r="AA355" s="16"/>
      <c r="AB355" s="16"/>
      <c r="AC355" s="16"/>
      <c r="AD355" s="16"/>
      <c r="AE355" s="16"/>
      <c r="AT355" s="228" t="s">
        <v>173</v>
      </c>
      <c r="AU355" s="228" t="s">
        <v>171</v>
      </c>
      <c r="AV355" s="16" t="s">
        <v>88</v>
      </c>
      <c r="AW355" s="16" t="s">
        <v>32</v>
      </c>
      <c r="AX355" s="16" t="s">
        <v>76</v>
      </c>
      <c r="AY355" s="228" t="s">
        <v>165</v>
      </c>
    </row>
    <row r="356" s="15" customFormat="1">
      <c r="A356" s="15"/>
      <c r="B356" s="220"/>
      <c r="C356" s="15"/>
      <c r="D356" s="193" t="s">
        <v>173</v>
      </c>
      <c r="E356" s="221" t="s">
        <v>1</v>
      </c>
      <c r="F356" s="222" t="s">
        <v>349</v>
      </c>
      <c r="G356" s="15"/>
      <c r="H356" s="221" t="s">
        <v>1</v>
      </c>
      <c r="I356" s="223"/>
      <c r="J356" s="15"/>
      <c r="K356" s="15"/>
      <c r="L356" s="220"/>
      <c r="M356" s="224"/>
      <c r="N356" s="225"/>
      <c r="O356" s="225"/>
      <c r="P356" s="225"/>
      <c r="Q356" s="225"/>
      <c r="R356" s="225"/>
      <c r="S356" s="225"/>
      <c r="T356" s="226"/>
      <c r="U356" s="15"/>
      <c r="V356" s="15"/>
      <c r="W356" s="15"/>
      <c r="X356" s="15"/>
      <c r="Y356" s="15"/>
      <c r="Z356" s="15"/>
      <c r="AA356" s="15"/>
      <c r="AB356" s="15"/>
      <c r="AC356" s="15"/>
      <c r="AD356" s="15"/>
      <c r="AE356" s="15"/>
      <c r="AT356" s="221" t="s">
        <v>173</v>
      </c>
      <c r="AU356" s="221" t="s">
        <v>171</v>
      </c>
      <c r="AV356" s="15" t="s">
        <v>81</v>
      </c>
      <c r="AW356" s="15" t="s">
        <v>32</v>
      </c>
      <c r="AX356" s="15" t="s">
        <v>76</v>
      </c>
      <c r="AY356" s="221" t="s">
        <v>165</v>
      </c>
    </row>
    <row r="357" s="13" customFormat="1">
      <c r="A357" s="13"/>
      <c r="B357" s="192"/>
      <c r="C357" s="13"/>
      <c r="D357" s="193" t="s">
        <v>173</v>
      </c>
      <c r="E357" s="194" t="s">
        <v>1</v>
      </c>
      <c r="F357" s="195" t="s">
        <v>447</v>
      </c>
      <c r="G357" s="13"/>
      <c r="H357" s="196">
        <v>77.921999999999997</v>
      </c>
      <c r="I357" s="197"/>
      <c r="J357" s="13"/>
      <c r="K357" s="13"/>
      <c r="L357" s="192"/>
      <c r="M357" s="198"/>
      <c r="N357" s="199"/>
      <c r="O357" s="199"/>
      <c r="P357" s="199"/>
      <c r="Q357" s="199"/>
      <c r="R357" s="199"/>
      <c r="S357" s="199"/>
      <c r="T357" s="200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194" t="s">
        <v>173</v>
      </c>
      <c r="AU357" s="194" t="s">
        <v>171</v>
      </c>
      <c r="AV357" s="13" t="s">
        <v>171</v>
      </c>
      <c r="AW357" s="13" t="s">
        <v>32</v>
      </c>
      <c r="AX357" s="13" t="s">
        <v>76</v>
      </c>
      <c r="AY357" s="194" t="s">
        <v>165</v>
      </c>
    </row>
    <row r="358" s="13" customFormat="1">
      <c r="A358" s="13"/>
      <c r="B358" s="192"/>
      <c r="C358" s="13"/>
      <c r="D358" s="193" t="s">
        <v>173</v>
      </c>
      <c r="E358" s="194" t="s">
        <v>1</v>
      </c>
      <c r="F358" s="195" t="s">
        <v>448</v>
      </c>
      <c r="G358" s="13"/>
      <c r="H358" s="196">
        <v>23.643000000000001</v>
      </c>
      <c r="I358" s="197"/>
      <c r="J358" s="13"/>
      <c r="K358" s="13"/>
      <c r="L358" s="192"/>
      <c r="M358" s="198"/>
      <c r="N358" s="199"/>
      <c r="O358" s="199"/>
      <c r="P358" s="199"/>
      <c r="Q358" s="199"/>
      <c r="R358" s="199"/>
      <c r="S358" s="199"/>
      <c r="T358" s="200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194" t="s">
        <v>173</v>
      </c>
      <c r="AU358" s="194" t="s">
        <v>171</v>
      </c>
      <c r="AV358" s="13" t="s">
        <v>171</v>
      </c>
      <c r="AW358" s="13" t="s">
        <v>32</v>
      </c>
      <c r="AX358" s="13" t="s">
        <v>76</v>
      </c>
      <c r="AY358" s="194" t="s">
        <v>165</v>
      </c>
    </row>
    <row r="359" s="13" customFormat="1">
      <c r="A359" s="13"/>
      <c r="B359" s="192"/>
      <c r="C359" s="13"/>
      <c r="D359" s="193" t="s">
        <v>173</v>
      </c>
      <c r="E359" s="194" t="s">
        <v>1</v>
      </c>
      <c r="F359" s="195" t="s">
        <v>449</v>
      </c>
      <c r="G359" s="13"/>
      <c r="H359" s="196">
        <v>15.318</v>
      </c>
      <c r="I359" s="197"/>
      <c r="J359" s="13"/>
      <c r="K359" s="13"/>
      <c r="L359" s="192"/>
      <c r="M359" s="198"/>
      <c r="N359" s="199"/>
      <c r="O359" s="199"/>
      <c r="P359" s="199"/>
      <c r="Q359" s="199"/>
      <c r="R359" s="199"/>
      <c r="S359" s="199"/>
      <c r="T359" s="200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194" t="s">
        <v>173</v>
      </c>
      <c r="AU359" s="194" t="s">
        <v>171</v>
      </c>
      <c r="AV359" s="13" t="s">
        <v>171</v>
      </c>
      <c r="AW359" s="13" t="s">
        <v>32</v>
      </c>
      <c r="AX359" s="13" t="s">
        <v>76</v>
      </c>
      <c r="AY359" s="194" t="s">
        <v>165</v>
      </c>
    </row>
    <row r="360" s="13" customFormat="1">
      <c r="A360" s="13"/>
      <c r="B360" s="192"/>
      <c r="C360" s="13"/>
      <c r="D360" s="193" t="s">
        <v>173</v>
      </c>
      <c r="E360" s="194" t="s">
        <v>1</v>
      </c>
      <c r="F360" s="195" t="s">
        <v>450</v>
      </c>
      <c r="G360" s="13"/>
      <c r="H360" s="196">
        <v>8.7780000000000005</v>
      </c>
      <c r="I360" s="197"/>
      <c r="J360" s="13"/>
      <c r="K360" s="13"/>
      <c r="L360" s="192"/>
      <c r="M360" s="198"/>
      <c r="N360" s="199"/>
      <c r="O360" s="199"/>
      <c r="P360" s="199"/>
      <c r="Q360" s="199"/>
      <c r="R360" s="199"/>
      <c r="S360" s="199"/>
      <c r="T360" s="200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194" t="s">
        <v>173</v>
      </c>
      <c r="AU360" s="194" t="s">
        <v>171</v>
      </c>
      <c r="AV360" s="13" t="s">
        <v>171</v>
      </c>
      <c r="AW360" s="13" t="s">
        <v>32</v>
      </c>
      <c r="AX360" s="13" t="s">
        <v>76</v>
      </c>
      <c r="AY360" s="194" t="s">
        <v>165</v>
      </c>
    </row>
    <row r="361" s="13" customFormat="1">
      <c r="A361" s="13"/>
      <c r="B361" s="192"/>
      <c r="C361" s="13"/>
      <c r="D361" s="193" t="s">
        <v>173</v>
      </c>
      <c r="E361" s="194" t="s">
        <v>1</v>
      </c>
      <c r="F361" s="195" t="s">
        <v>451</v>
      </c>
      <c r="G361" s="13"/>
      <c r="H361" s="196">
        <v>10.108000000000001</v>
      </c>
      <c r="I361" s="197"/>
      <c r="J361" s="13"/>
      <c r="K361" s="13"/>
      <c r="L361" s="192"/>
      <c r="M361" s="198"/>
      <c r="N361" s="199"/>
      <c r="O361" s="199"/>
      <c r="P361" s="199"/>
      <c r="Q361" s="199"/>
      <c r="R361" s="199"/>
      <c r="S361" s="199"/>
      <c r="T361" s="200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194" t="s">
        <v>173</v>
      </c>
      <c r="AU361" s="194" t="s">
        <v>171</v>
      </c>
      <c r="AV361" s="13" t="s">
        <v>171</v>
      </c>
      <c r="AW361" s="13" t="s">
        <v>32</v>
      </c>
      <c r="AX361" s="13" t="s">
        <v>76</v>
      </c>
      <c r="AY361" s="194" t="s">
        <v>165</v>
      </c>
    </row>
    <row r="362" s="13" customFormat="1">
      <c r="A362" s="13"/>
      <c r="B362" s="192"/>
      <c r="C362" s="13"/>
      <c r="D362" s="193" t="s">
        <v>173</v>
      </c>
      <c r="E362" s="194" t="s">
        <v>1</v>
      </c>
      <c r="F362" s="195" t="s">
        <v>452</v>
      </c>
      <c r="G362" s="13"/>
      <c r="H362" s="196">
        <v>79.920000000000002</v>
      </c>
      <c r="I362" s="197"/>
      <c r="J362" s="13"/>
      <c r="K362" s="13"/>
      <c r="L362" s="192"/>
      <c r="M362" s="198"/>
      <c r="N362" s="199"/>
      <c r="O362" s="199"/>
      <c r="P362" s="199"/>
      <c r="Q362" s="199"/>
      <c r="R362" s="199"/>
      <c r="S362" s="199"/>
      <c r="T362" s="200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194" t="s">
        <v>173</v>
      </c>
      <c r="AU362" s="194" t="s">
        <v>171</v>
      </c>
      <c r="AV362" s="13" t="s">
        <v>171</v>
      </c>
      <c r="AW362" s="13" t="s">
        <v>32</v>
      </c>
      <c r="AX362" s="13" t="s">
        <v>76</v>
      </c>
      <c r="AY362" s="194" t="s">
        <v>165</v>
      </c>
    </row>
    <row r="363" s="13" customFormat="1">
      <c r="A363" s="13"/>
      <c r="B363" s="192"/>
      <c r="C363" s="13"/>
      <c r="D363" s="193" t="s">
        <v>173</v>
      </c>
      <c r="E363" s="194" t="s">
        <v>1</v>
      </c>
      <c r="F363" s="195" t="s">
        <v>453</v>
      </c>
      <c r="G363" s="13"/>
      <c r="H363" s="196">
        <v>82.084999999999994</v>
      </c>
      <c r="I363" s="197"/>
      <c r="J363" s="13"/>
      <c r="K363" s="13"/>
      <c r="L363" s="192"/>
      <c r="M363" s="198"/>
      <c r="N363" s="199"/>
      <c r="O363" s="199"/>
      <c r="P363" s="199"/>
      <c r="Q363" s="199"/>
      <c r="R363" s="199"/>
      <c r="S363" s="199"/>
      <c r="T363" s="200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194" t="s">
        <v>173</v>
      </c>
      <c r="AU363" s="194" t="s">
        <v>171</v>
      </c>
      <c r="AV363" s="13" t="s">
        <v>171</v>
      </c>
      <c r="AW363" s="13" t="s">
        <v>32</v>
      </c>
      <c r="AX363" s="13" t="s">
        <v>76</v>
      </c>
      <c r="AY363" s="194" t="s">
        <v>165</v>
      </c>
    </row>
    <row r="364" s="13" customFormat="1">
      <c r="A364" s="13"/>
      <c r="B364" s="192"/>
      <c r="C364" s="13"/>
      <c r="D364" s="193" t="s">
        <v>173</v>
      </c>
      <c r="E364" s="194" t="s">
        <v>1</v>
      </c>
      <c r="F364" s="195" t="s">
        <v>454</v>
      </c>
      <c r="G364" s="13"/>
      <c r="H364" s="196">
        <v>43.622999999999998</v>
      </c>
      <c r="I364" s="197"/>
      <c r="J364" s="13"/>
      <c r="K364" s="13"/>
      <c r="L364" s="192"/>
      <c r="M364" s="198"/>
      <c r="N364" s="199"/>
      <c r="O364" s="199"/>
      <c r="P364" s="199"/>
      <c r="Q364" s="199"/>
      <c r="R364" s="199"/>
      <c r="S364" s="199"/>
      <c r="T364" s="200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194" t="s">
        <v>173</v>
      </c>
      <c r="AU364" s="194" t="s">
        <v>171</v>
      </c>
      <c r="AV364" s="13" t="s">
        <v>171</v>
      </c>
      <c r="AW364" s="13" t="s">
        <v>32</v>
      </c>
      <c r="AX364" s="13" t="s">
        <v>76</v>
      </c>
      <c r="AY364" s="194" t="s">
        <v>165</v>
      </c>
    </row>
    <row r="365" s="13" customFormat="1">
      <c r="A365" s="13"/>
      <c r="B365" s="192"/>
      <c r="C365" s="13"/>
      <c r="D365" s="193" t="s">
        <v>173</v>
      </c>
      <c r="E365" s="194" t="s">
        <v>1</v>
      </c>
      <c r="F365" s="195" t="s">
        <v>455</v>
      </c>
      <c r="G365" s="13"/>
      <c r="H365" s="196">
        <v>15.151999999999999</v>
      </c>
      <c r="I365" s="197"/>
      <c r="J365" s="13"/>
      <c r="K365" s="13"/>
      <c r="L365" s="192"/>
      <c r="M365" s="198"/>
      <c r="N365" s="199"/>
      <c r="O365" s="199"/>
      <c r="P365" s="199"/>
      <c r="Q365" s="199"/>
      <c r="R365" s="199"/>
      <c r="S365" s="199"/>
      <c r="T365" s="200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194" t="s">
        <v>173</v>
      </c>
      <c r="AU365" s="194" t="s">
        <v>171</v>
      </c>
      <c r="AV365" s="13" t="s">
        <v>171</v>
      </c>
      <c r="AW365" s="13" t="s">
        <v>32</v>
      </c>
      <c r="AX365" s="13" t="s">
        <v>76</v>
      </c>
      <c r="AY365" s="194" t="s">
        <v>165</v>
      </c>
    </row>
    <row r="366" s="13" customFormat="1">
      <c r="A366" s="13"/>
      <c r="B366" s="192"/>
      <c r="C366" s="13"/>
      <c r="D366" s="193" t="s">
        <v>173</v>
      </c>
      <c r="E366" s="194" t="s">
        <v>1</v>
      </c>
      <c r="F366" s="195" t="s">
        <v>456</v>
      </c>
      <c r="G366" s="13"/>
      <c r="H366" s="196">
        <v>1.7290000000000001</v>
      </c>
      <c r="I366" s="197"/>
      <c r="J366" s="13"/>
      <c r="K366" s="13"/>
      <c r="L366" s="192"/>
      <c r="M366" s="198"/>
      <c r="N366" s="199"/>
      <c r="O366" s="199"/>
      <c r="P366" s="199"/>
      <c r="Q366" s="199"/>
      <c r="R366" s="199"/>
      <c r="S366" s="199"/>
      <c r="T366" s="200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T366" s="194" t="s">
        <v>173</v>
      </c>
      <c r="AU366" s="194" t="s">
        <v>171</v>
      </c>
      <c r="AV366" s="13" t="s">
        <v>171</v>
      </c>
      <c r="AW366" s="13" t="s">
        <v>32</v>
      </c>
      <c r="AX366" s="13" t="s">
        <v>76</v>
      </c>
      <c r="AY366" s="194" t="s">
        <v>165</v>
      </c>
    </row>
    <row r="367" s="13" customFormat="1">
      <c r="A367" s="13"/>
      <c r="B367" s="192"/>
      <c r="C367" s="13"/>
      <c r="D367" s="193" t="s">
        <v>173</v>
      </c>
      <c r="E367" s="194" t="s">
        <v>1</v>
      </c>
      <c r="F367" s="195" t="s">
        <v>457</v>
      </c>
      <c r="G367" s="13"/>
      <c r="H367" s="196">
        <v>2.0619999999999998</v>
      </c>
      <c r="I367" s="197"/>
      <c r="J367" s="13"/>
      <c r="K367" s="13"/>
      <c r="L367" s="192"/>
      <c r="M367" s="198"/>
      <c r="N367" s="199"/>
      <c r="O367" s="199"/>
      <c r="P367" s="199"/>
      <c r="Q367" s="199"/>
      <c r="R367" s="199"/>
      <c r="S367" s="199"/>
      <c r="T367" s="200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194" t="s">
        <v>173</v>
      </c>
      <c r="AU367" s="194" t="s">
        <v>171</v>
      </c>
      <c r="AV367" s="13" t="s">
        <v>171</v>
      </c>
      <c r="AW367" s="13" t="s">
        <v>32</v>
      </c>
      <c r="AX367" s="13" t="s">
        <v>76</v>
      </c>
      <c r="AY367" s="194" t="s">
        <v>165</v>
      </c>
    </row>
    <row r="368" s="13" customFormat="1">
      <c r="A368" s="13"/>
      <c r="B368" s="192"/>
      <c r="C368" s="13"/>
      <c r="D368" s="193" t="s">
        <v>173</v>
      </c>
      <c r="E368" s="194" t="s">
        <v>1</v>
      </c>
      <c r="F368" s="195" t="s">
        <v>458</v>
      </c>
      <c r="G368" s="13"/>
      <c r="H368" s="196">
        <v>2.8599999999999999</v>
      </c>
      <c r="I368" s="197"/>
      <c r="J368" s="13"/>
      <c r="K368" s="13"/>
      <c r="L368" s="192"/>
      <c r="M368" s="198"/>
      <c r="N368" s="199"/>
      <c r="O368" s="199"/>
      <c r="P368" s="199"/>
      <c r="Q368" s="199"/>
      <c r="R368" s="199"/>
      <c r="S368" s="199"/>
      <c r="T368" s="200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194" t="s">
        <v>173</v>
      </c>
      <c r="AU368" s="194" t="s">
        <v>171</v>
      </c>
      <c r="AV368" s="13" t="s">
        <v>171</v>
      </c>
      <c r="AW368" s="13" t="s">
        <v>32</v>
      </c>
      <c r="AX368" s="13" t="s">
        <v>76</v>
      </c>
      <c r="AY368" s="194" t="s">
        <v>165</v>
      </c>
    </row>
    <row r="369" s="13" customFormat="1">
      <c r="A369" s="13"/>
      <c r="B369" s="192"/>
      <c r="C369" s="13"/>
      <c r="D369" s="193" t="s">
        <v>173</v>
      </c>
      <c r="E369" s="194" t="s">
        <v>1</v>
      </c>
      <c r="F369" s="195" t="s">
        <v>459</v>
      </c>
      <c r="G369" s="13"/>
      <c r="H369" s="196">
        <v>2.4609999999999999</v>
      </c>
      <c r="I369" s="197"/>
      <c r="J369" s="13"/>
      <c r="K369" s="13"/>
      <c r="L369" s="192"/>
      <c r="M369" s="198"/>
      <c r="N369" s="199"/>
      <c r="O369" s="199"/>
      <c r="P369" s="199"/>
      <c r="Q369" s="199"/>
      <c r="R369" s="199"/>
      <c r="S369" s="199"/>
      <c r="T369" s="200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194" t="s">
        <v>173</v>
      </c>
      <c r="AU369" s="194" t="s">
        <v>171</v>
      </c>
      <c r="AV369" s="13" t="s">
        <v>171</v>
      </c>
      <c r="AW369" s="13" t="s">
        <v>32</v>
      </c>
      <c r="AX369" s="13" t="s">
        <v>76</v>
      </c>
      <c r="AY369" s="194" t="s">
        <v>165</v>
      </c>
    </row>
    <row r="370" s="13" customFormat="1">
      <c r="A370" s="13"/>
      <c r="B370" s="192"/>
      <c r="C370" s="13"/>
      <c r="D370" s="193" t="s">
        <v>173</v>
      </c>
      <c r="E370" s="194" t="s">
        <v>1</v>
      </c>
      <c r="F370" s="195" t="s">
        <v>460</v>
      </c>
      <c r="G370" s="13"/>
      <c r="H370" s="196">
        <v>29.803999999999998</v>
      </c>
      <c r="I370" s="197"/>
      <c r="J370" s="13"/>
      <c r="K370" s="13"/>
      <c r="L370" s="192"/>
      <c r="M370" s="198"/>
      <c r="N370" s="199"/>
      <c r="O370" s="199"/>
      <c r="P370" s="199"/>
      <c r="Q370" s="199"/>
      <c r="R370" s="199"/>
      <c r="S370" s="199"/>
      <c r="T370" s="200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194" t="s">
        <v>173</v>
      </c>
      <c r="AU370" s="194" t="s">
        <v>171</v>
      </c>
      <c r="AV370" s="13" t="s">
        <v>171</v>
      </c>
      <c r="AW370" s="13" t="s">
        <v>32</v>
      </c>
      <c r="AX370" s="13" t="s">
        <v>76</v>
      </c>
      <c r="AY370" s="194" t="s">
        <v>165</v>
      </c>
    </row>
    <row r="371" s="13" customFormat="1">
      <c r="A371" s="13"/>
      <c r="B371" s="192"/>
      <c r="C371" s="13"/>
      <c r="D371" s="193" t="s">
        <v>173</v>
      </c>
      <c r="E371" s="194" t="s">
        <v>1</v>
      </c>
      <c r="F371" s="195" t="s">
        <v>461</v>
      </c>
      <c r="G371" s="13"/>
      <c r="H371" s="196">
        <v>13.653000000000001</v>
      </c>
      <c r="I371" s="197"/>
      <c r="J371" s="13"/>
      <c r="K371" s="13"/>
      <c r="L371" s="192"/>
      <c r="M371" s="198"/>
      <c r="N371" s="199"/>
      <c r="O371" s="199"/>
      <c r="P371" s="199"/>
      <c r="Q371" s="199"/>
      <c r="R371" s="199"/>
      <c r="S371" s="199"/>
      <c r="T371" s="200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194" t="s">
        <v>173</v>
      </c>
      <c r="AU371" s="194" t="s">
        <v>171</v>
      </c>
      <c r="AV371" s="13" t="s">
        <v>171</v>
      </c>
      <c r="AW371" s="13" t="s">
        <v>32</v>
      </c>
      <c r="AX371" s="13" t="s">
        <v>76</v>
      </c>
      <c r="AY371" s="194" t="s">
        <v>165</v>
      </c>
    </row>
    <row r="372" s="13" customFormat="1">
      <c r="A372" s="13"/>
      <c r="B372" s="192"/>
      <c r="C372" s="13"/>
      <c r="D372" s="193" t="s">
        <v>173</v>
      </c>
      <c r="E372" s="194" t="s">
        <v>1</v>
      </c>
      <c r="F372" s="195" t="s">
        <v>462</v>
      </c>
      <c r="G372" s="13"/>
      <c r="H372" s="196">
        <v>61.938000000000002</v>
      </c>
      <c r="I372" s="197"/>
      <c r="J372" s="13"/>
      <c r="K372" s="13"/>
      <c r="L372" s="192"/>
      <c r="M372" s="198"/>
      <c r="N372" s="199"/>
      <c r="O372" s="199"/>
      <c r="P372" s="199"/>
      <c r="Q372" s="199"/>
      <c r="R372" s="199"/>
      <c r="S372" s="199"/>
      <c r="T372" s="200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194" t="s">
        <v>173</v>
      </c>
      <c r="AU372" s="194" t="s">
        <v>171</v>
      </c>
      <c r="AV372" s="13" t="s">
        <v>171</v>
      </c>
      <c r="AW372" s="13" t="s">
        <v>32</v>
      </c>
      <c r="AX372" s="13" t="s">
        <v>76</v>
      </c>
      <c r="AY372" s="194" t="s">
        <v>165</v>
      </c>
    </row>
    <row r="373" s="13" customFormat="1">
      <c r="A373" s="13"/>
      <c r="B373" s="192"/>
      <c r="C373" s="13"/>
      <c r="D373" s="193" t="s">
        <v>173</v>
      </c>
      <c r="E373" s="194" t="s">
        <v>1</v>
      </c>
      <c r="F373" s="195" t="s">
        <v>463</v>
      </c>
      <c r="G373" s="13"/>
      <c r="H373" s="196">
        <v>74.259</v>
      </c>
      <c r="I373" s="197"/>
      <c r="J373" s="13"/>
      <c r="K373" s="13"/>
      <c r="L373" s="192"/>
      <c r="M373" s="198"/>
      <c r="N373" s="199"/>
      <c r="O373" s="199"/>
      <c r="P373" s="199"/>
      <c r="Q373" s="199"/>
      <c r="R373" s="199"/>
      <c r="S373" s="199"/>
      <c r="T373" s="200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194" t="s">
        <v>173</v>
      </c>
      <c r="AU373" s="194" t="s">
        <v>171</v>
      </c>
      <c r="AV373" s="13" t="s">
        <v>171</v>
      </c>
      <c r="AW373" s="13" t="s">
        <v>32</v>
      </c>
      <c r="AX373" s="13" t="s">
        <v>76</v>
      </c>
      <c r="AY373" s="194" t="s">
        <v>165</v>
      </c>
    </row>
    <row r="374" s="13" customFormat="1">
      <c r="A374" s="13"/>
      <c r="B374" s="192"/>
      <c r="C374" s="13"/>
      <c r="D374" s="193" t="s">
        <v>173</v>
      </c>
      <c r="E374" s="194" t="s">
        <v>1</v>
      </c>
      <c r="F374" s="195" t="s">
        <v>464</v>
      </c>
      <c r="G374" s="13"/>
      <c r="H374" s="196">
        <v>5.7190000000000003</v>
      </c>
      <c r="I374" s="197"/>
      <c r="J374" s="13"/>
      <c r="K374" s="13"/>
      <c r="L374" s="192"/>
      <c r="M374" s="198"/>
      <c r="N374" s="199"/>
      <c r="O374" s="199"/>
      <c r="P374" s="199"/>
      <c r="Q374" s="199"/>
      <c r="R374" s="199"/>
      <c r="S374" s="199"/>
      <c r="T374" s="200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194" t="s">
        <v>173</v>
      </c>
      <c r="AU374" s="194" t="s">
        <v>171</v>
      </c>
      <c r="AV374" s="13" t="s">
        <v>171</v>
      </c>
      <c r="AW374" s="13" t="s">
        <v>32</v>
      </c>
      <c r="AX374" s="13" t="s">
        <v>76</v>
      </c>
      <c r="AY374" s="194" t="s">
        <v>165</v>
      </c>
    </row>
    <row r="375" s="13" customFormat="1">
      <c r="A375" s="13"/>
      <c r="B375" s="192"/>
      <c r="C375" s="13"/>
      <c r="D375" s="193" t="s">
        <v>173</v>
      </c>
      <c r="E375" s="194" t="s">
        <v>1</v>
      </c>
      <c r="F375" s="195" t="s">
        <v>465</v>
      </c>
      <c r="G375" s="13"/>
      <c r="H375" s="196">
        <v>55.277999999999999</v>
      </c>
      <c r="I375" s="197"/>
      <c r="J375" s="13"/>
      <c r="K375" s="13"/>
      <c r="L375" s="192"/>
      <c r="M375" s="198"/>
      <c r="N375" s="199"/>
      <c r="O375" s="199"/>
      <c r="P375" s="199"/>
      <c r="Q375" s="199"/>
      <c r="R375" s="199"/>
      <c r="S375" s="199"/>
      <c r="T375" s="200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194" t="s">
        <v>173</v>
      </c>
      <c r="AU375" s="194" t="s">
        <v>171</v>
      </c>
      <c r="AV375" s="13" t="s">
        <v>171</v>
      </c>
      <c r="AW375" s="13" t="s">
        <v>32</v>
      </c>
      <c r="AX375" s="13" t="s">
        <v>76</v>
      </c>
      <c r="AY375" s="194" t="s">
        <v>165</v>
      </c>
    </row>
    <row r="376" s="13" customFormat="1">
      <c r="A376" s="13"/>
      <c r="B376" s="192"/>
      <c r="C376" s="13"/>
      <c r="D376" s="193" t="s">
        <v>173</v>
      </c>
      <c r="E376" s="194" t="s">
        <v>1</v>
      </c>
      <c r="F376" s="195" t="s">
        <v>466</v>
      </c>
      <c r="G376" s="13"/>
      <c r="H376" s="196">
        <v>34.133000000000003</v>
      </c>
      <c r="I376" s="197"/>
      <c r="J376" s="13"/>
      <c r="K376" s="13"/>
      <c r="L376" s="192"/>
      <c r="M376" s="198"/>
      <c r="N376" s="199"/>
      <c r="O376" s="199"/>
      <c r="P376" s="199"/>
      <c r="Q376" s="199"/>
      <c r="R376" s="199"/>
      <c r="S376" s="199"/>
      <c r="T376" s="200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T376" s="194" t="s">
        <v>173</v>
      </c>
      <c r="AU376" s="194" t="s">
        <v>171</v>
      </c>
      <c r="AV376" s="13" t="s">
        <v>171</v>
      </c>
      <c r="AW376" s="13" t="s">
        <v>32</v>
      </c>
      <c r="AX376" s="13" t="s">
        <v>76</v>
      </c>
      <c r="AY376" s="194" t="s">
        <v>165</v>
      </c>
    </row>
    <row r="377" s="13" customFormat="1">
      <c r="A377" s="13"/>
      <c r="B377" s="192"/>
      <c r="C377" s="13"/>
      <c r="D377" s="193" t="s">
        <v>173</v>
      </c>
      <c r="E377" s="194" t="s">
        <v>1</v>
      </c>
      <c r="F377" s="195" t="s">
        <v>467</v>
      </c>
      <c r="G377" s="13"/>
      <c r="H377" s="196">
        <v>6.5839999999999996</v>
      </c>
      <c r="I377" s="197"/>
      <c r="J377" s="13"/>
      <c r="K377" s="13"/>
      <c r="L377" s="192"/>
      <c r="M377" s="198"/>
      <c r="N377" s="199"/>
      <c r="O377" s="199"/>
      <c r="P377" s="199"/>
      <c r="Q377" s="199"/>
      <c r="R377" s="199"/>
      <c r="S377" s="199"/>
      <c r="T377" s="200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T377" s="194" t="s">
        <v>173</v>
      </c>
      <c r="AU377" s="194" t="s">
        <v>171</v>
      </c>
      <c r="AV377" s="13" t="s">
        <v>171</v>
      </c>
      <c r="AW377" s="13" t="s">
        <v>32</v>
      </c>
      <c r="AX377" s="13" t="s">
        <v>76</v>
      </c>
      <c r="AY377" s="194" t="s">
        <v>165</v>
      </c>
    </row>
    <row r="378" s="13" customFormat="1">
      <c r="A378" s="13"/>
      <c r="B378" s="192"/>
      <c r="C378" s="13"/>
      <c r="D378" s="193" t="s">
        <v>173</v>
      </c>
      <c r="E378" s="194" t="s">
        <v>1</v>
      </c>
      <c r="F378" s="195" t="s">
        <v>468</v>
      </c>
      <c r="G378" s="13"/>
      <c r="H378" s="196">
        <v>26.885000000000002</v>
      </c>
      <c r="I378" s="197"/>
      <c r="J378" s="13"/>
      <c r="K378" s="13"/>
      <c r="L378" s="192"/>
      <c r="M378" s="198"/>
      <c r="N378" s="199"/>
      <c r="O378" s="199"/>
      <c r="P378" s="199"/>
      <c r="Q378" s="199"/>
      <c r="R378" s="199"/>
      <c r="S378" s="199"/>
      <c r="T378" s="200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194" t="s">
        <v>173</v>
      </c>
      <c r="AU378" s="194" t="s">
        <v>171</v>
      </c>
      <c r="AV378" s="13" t="s">
        <v>171</v>
      </c>
      <c r="AW378" s="13" t="s">
        <v>32</v>
      </c>
      <c r="AX378" s="13" t="s">
        <v>76</v>
      </c>
      <c r="AY378" s="194" t="s">
        <v>165</v>
      </c>
    </row>
    <row r="379" s="13" customFormat="1">
      <c r="A379" s="13"/>
      <c r="B379" s="192"/>
      <c r="C379" s="13"/>
      <c r="D379" s="193" t="s">
        <v>173</v>
      </c>
      <c r="E379" s="194" t="s">
        <v>1</v>
      </c>
      <c r="F379" s="195" t="s">
        <v>469</v>
      </c>
      <c r="G379" s="13"/>
      <c r="H379" s="196">
        <v>36.463999999999999</v>
      </c>
      <c r="I379" s="197"/>
      <c r="J379" s="13"/>
      <c r="K379" s="13"/>
      <c r="L379" s="192"/>
      <c r="M379" s="198"/>
      <c r="N379" s="199"/>
      <c r="O379" s="199"/>
      <c r="P379" s="199"/>
      <c r="Q379" s="199"/>
      <c r="R379" s="199"/>
      <c r="S379" s="199"/>
      <c r="T379" s="200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194" t="s">
        <v>173</v>
      </c>
      <c r="AU379" s="194" t="s">
        <v>171</v>
      </c>
      <c r="AV379" s="13" t="s">
        <v>171</v>
      </c>
      <c r="AW379" s="13" t="s">
        <v>32</v>
      </c>
      <c r="AX379" s="13" t="s">
        <v>76</v>
      </c>
      <c r="AY379" s="194" t="s">
        <v>165</v>
      </c>
    </row>
    <row r="380" s="13" customFormat="1">
      <c r="A380" s="13"/>
      <c r="B380" s="192"/>
      <c r="C380" s="13"/>
      <c r="D380" s="193" t="s">
        <v>173</v>
      </c>
      <c r="E380" s="194" t="s">
        <v>1</v>
      </c>
      <c r="F380" s="195" t="s">
        <v>470</v>
      </c>
      <c r="G380" s="13"/>
      <c r="H380" s="196">
        <v>3.6579999999999999</v>
      </c>
      <c r="I380" s="197"/>
      <c r="J380" s="13"/>
      <c r="K380" s="13"/>
      <c r="L380" s="192"/>
      <c r="M380" s="198"/>
      <c r="N380" s="199"/>
      <c r="O380" s="199"/>
      <c r="P380" s="199"/>
      <c r="Q380" s="199"/>
      <c r="R380" s="199"/>
      <c r="S380" s="199"/>
      <c r="T380" s="200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194" t="s">
        <v>173</v>
      </c>
      <c r="AU380" s="194" t="s">
        <v>171</v>
      </c>
      <c r="AV380" s="13" t="s">
        <v>171</v>
      </c>
      <c r="AW380" s="13" t="s">
        <v>32</v>
      </c>
      <c r="AX380" s="13" t="s">
        <v>76</v>
      </c>
      <c r="AY380" s="194" t="s">
        <v>165</v>
      </c>
    </row>
    <row r="381" s="13" customFormat="1">
      <c r="A381" s="13"/>
      <c r="B381" s="192"/>
      <c r="C381" s="13"/>
      <c r="D381" s="193" t="s">
        <v>173</v>
      </c>
      <c r="E381" s="194" t="s">
        <v>1</v>
      </c>
      <c r="F381" s="195" t="s">
        <v>471</v>
      </c>
      <c r="G381" s="13"/>
      <c r="H381" s="196">
        <v>41.459000000000003</v>
      </c>
      <c r="I381" s="197"/>
      <c r="J381" s="13"/>
      <c r="K381" s="13"/>
      <c r="L381" s="192"/>
      <c r="M381" s="198"/>
      <c r="N381" s="199"/>
      <c r="O381" s="199"/>
      <c r="P381" s="199"/>
      <c r="Q381" s="199"/>
      <c r="R381" s="199"/>
      <c r="S381" s="199"/>
      <c r="T381" s="200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194" t="s">
        <v>173</v>
      </c>
      <c r="AU381" s="194" t="s">
        <v>171</v>
      </c>
      <c r="AV381" s="13" t="s">
        <v>171</v>
      </c>
      <c r="AW381" s="13" t="s">
        <v>32</v>
      </c>
      <c r="AX381" s="13" t="s">
        <v>76</v>
      </c>
      <c r="AY381" s="194" t="s">
        <v>165</v>
      </c>
    </row>
    <row r="382" s="13" customFormat="1">
      <c r="A382" s="13"/>
      <c r="B382" s="192"/>
      <c r="C382" s="13"/>
      <c r="D382" s="193" t="s">
        <v>173</v>
      </c>
      <c r="E382" s="194" t="s">
        <v>1</v>
      </c>
      <c r="F382" s="195" t="s">
        <v>472</v>
      </c>
      <c r="G382" s="13"/>
      <c r="H382" s="196">
        <v>38.262</v>
      </c>
      <c r="I382" s="197"/>
      <c r="J382" s="13"/>
      <c r="K382" s="13"/>
      <c r="L382" s="192"/>
      <c r="M382" s="198"/>
      <c r="N382" s="199"/>
      <c r="O382" s="199"/>
      <c r="P382" s="199"/>
      <c r="Q382" s="199"/>
      <c r="R382" s="199"/>
      <c r="S382" s="199"/>
      <c r="T382" s="200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194" t="s">
        <v>173</v>
      </c>
      <c r="AU382" s="194" t="s">
        <v>171</v>
      </c>
      <c r="AV382" s="13" t="s">
        <v>171</v>
      </c>
      <c r="AW382" s="13" t="s">
        <v>32</v>
      </c>
      <c r="AX382" s="13" t="s">
        <v>76</v>
      </c>
      <c r="AY382" s="194" t="s">
        <v>165</v>
      </c>
    </row>
    <row r="383" s="13" customFormat="1">
      <c r="A383" s="13"/>
      <c r="B383" s="192"/>
      <c r="C383" s="13"/>
      <c r="D383" s="193" t="s">
        <v>173</v>
      </c>
      <c r="E383" s="194" t="s">
        <v>1</v>
      </c>
      <c r="F383" s="195" t="s">
        <v>473</v>
      </c>
      <c r="G383" s="13"/>
      <c r="H383" s="196">
        <v>35.631</v>
      </c>
      <c r="I383" s="197"/>
      <c r="J383" s="13"/>
      <c r="K383" s="13"/>
      <c r="L383" s="192"/>
      <c r="M383" s="198"/>
      <c r="N383" s="199"/>
      <c r="O383" s="199"/>
      <c r="P383" s="199"/>
      <c r="Q383" s="199"/>
      <c r="R383" s="199"/>
      <c r="S383" s="199"/>
      <c r="T383" s="200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T383" s="194" t="s">
        <v>173</v>
      </c>
      <c r="AU383" s="194" t="s">
        <v>171</v>
      </c>
      <c r="AV383" s="13" t="s">
        <v>171</v>
      </c>
      <c r="AW383" s="13" t="s">
        <v>32</v>
      </c>
      <c r="AX383" s="13" t="s">
        <v>76</v>
      </c>
      <c r="AY383" s="194" t="s">
        <v>165</v>
      </c>
    </row>
    <row r="384" s="13" customFormat="1">
      <c r="A384" s="13"/>
      <c r="B384" s="192"/>
      <c r="C384" s="13"/>
      <c r="D384" s="193" t="s">
        <v>173</v>
      </c>
      <c r="E384" s="194" t="s">
        <v>1</v>
      </c>
      <c r="F384" s="195" t="s">
        <v>474</v>
      </c>
      <c r="G384" s="13"/>
      <c r="H384" s="196">
        <v>74.259</v>
      </c>
      <c r="I384" s="197"/>
      <c r="J384" s="13"/>
      <c r="K384" s="13"/>
      <c r="L384" s="192"/>
      <c r="M384" s="198"/>
      <c r="N384" s="199"/>
      <c r="O384" s="199"/>
      <c r="P384" s="199"/>
      <c r="Q384" s="199"/>
      <c r="R384" s="199"/>
      <c r="S384" s="199"/>
      <c r="T384" s="200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194" t="s">
        <v>173</v>
      </c>
      <c r="AU384" s="194" t="s">
        <v>171</v>
      </c>
      <c r="AV384" s="13" t="s">
        <v>171</v>
      </c>
      <c r="AW384" s="13" t="s">
        <v>32</v>
      </c>
      <c r="AX384" s="13" t="s">
        <v>76</v>
      </c>
      <c r="AY384" s="194" t="s">
        <v>165</v>
      </c>
    </row>
    <row r="385" s="13" customFormat="1">
      <c r="A385" s="13"/>
      <c r="B385" s="192"/>
      <c r="C385" s="13"/>
      <c r="D385" s="193" t="s">
        <v>173</v>
      </c>
      <c r="E385" s="194" t="s">
        <v>1</v>
      </c>
      <c r="F385" s="195" t="s">
        <v>475</v>
      </c>
      <c r="G385" s="13"/>
      <c r="H385" s="196">
        <v>78.587999999999994</v>
      </c>
      <c r="I385" s="197"/>
      <c r="J385" s="13"/>
      <c r="K385" s="13"/>
      <c r="L385" s="192"/>
      <c r="M385" s="198"/>
      <c r="N385" s="199"/>
      <c r="O385" s="199"/>
      <c r="P385" s="199"/>
      <c r="Q385" s="199"/>
      <c r="R385" s="199"/>
      <c r="S385" s="199"/>
      <c r="T385" s="200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T385" s="194" t="s">
        <v>173</v>
      </c>
      <c r="AU385" s="194" t="s">
        <v>171</v>
      </c>
      <c r="AV385" s="13" t="s">
        <v>171</v>
      </c>
      <c r="AW385" s="13" t="s">
        <v>32</v>
      </c>
      <c r="AX385" s="13" t="s">
        <v>76</v>
      </c>
      <c r="AY385" s="194" t="s">
        <v>165</v>
      </c>
    </row>
    <row r="386" s="13" customFormat="1">
      <c r="A386" s="13"/>
      <c r="B386" s="192"/>
      <c r="C386" s="13"/>
      <c r="D386" s="193" t="s">
        <v>173</v>
      </c>
      <c r="E386" s="194" t="s">
        <v>1</v>
      </c>
      <c r="F386" s="195" t="s">
        <v>476</v>
      </c>
      <c r="G386" s="13"/>
      <c r="H386" s="196">
        <v>41.125999999999998</v>
      </c>
      <c r="I386" s="197"/>
      <c r="J386" s="13"/>
      <c r="K386" s="13"/>
      <c r="L386" s="192"/>
      <c r="M386" s="198"/>
      <c r="N386" s="199"/>
      <c r="O386" s="199"/>
      <c r="P386" s="199"/>
      <c r="Q386" s="199"/>
      <c r="R386" s="199"/>
      <c r="S386" s="199"/>
      <c r="T386" s="200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T386" s="194" t="s">
        <v>173</v>
      </c>
      <c r="AU386" s="194" t="s">
        <v>171</v>
      </c>
      <c r="AV386" s="13" t="s">
        <v>171</v>
      </c>
      <c r="AW386" s="13" t="s">
        <v>32</v>
      </c>
      <c r="AX386" s="13" t="s">
        <v>76</v>
      </c>
      <c r="AY386" s="194" t="s">
        <v>165</v>
      </c>
    </row>
    <row r="387" s="13" customFormat="1">
      <c r="A387" s="13"/>
      <c r="B387" s="192"/>
      <c r="C387" s="13"/>
      <c r="D387" s="193" t="s">
        <v>173</v>
      </c>
      <c r="E387" s="194" t="s">
        <v>1</v>
      </c>
      <c r="F387" s="195" t="s">
        <v>477</v>
      </c>
      <c r="G387" s="13"/>
      <c r="H387" s="196">
        <v>7.8259999999999996</v>
      </c>
      <c r="I387" s="197"/>
      <c r="J387" s="13"/>
      <c r="K387" s="13"/>
      <c r="L387" s="192"/>
      <c r="M387" s="198"/>
      <c r="N387" s="199"/>
      <c r="O387" s="199"/>
      <c r="P387" s="199"/>
      <c r="Q387" s="199"/>
      <c r="R387" s="199"/>
      <c r="S387" s="199"/>
      <c r="T387" s="200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194" t="s">
        <v>173</v>
      </c>
      <c r="AU387" s="194" t="s">
        <v>171</v>
      </c>
      <c r="AV387" s="13" t="s">
        <v>171</v>
      </c>
      <c r="AW387" s="13" t="s">
        <v>32</v>
      </c>
      <c r="AX387" s="13" t="s">
        <v>76</v>
      </c>
      <c r="AY387" s="194" t="s">
        <v>165</v>
      </c>
    </row>
    <row r="388" s="13" customFormat="1">
      <c r="A388" s="13"/>
      <c r="B388" s="192"/>
      <c r="C388" s="13"/>
      <c r="D388" s="193" t="s">
        <v>173</v>
      </c>
      <c r="E388" s="194" t="s">
        <v>1</v>
      </c>
      <c r="F388" s="195" t="s">
        <v>478</v>
      </c>
      <c r="G388" s="13"/>
      <c r="H388" s="196">
        <v>56.110999999999997</v>
      </c>
      <c r="I388" s="197"/>
      <c r="J388" s="13"/>
      <c r="K388" s="13"/>
      <c r="L388" s="192"/>
      <c r="M388" s="198"/>
      <c r="N388" s="199"/>
      <c r="O388" s="199"/>
      <c r="P388" s="199"/>
      <c r="Q388" s="199"/>
      <c r="R388" s="199"/>
      <c r="S388" s="199"/>
      <c r="T388" s="200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194" t="s">
        <v>173</v>
      </c>
      <c r="AU388" s="194" t="s">
        <v>171</v>
      </c>
      <c r="AV388" s="13" t="s">
        <v>171</v>
      </c>
      <c r="AW388" s="13" t="s">
        <v>32</v>
      </c>
      <c r="AX388" s="13" t="s">
        <v>76</v>
      </c>
      <c r="AY388" s="194" t="s">
        <v>165</v>
      </c>
    </row>
    <row r="389" s="13" customFormat="1">
      <c r="A389" s="13"/>
      <c r="B389" s="192"/>
      <c r="C389" s="13"/>
      <c r="D389" s="193" t="s">
        <v>173</v>
      </c>
      <c r="E389" s="194" t="s">
        <v>1</v>
      </c>
      <c r="F389" s="195" t="s">
        <v>479</v>
      </c>
      <c r="G389" s="13"/>
      <c r="H389" s="196">
        <v>9.1579999999999995</v>
      </c>
      <c r="I389" s="197"/>
      <c r="J389" s="13"/>
      <c r="K389" s="13"/>
      <c r="L389" s="192"/>
      <c r="M389" s="198"/>
      <c r="N389" s="199"/>
      <c r="O389" s="199"/>
      <c r="P389" s="199"/>
      <c r="Q389" s="199"/>
      <c r="R389" s="199"/>
      <c r="S389" s="199"/>
      <c r="T389" s="200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T389" s="194" t="s">
        <v>173</v>
      </c>
      <c r="AU389" s="194" t="s">
        <v>171</v>
      </c>
      <c r="AV389" s="13" t="s">
        <v>171</v>
      </c>
      <c r="AW389" s="13" t="s">
        <v>32</v>
      </c>
      <c r="AX389" s="13" t="s">
        <v>76</v>
      </c>
      <c r="AY389" s="194" t="s">
        <v>165</v>
      </c>
    </row>
    <row r="390" s="13" customFormat="1">
      <c r="A390" s="13"/>
      <c r="B390" s="192"/>
      <c r="C390" s="13"/>
      <c r="D390" s="193" t="s">
        <v>173</v>
      </c>
      <c r="E390" s="194" t="s">
        <v>1</v>
      </c>
      <c r="F390" s="195" t="s">
        <v>480</v>
      </c>
      <c r="G390" s="13"/>
      <c r="H390" s="196">
        <v>1.8620000000000001</v>
      </c>
      <c r="I390" s="197"/>
      <c r="J390" s="13"/>
      <c r="K390" s="13"/>
      <c r="L390" s="192"/>
      <c r="M390" s="198"/>
      <c r="N390" s="199"/>
      <c r="O390" s="199"/>
      <c r="P390" s="199"/>
      <c r="Q390" s="199"/>
      <c r="R390" s="199"/>
      <c r="S390" s="199"/>
      <c r="T390" s="200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194" t="s">
        <v>173</v>
      </c>
      <c r="AU390" s="194" t="s">
        <v>171</v>
      </c>
      <c r="AV390" s="13" t="s">
        <v>171</v>
      </c>
      <c r="AW390" s="13" t="s">
        <v>32</v>
      </c>
      <c r="AX390" s="13" t="s">
        <v>76</v>
      </c>
      <c r="AY390" s="194" t="s">
        <v>165</v>
      </c>
    </row>
    <row r="391" s="13" customFormat="1">
      <c r="A391" s="13"/>
      <c r="B391" s="192"/>
      <c r="C391" s="13"/>
      <c r="D391" s="193" t="s">
        <v>173</v>
      </c>
      <c r="E391" s="194" t="s">
        <v>1</v>
      </c>
      <c r="F391" s="195" t="s">
        <v>481</v>
      </c>
      <c r="G391" s="13"/>
      <c r="H391" s="196">
        <v>2.2610000000000001</v>
      </c>
      <c r="I391" s="197"/>
      <c r="J391" s="13"/>
      <c r="K391" s="13"/>
      <c r="L391" s="192"/>
      <c r="M391" s="198"/>
      <c r="N391" s="199"/>
      <c r="O391" s="199"/>
      <c r="P391" s="199"/>
      <c r="Q391" s="199"/>
      <c r="R391" s="199"/>
      <c r="S391" s="199"/>
      <c r="T391" s="200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194" t="s">
        <v>173</v>
      </c>
      <c r="AU391" s="194" t="s">
        <v>171</v>
      </c>
      <c r="AV391" s="13" t="s">
        <v>171</v>
      </c>
      <c r="AW391" s="13" t="s">
        <v>32</v>
      </c>
      <c r="AX391" s="13" t="s">
        <v>76</v>
      </c>
      <c r="AY391" s="194" t="s">
        <v>165</v>
      </c>
    </row>
    <row r="392" s="13" customFormat="1">
      <c r="A392" s="13"/>
      <c r="B392" s="192"/>
      <c r="C392" s="13"/>
      <c r="D392" s="193" t="s">
        <v>173</v>
      </c>
      <c r="E392" s="194" t="s">
        <v>1</v>
      </c>
      <c r="F392" s="195" t="s">
        <v>482</v>
      </c>
      <c r="G392" s="13"/>
      <c r="H392" s="196">
        <v>6.9930000000000003</v>
      </c>
      <c r="I392" s="197"/>
      <c r="J392" s="13"/>
      <c r="K392" s="13"/>
      <c r="L392" s="192"/>
      <c r="M392" s="198"/>
      <c r="N392" s="199"/>
      <c r="O392" s="199"/>
      <c r="P392" s="199"/>
      <c r="Q392" s="199"/>
      <c r="R392" s="199"/>
      <c r="S392" s="199"/>
      <c r="T392" s="200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T392" s="194" t="s">
        <v>173</v>
      </c>
      <c r="AU392" s="194" t="s">
        <v>171</v>
      </c>
      <c r="AV392" s="13" t="s">
        <v>171</v>
      </c>
      <c r="AW392" s="13" t="s">
        <v>32</v>
      </c>
      <c r="AX392" s="13" t="s">
        <v>76</v>
      </c>
      <c r="AY392" s="194" t="s">
        <v>165</v>
      </c>
    </row>
    <row r="393" s="13" customFormat="1">
      <c r="A393" s="13"/>
      <c r="B393" s="192"/>
      <c r="C393" s="13"/>
      <c r="D393" s="193" t="s">
        <v>173</v>
      </c>
      <c r="E393" s="194" t="s">
        <v>1</v>
      </c>
      <c r="F393" s="195" t="s">
        <v>483</v>
      </c>
      <c r="G393" s="13"/>
      <c r="H393" s="196">
        <v>17.483000000000001</v>
      </c>
      <c r="I393" s="197"/>
      <c r="J393" s="13"/>
      <c r="K393" s="13"/>
      <c r="L393" s="192"/>
      <c r="M393" s="198"/>
      <c r="N393" s="199"/>
      <c r="O393" s="199"/>
      <c r="P393" s="199"/>
      <c r="Q393" s="199"/>
      <c r="R393" s="199"/>
      <c r="S393" s="199"/>
      <c r="T393" s="200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T393" s="194" t="s">
        <v>173</v>
      </c>
      <c r="AU393" s="194" t="s">
        <v>171</v>
      </c>
      <c r="AV393" s="13" t="s">
        <v>171</v>
      </c>
      <c r="AW393" s="13" t="s">
        <v>32</v>
      </c>
      <c r="AX393" s="13" t="s">
        <v>76</v>
      </c>
      <c r="AY393" s="194" t="s">
        <v>165</v>
      </c>
    </row>
    <row r="394" s="13" customFormat="1">
      <c r="A394" s="13"/>
      <c r="B394" s="192"/>
      <c r="C394" s="13"/>
      <c r="D394" s="193" t="s">
        <v>173</v>
      </c>
      <c r="E394" s="194" t="s">
        <v>1</v>
      </c>
      <c r="F394" s="195" t="s">
        <v>484</v>
      </c>
      <c r="G394" s="13"/>
      <c r="H394" s="196">
        <v>-123.06999999999999</v>
      </c>
      <c r="I394" s="197"/>
      <c r="J394" s="13"/>
      <c r="K394" s="13"/>
      <c r="L394" s="192"/>
      <c r="M394" s="198"/>
      <c r="N394" s="199"/>
      <c r="O394" s="199"/>
      <c r="P394" s="199"/>
      <c r="Q394" s="199"/>
      <c r="R394" s="199"/>
      <c r="S394" s="199"/>
      <c r="T394" s="200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194" t="s">
        <v>173</v>
      </c>
      <c r="AU394" s="194" t="s">
        <v>171</v>
      </c>
      <c r="AV394" s="13" t="s">
        <v>171</v>
      </c>
      <c r="AW394" s="13" t="s">
        <v>32</v>
      </c>
      <c r="AX394" s="13" t="s">
        <v>76</v>
      </c>
      <c r="AY394" s="194" t="s">
        <v>165</v>
      </c>
    </row>
    <row r="395" s="13" customFormat="1">
      <c r="A395" s="13"/>
      <c r="B395" s="192"/>
      <c r="C395" s="13"/>
      <c r="D395" s="193" t="s">
        <v>173</v>
      </c>
      <c r="E395" s="194" t="s">
        <v>1</v>
      </c>
      <c r="F395" s="195" t="s">
        <v>485</v>
      </c>
      <c r="G395" s="13"/>
      <c r="H395" s="196">
        <v>-88.218000000000004</v>
      </c>
      <c r="I395" s="197"/>
      <c r="J395" s="13"/>
      <c r="K395" s="13"/>
      <c r="L395" s="192"/>
      <c r="M395" s="198"/>
      <c r="N395" s="199"/>
      <c r="O395" s="199"/>
      <c r="P395" s="199"/>
      <c r="Q395" s="199"/>
      <c r="R395" s="199"/>
      <c r="S395" s="199"/>
      <c r="T395" s="200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T395" s="194" t="s">
        <v>173</v>
      </c>
      <c r="AU395" s="194" t="s">
        <v>171</v>
      </c>
      <c r="AV395" s="13" t="s">
        <v>171</v>
      </c>
      <c r="AW395" s="13" t="s">
        <v>32</v>
      </c>
      <c r="AX395" s="13" t="s">
        <v>76</v>
      </c>
      <c r="AY395" s="194" t="s">
        <v>165</v>
      </c>
    </row>
    <row r="396" s="15" customFormat="1">
      <c r="A396" s="15"/>
      <c r="B396" s="220"/>
      <c r="C396" s="15"/>
      <c r="D396" s="193" t="s">
        <v>173</v>
      </c>
      <c r="E396" s="221" t="s">
        <v>1</v>
      </c>
      <c r="F396" s="222" t="s">
        <v>445</v>
      </c>
      <c r="G396" s="15"/>
      <c r="H396" s="221" t="s">
        <v>1</v>
      </c>
      <c r="I396" s="223"/>
      <c r="J396" s="15"/>
      <c r="K396" s="15"/>
      <c r="L396" s="220"/>
      <c r="M396" s="224"/>
      <c r="N396" s="225"/>
      <c r="O396" s="225"/>
      <c r="P396" s="225"/>
      <c r="Q396" s="225"/>
      <c r="R396" s="225"/>
      <c r="S396" s="225"/>
      <c r="T396" s="226"/>
      <c r="U396" s="15"/>
      <c r="V396" s="15"/>
      <c r="W396" s="15"/>
      <c r="X396" s="15"/>
      <c r="Y396" s="15"/>
      <c r="Z396" s="15"/>
      <c r="AA396" s="15"/>
      <c r="AB396" s="15"/>
      <c r="AC396" s="15"/>
      <c r="AD396" s="15"/>
      <c r="AE396" s="15"/>
      <c r="AT396" s="221" t="s">
        <v>173</v>
      </c>
      <c r="AU396" s="221" t="s">
        <v>171</v>
      </c>
      <c r="AV396" s="15" t="s">
        <v>81</v>
      </c>
      <c r="AW396" s="15" t="s">
        <v>32</v>
      </c>
      <c r="AX396" s="15" t="s">
        <v>76</v>
      </c>
      <c r="AY396" s="221" t="s">
        <v>165</v>
      </c>
    </row>
    <row r="397" s="13" customFormat="1">
      <c r="A397" s="13"/>
      <c r="B397" s="192"/>
      <c r="C397" s="13"/>
      <c r="D397" s="193" t="s">
        <v>173</v>
      </c>
      <c r="E397" s="194" t="s">
        <v>1</v>
      </c>
      <c r="F397" s="195" t="s">
        <v>486</v>
      </c>
      <c r="G397" s="13"/>
      <c r="H397" s="196">
        <v>49.140000000000001</v>
      </c>
      <c r="I397" s="197"/>
      <c r="J397" s="13"/>
      <c r="K397" s="13"/>
      <c r="L397" s="192"/>
      <c r="M397" s="198"/>
      <c r="N397" s="199"/>
      <c r="O397" s="199"/>
      <c r="P397" s="199"/>
      <c r="Q397" s="199"/>
      <c r="R397" s="199"/>
      <c r="S397" s="199"/>
      <c r="T397" s="200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194" t="s">
        <v>173</v>
      </c>
      <c r="AU397" s="194" t="s">
        <v>171</v>
      </c>
      <c r="AV397" s="13" t="s">
        <v>171</v>
      </c>
      <c r="AW397" s="13" t="s">
        <v>32</v>
      </c>
      <c r="AX397" s="13" t="s">
        <v>76</v>
      </c>
      <c r="AY397" s="194" t="s">
        <v>165</v>
      </c>
    </row>
    <row r="398" s="16" customFormat="1">
      <c r="A398" s="16"/>
      <c r="B398" s="227"/>
      <c r="C398" s="16"/>
      <c r="D398" s="193" t="s">
        <v>173</v>
      </c>
      <c r="E398" s="228" t="s">
        <v>1</v>
      </c>
      <c r="F398" s="229" t="s">
        <v>307</v>
      </c>
      <c r="G398" s="16"/>
      <c r="H398" s="230">
        <v>962.9069999999997</v>
      </c>
      <c r="I398" s="231"/>
      <c r="J398" s="16"/>
      <c r="K398" s="16"/>
      <c r="L398" s="227"/>
      <c r="M398" s="232"/>
      <c r="N398" s="233"/>
      <c r="O398" s="233"/>
      <c r="P398" s="233"/>
      <c r="Q398" s="233"/>
      <c r="R398" s="233"/>
      <c r="S398" s="233"/>
      <c r="T398" s="234"/>
      <c r="U398" s="16"/>
      <c r="V398" s="16"/>
      <c r="W398" s="16"/>
      <c r="X398" s="16"/>
      <c r="Y398" s="16"/>
      <c r="Z398" s="16"/>
      <c r="AA398" s="16"/>
      <c r="AB398" s="16"/>
      <c r="AC398" s="16"/>
      <c r="AD398" s="16"/>
      <c r="AE398" s="16"/>
      <c r="AT398" s="228" t="s">
        <v>173</v>
      </c>
      <c r="AU398" s="228" t="s">
        <v>171</v>
      </c>
      <c r="AV398" s="16" t="s">
        <v>88</v>
      </c>
      <c r="AW398" s="16" t="s">
        <v>32</v>
      </c>
      <c r="AX398" s="16" t="s">
        <v>76</v>
      </c>
      <c r="AY398" s="228" t="s">
        <v>165</v>
      </c>
    </row>
    <row r="399" s="15" customFormat="1">
      <c r="A399" s="15"/>
      <c r="B399" s="220"/>
      <c r="C399" s="15"/>
      <c r="D399" s="193" t="s">
        <v>173</v>
      </c>
      <c r="E399" s="221" t="s">
        <v>1</v>
      </c>
      <c r="F399" s="222" t="s">
        <v>362</v>
      </c>
      <c r="G399" s="15"/>
      <c r="H399" s="221" t="s">
        <v>1</v>
      </c>
      <c r="I399" s="223"/>
      <c r="J399" s="15"/>
      <c r="K399" s="15"/>
      <c r="L399" s="220"/>
      <c r="M399" s="224"/>
      <c r="N399" s="225"/>
      <c r="O399" s="225"/>
      <c r="P399" s="225"/>
      <c r="Q399" s="225"/>
      <c r="R399" s="225"/>
      <c r="S399" s="225"/>
      <c r="T399" s="226"/>
      <c r="U399" s="15"/>
      <c r="V399" s="15"/>
      <c r="W399" s="15"/>
      <c r="X399" s="15"/>
      <c r="Y399" s="15"/>
      <c r="Z399" s="15"/>
      <c r="AA399" s="15"/>
      <c r="AB399" s="15"/>
      <c r="AC399" s="15"/>
      <c r="AD399" s="15"/>
      <c r="AE399" s="15"/>
      <c r="AT399" s="221" t="s">
        <v>173</v>
      </c>
      <c r="AU399" s="221" t="s">
        <v>171</v>
      </c>
      <c r="AV399" s="15" t="s">
        <v>81</v>
      </c>
      <c r="AW399" s="15" t="s">
        <v>32</v>
      </c>
      <c r="AX399" s="15" t="s">
        <v>76</v>
      </c>
      <c r="AY399" s="221" t="s">
        <v>165</v>
      </c>
    </row>
    <row r="400" s="13" customFormat="1">
      <c r="A400" s="13"/>
      <c r="B400" s="192"/>
      <c r="C400" s="13"/>
      <c r="D400" s="193" t="s">
        <v>173</v>
      </c>
      <c r="E400" s="194" t="s">
        <v>1</v>
      </c>
      <c r="F400" s="195" t="s">
        <v>487</v>
      </c>
      <c r="G400" s="13"/>
      <c r="H400" s="196">
        <v>39.579999999999998</v>
      </c>
      <c r="I400" s="197"/>
      <c r="J400" s="13"/>
      <c r="K400" s="13"/>
      <c r="L400" s="192"/>
      <c r="M400" s="198"/>
      <c r="N400" s="199"/>
      <c r="O400" s="199"/>
      <c r="P400" s="199"/>
      <c r="Q400" s="199"/>
      <c r="R400" s="199"/>
      <c r="S400" s="199"/>
      <c r="T400" s="200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T400" s="194" t="s">
        <v>173</v>
      </c>
      <c r="AU400" s="194" t="s">
        <v>171</v>
      </c>
      <c r="AV400" s="13" t="s">
        <v>171</v>
      </c>
      <c r="AW400" s="13" t="s">
        <v>32</v>
      </c>
      <c r="AX400" s="13" t="s">
        <v>76</v>
      </c>
      <c r="AY400" s="194" t="s">
        <v>165</v>
      </c>
    </row>
    <row r="401" s="13" customFormat="1">
      <c r="A401" s="13"/>
      <c r="B401" s="192"/>
      <c r="C401" s="13"/>
      <c r="D401" s="193" t="s">
        <v>173</v>
      </c>
      <c r="E401" s="194" t="s">
        <v>1</v>
      </c>
      <c r="F401" s="195" t="s">
        <v>488</v>
      </c>
      <c r="G401" s="13"/>
      <c r="H401" s="196">
        <v>34.683999999999997</v>
      </c>
      <c r="I401" s="197"/>
      <c r="J401" s="13"/>
      <c r="K401" s="13"/>
      <c r="L401" s="192"/>
      <c r="M401" s="198"/>
      <c r="N401" s="199"/>
      <c r="O401" s="199"/>
      <c r="P401" s="199"/>
      <c r="Q401" s="199"/>
      <c r="R401" s="199"/>
      <c r="S401" s="199"/>
      <c r="T401" s="200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T401" s="194" t="s">
        <v>173</v>
      </c>
      <c r="AU401" s="194" t="s">
        <v>171</v>
      </c>
      <c r="AV401" s="13" t="s">
        <v>171</v>
      </c>
      <c r="AW401" s="13" t="s">
        <v>32</v>
      </c>
      <c r="AX401" s="13" t="s">
        <v>76</v>
      </c>
      <c r="AY401" s="194" t="s">
        <v>165</v>
      </c>
    </row>
    <row r="402" s="13" customFormat="1">
      <c r="A402" s="13"/>
      <c r="B402" s="192"/>
      <c r="C402" s="13"/>
      <c r="D402" s="193" t="s">
        <v>173</v>
      </c>
      <c r="E402" s="194" t="s">
        <v>1</v>
      </c>
      <c r="F402" s="195" t="s">
        <v>489</v>
      </c>
      <c r="G402" s="13"/>
      <c r="H402" s="196">
        <v>1.6200000000000001</v>
      </c>
      <c r="I402" s="197"/>
      <c r="J402" s="13"/>
      <c r="K402" s="13"/>
      <c r="L402" s="192"/>
      <c r="M402" s="198"/>
      <c r="N402" s="199"/>
      <c r="O402" s="199"/>
      <c r="P402" s="199"/>
      <c r="Q402" s="199"/>
      <c r="R402" s="199"/>
      <c r="S402" s="199"/>
      <c r="T402" s="200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194" t="s">
        <v>173</v>
      </c>
      <c r="AU402" s="194" t="s">
        <v>171</v>
      </c>
      <c r="AV402" s="13" t="s">
        <v>171</v>
      </c>
      <c r="AW402" s="13" t="s">
        <v>32</v>
      </c>
      <c r="AX402" s="13" t="s">
        <v>76</v>
      </c>
      <c r="AY402" s="194" t="s">
        <v>165</v>
      </c>
    </row>
    <row r="403" s="13" customFormat="1">
      <c r="A403" s="13"/>
      <c r="B403" s="192"/>
      <c r="C403" s="13"/>
      <c r="D403" s="193" t="s">
        <v>173</v>
      </c>
      <c r="E403" s="194" t="s">
        <v>1</v>
      </c>
      <c r="F403" s="195" t="s">
        <v>490</v>
      </c>
      <c r="G403" s="13"/>
      <c r="H403" s="196">
        <v>0.87</v>
      </c>
      <c r="I403" s="197"/>
      <c r="J403" s="13"/>
      <c r="K403" s="13"/>
      <c r="L403" s="192"/>
      <c r="M403" s="198"/>
      <c r="N403" s="199"/>
      <c r="O403" s="199"/>
      <c r="P403" s="199"/>
      <c r="Q403" s="199"/>
      <c r="R403" s="199"/>
      <c r="S403" s="199"/>
      <c r="T403" s="200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T403" s="194" t="s">
        <v>173</v>
      </c>
      <c r="AU403" s="194" t="s">
        <v>171</v>
      </c>
      <c r="AV403" s="13" t="s">
        <v>171</v>
      </c>
      <c r="AW403" s="13" t="s">
        <v>32</v>
      </c>
      <c r="AX403" s="13" t="s">
        <v>76</v>
      </c>
      <c r="AY403" s="194" t="s">
        <v>165</v>
      </c>
    </row>
    <row r="404" s="13" customFormat="1">
      <c r="A404" s="13"/>
      <c r="B404" s="192"/>
      <c r="C404" s="13"/>
      <c r="D404" s="193" t="s">
        <v>173</v>
      </c>
      <c r="E404" s="194" t="s">
        <v>1</v>
      </c>
      <c r="F404" s="195" t="s">
        <v>491</v>
      </c>
      <c r="G404" s="13"/>
      <c r="H404" s="196">
        <v>0.87</v>
      </c>
      <c r="I404" s="197"/>
      <c r="J404" s="13"/>
      <c r="K404" s="13"/>
      <c r="L404" s="192"/>
      <c r="M404" s="198"/>
      <c r="N404" s="199"/>
      <c r="O404" s="199"/>
      <c r="P404" s="199"/>
      <c r="Q404" s="199"/>
      <c r="R404" s="199"/>
      <c r="S404" s="199"/>
      <c r="T404" s="200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194" t="s">
        <v>173</v>
      </c>
      <c r="AU404" s="194" t="s">
        <v>171</v>
      </c>
      <c r="AV404" s="13" t="s">
        <v>171</v>
      </c>
      <c r="AW404" s="13" t="s">
        <v>32</v>
      </c>
      <c r="AX404" s="13" t="s">
        <v>76</v>
      </c>
      <c r="AY404" s="194" t="s">
        <v>165</v>
      </c>
    </row>
    <row r="405" s="13" customFormat="1">
      <c r="A405" s="13"/>
      <c r="B405" s="192"/>
      <c r="C405" s="13"/>
      <c r="D405" s="193" t="s">
        <v>173</v>
      </c>
      <c r="E405" s="194" t="s">
        <v>1</v>
      </c>
      <c r="F405" s="195" t="s">
        <v>492</v>
      </c>
      <c r="G405" s="13"/>
      <c r="H405" s="196">
        <v>3.21</v>
      </c>
      <c r="I405" s="197"/>
      <c r="J405" s="13"/>
      <c r="K405" s="13"/>
      <c r="L405" s="192"/>
      <c r="M405" s="198"/>
      <c r="N405" s="199"/>
      <c r="O405" s="199"/>
      <c r="P405" s="199"/>
      <c r="Q405" s="199"/>
      <c r="R405" s="199"/>
      <c r="S405" s="199"/>
      <c r="T405" s="200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T405" s="194" t="s">
        <v>173</v>
      </c>
      <c r="AU405" s="194" t="s">
        <v>171</v>
      </c>
      <c r="AV405" s="13" t="s">
        <v>171</v>
      </c>
      <c r="AW405" s="13" t="s">
        <v>32</v>
      </c>
      <c r="AX405" s="13" t="s">
        <v>76</v>
      </c>
      <c r="AY405" s="194" t="s">
        <v>165</v>
      </c>
    </row>
    <row r="406" s="13" customFormat="1">
      <c r="A406" s="13"/>
      <c r="B406" s="192"/>
      <c r="C406" s="13"/>
      <c r="D406" s="193" t="s">
        <v>173</v>
      </c>
      <c r="E406" s="194" t="s">
        <v>1</v>
      </c>
      <c r="F406" s="195" t="s">
        <v>493</v>
      </c>
      <c r="G406" s="13"/>
      <c r="H406" s="196">
        <v>8.8580000000000005</v>
      </c>
      <c r="I406" s="197"/>
      <c r="J406" s="13"/>
      <c r="K406" s="13"/>
      <c r="L406" s="192"/>
      <c r="M406" s="198"/>
      <c r="N406" s="199"/>
      <c r="O406" s="199"/>
      <c r="P406" s="199"/>
      <c r="Q406" s="199"/>
      <c r="R406" s="199"/>
      <c r="S406" s="199"/>
      <c r="T406" s="200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T406" s="194" t="s">
        <v>173</v>
      </c>
      <c r="AU406" s="194" t="s">
        <v>171</v>
      </c>
      <c r="AV406" s="13" t="s">
        <v>171</v>
      </c>
      <c r="AW406" s="13" t="s">
        <v>32</v>
      </c>
      <c r="AX406" s="13" t="s">
        <v>76</v>
      </c>
      <c r="AY406" s="194" t="s">
        <v>165</v>
      </c>
    </row>
    <row r="407" s="13" customFormat="1">
      <c r="A407" s="13"/>
      <c r="B407" s="192"/>
      <c r="C407" s="13"/>
      <c r="D407" s="193" t="s">
        <v>173</v>
      </c>
      <c r="E407" s="194" t="s">
        <v>1</v>
      </c>
      <c r="F407" s="195" t="s">
        <v>494</v>
      </c>
      <c r="G407" s="13"/>
      <c r="H407" s="196">
        <v>7.4160000000000004</v>
      </c>
      <c r="I407" s="197"/>
      <c r="J407" s="13"/>
      <c r="K407" s="13"/>
      <c r="L407" s="192"/>
      <c r="M407" s="198"/>
      <c r="N407" s="199"/>
      <c r="O407" s="199"/>
      <c r="P407" s="199"/>
      <c r="Q407" s="199"/>
      <c r="R407" s="199"/>
      <c r="S407" s="199"/>
      <c r="T407" s="200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T407" s="194" t="s">
        <v>173</v>
      </c>
      <c r="AU407" s="194" t="s">
        <v>171</v>
      </c>
      <c r="AV407" s="13" t="s">
        <v>171</v>
      </c>
      <c r="AW407" s="13" t="s">
        <v>32</v>
      </c>
      <c r="AX407" s="13" t="s">
        <v>76</v>
      </c>
      <c r="AY407" s="194" t="s">
        <v>165</v>
      </c>
    </row>
    <row r="408" s="13" customFormat="1">
      <c r="A408" s="13"/>
      <c r="B408" s="192"/>
      <c r="C408" s="13"/>
      <c r="D408" s="193" t="s">
        <v>173</v>
      </c>
      <c r="E408" s="194" t="s">
        <v>1</v>
      </c>
      <c r="F408" s="195" t="s">
        <v>495</v>
      </c>
      <c r="G408" s="13"/>
      <c r="H408" s="196">
        <v>25.350000000000001</v>
      </c>
      <c r="I408" s="197"/>
      <c r="J408" s="13"/>
      <c r="K408" s="13"/>
      <c r="L408" s="192"/>
      <c r="M408" s="198"/>
      <c r="N408" s="199"/>
      <c r="O408" s="199"/>
      <c r="P408" s="199"/>
      <c r="Q408" s="199"/>
      <c r="R408" s="199"/>
      <c r="S408" s="199"/>
      <c r="T408" s="200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T408" s="194" t="s">
        <v>173</v>
      </c>
      <c r="AU408" s="194" t="s">
        <v>171</v>
      </c>
      <c r="AV408" s="13" t="s">
        <v>171</v>
      </c>
      <c r="AW408" s="13" t="s">
        <v>32</v>
      </c>
      <c r="AX408" s="13" t="s">
        <v>76</v>
      </c>
      <c r="AY408" s="194" t="s">
        <v>165</v>
      </c>
    </row>
    <row r="409" s="13" customFormat="1">
      <c r="A409" s="13"/>
      <c r="B409" s="192"/>
      <c r="C409" s="13"/>
      <c r="D409" s="193" t="s">
        <v>173</v>
      </c>
      <c r="E409" s="194" t="s">
        <v>1</v>
      </c>
      <c r="F409" s="195" t="s">
        <v>496</v>
      </c>
      <c r="G409" s="13"/>
      <c r="H409" s="196">
        <v>34.051000000000002</v>
      </c>
      <c r="I409" s="197"/>
      <c r="J409" s="13"/>
      <c r="K409" s="13"/>
      <c r="L409" s="192"/>
      <c r="M409" s="198"/>
      <c r="N409" s="199"/>
      <c r="O409" s="199"/>
      <c r="P409" s="199"/>
      <c r="Q409" s="199"/>
      <c r="R409" s="199"/>
      <c r="S409" s="199"/>
      <c r="T409" s="200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T409" s="194" t="s">
        <v>173</v>
      </c>
      <c r="AU409" s="194" t="s">
        <v>171</v>
      </c>
      <c r="AV409" s="13" t="s">
        <v>171</v>
      </c>
      <c r="AW409" s="13" t="s">
        <v>32</v>
      </c>
      <c r="AX409" s="13" t="s">
        <v>76</v>
      </c>
      <c r="AY409" s="194" t="s">
        <v>165</v>
      </c>
    </row>
    <row r="410" s="13" customFormat="1">
      <c r="A410" s="13"/>
      <c r="B410" s="192"/>
      <c r="C410" s="13"/>
      <c r="D410" s="193" t="s">
        <v>173</v>
      </c>
      <c r="E410" s="194" t="s">
        <v>1</v>
      </c>
      <c r="F410" s="195" t="s">
        <v>497</v>
      </c>
      <c r="G410" s="13"/>
      <c r="H410" s="196">
        <v>16.48</v>
      </c>
      <c r="I410" s="197"/>
      <c r="J410" s="13"/>
      <c r="K410" s="13"/>
      <c r="L410" s="192"/>
      <c r="M410" s="198"/>
      <c r="N410" s="199"/>
      <c r="O410" s="199"/>
      <c r="P410" s="199"/>
      <c r="Q410" s="199"/>
      <c r="R410" s="199"/>
      <c r="S410" s="199"/>
      <c r="T410" s="200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T410" s="194" t="s">
        <v>173</v>
      </c>
      <c r="AU410" s="194" t="s">
        <v>171</v>
      </c>
      <c r="AV410" s="13" t="s">
        <v>171</v>
      </c>
      <c r="AW410" s="13" t="s">
        <v>32</v>
      </c>
      <c r="AX410" s="13" t="s">
        <v>76</v>
      </c>
      <c r="AY410" s="194" t="s">
        <v>165</v>
      </c>
    </row>
    <row r="411" s="13" customFormat="1">
      <c r="A411" s="13"/>
      <c r="B411" s="192"/>
      <c r="C411" s="13"/>
      <c r="D411" s="193" t="s">
        <v>173</v>
      </c>
      <c r="E411" s="194" t="s">
        <v>1</v>
      </c>
      <c r="F411" s="195" t="s">
        <v>498</v>
      </c>
      <c r="G411" s="13"/>
      <c r="H411" s="196">
        <v>16.48</v>
      </c>
      <c r="I411" s="197"/>
      <c r="J411" s="13"/>
      <c r="K411" s="13"/>
      <c r="L411" s="192"/>
      <c r="M411" s="198"/>
      <c r="N411" s="199"/>
      <c r="O411" s="199"/>
      <c r="P411" s="199"/>
      <c r="Q411" s="199"/>
      <c r="R411" s="199"/>
      <c r="S411" s="199"/>
      <c r="T411" s="200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T411" s="194" t="s">
        <v>173</v>
      </c>
      <c r="AU411" s="194" t="s">
        <v>171</v>
      </c>
      <c r="AV411" s="13" t="s">
        <v>171</v>
      </c>
      <c r="AW411" s="13" t="s">
        <v>32</v>
      </c>
      <c r="AX411" s="13" t="s">
        <v>76</v>
      </c>
      <c r="AY411" s="194" t="s">
        <v>165</v>
      </c>
    </row>
    <row r="412" s="13" customFormat="1">
      <c r="A412" s="13"/>
      <c r="B412" s="192"/>
      <c r="C412" s="13"/>
      <c r="D412" s="193" t="s">
        <v>173</v>
      </c>
      <c r="E412" s="194" t="s">
        <v>1</v>
      </c>
      <c r="F412" s="195" t="s">
        <v>499</v>
      </c>
      <c r="G412" s="13"/>
      <c r="H412" s="196">
        <v>16.928000000000001</v>
      </c>
      <c r="I412" s="197"/>
      <c r="J412" s="13"/>
      <c r="K412" s="13"/>
      <c r="L412" s="192"/>
      <c r="M412" s="198"/>
      <c r="N412" s="199"/>
      <c r="O412" s="199"/>
      <c r="P412" s="199"/>
      <c r="Q412" s="199"/>
      <c r="R412" s="199"/>
      <c r="S412" s="199"/>
      <c r="T412" s="200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T412" s="194" t="s">
        <v>173</v>
      </c>
      <c r="AU412" s="194" t="s">
        <v>171</v>
      </c>
      <c r="AV412" s="13" t="s">
        <v>171</v>
      </c>
      <c r="AW412" s="13" t="s">
        <v>32</v>
      </c>
      <c r="AX412" s="13" t="s">
        <v>76</v>
      </c>
      <c r="AY412" s="194" t="s">
        <v>165</v>
      </c>
    </row>
    <row r="413" s="13" customFormat="1">
      <c r="A413" s="13"/>
      <c r="B413" s="192"/>
      <c r="C413" s="13"/>
      <c r="D413" s="193" t="s">
        <v>173</v>
      </c>
      <c r="E413" s="194" t="s">
        <v>1</v>
      </c>
      <c r="F413" s="195" t="s">
        <v>500</v>
      </c>
      <c r="G413" s="13"/>
      <c r="H413" s="196">
        <v>17.518000000000001</v>
      </c>
      <c r="I413" s="197"/>
      <c r="J413" s="13"/>
      <c r="K413" s="13"/>
      <c r="L413" s="192"/>
      <c r="M413" s="198"/>
      <c r="N413" s="199"/>
      <c r="O413" s="199"/>
      <c r="P413" s="199"/>
      <c r="Q413" s="199"/>
      <c r="R413" s="199"/>
      <c r="S413" s="199"/>
      <c r="T413" s="200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T413" s="194" t="s">
        <v>173</v>
      </c>
      <c r="AU413" s="194" t="s">
        <v>171</v>
      </c>
      <c r="AV413" s="13" t="s">
        <v>171</v>
      </c>
      <c r="AW413" s="13" t="s">
        <v>32</v>
      </c>
      <c r="AX413" s="13" t="s">
        <v>76</v>
      </c>
      <c r="AY413" s="194" t="s">
        <v>165</v>
      </c>
    </row>
    <row r="414" s="13" customFormat="1">
      <c r="A414" s="13"/>
      <c r="B414" s="192"/>
      <c r="C414" s="13"/>
      <c r="D414" s="193" t="s">
        <v>173</v>
      </c>
      <c r="E414" s="194" t="s">
        <v>1</v>
      </c>
      <c r="F414" s="195" t="s">
        <v>501</v>
      </c>
      <c r="G414" s="13"/>
      <c r="H414" s="196">
        <v>15.449999999999999</v>
      </c>
      <c r="I414" s="197"/>
      <c r="J414" s="13"/>
      <c r="K414" s="13"/>
      <c r="L414" s="192"/>
      <c r="M414" s="198"/>
      <c r="N414" s="199"/>
      <c r="O414" s="199"/>
      <c r="P414" s="199"/>
      <c r="Q414" s="199"/>
      <c r="R414" s="199"/>
      <c r="S414" s="199"/>
      <c r="T414" s="200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T414" s="194" t="s">
        <v>173</v>
      </c>
      <c r="AU414" s="194" t="s">
        <v>171</v>
      </c>
      <c r="AV414" s="13" t="s">
        <v>171</v>
      </c>
      <c r="AW414" s="13" t="s">
        <v>32</v>
      </c>
      <c r="AX414" s="13" t="s">
        <v>76</v>
      </c>
      <c r="AY414" s="194" t="s">
        <v>165</v>
      </c>
    </row>
    <row r="415" s="13" customFormat="1">
      <c r="A415" s="13"/>
      <c r="B415" s="192"/>
      <c r="C415" s="13"/>
      <c r="D415" s="193" t="s">
        <v>173</v>
      </c>
      <c r="E415" s="194" t="s">
        <v>1</v>
      </c>
      <c r="F415" s="195" t="s">
        <v>502</v>
      </c>
      <c r="G415" s="13"/>
      <c r="H415" s="196">
        <v>17.510000000000002</v>
      </c>
      <c r="I415" s="197"/>
      <c r="J415" s="13"/>
      <c r="K415" s="13"/>
      <c r="L415" s="192"/>
      <c r="M415" s="198"/>
      <c r="N415" s="199"/>
      <c r="O415" s="199"/>
      <c r="P415" s="199"/>
      <c r="Q415" s="199"/>
      <c r="R415" s="199"/>
      <c r="S415" s="199"/>
      <c r="T415" s="200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T415" s="194" t="s">
        <v>173</v>
      </c>
      <c r="AU415" s="194" t="s">
        <v>171</v>
      </c>
      <c r="AV415" s="13" t="s">
        <v>171</v>
      </c>
      <c r="AW415" s="13" t="s">
        <v>32</v>
      </c>
      <c r="AX415" s="13" t="s">
        <v>76</v>
      </c>
      <c r="AY415" s="194" t="s">
        <v>165</v>
      </c>
    </row>
    <row r="416" s="13" customFormat="1">
      <c r="A416" s="13"/>
      <c r="B416" s="192"/>
      <c r="C416" s="13"/>
      <c r="D416" s="193" t="s">
        <v>173</v>
      </c>
      <c r="E416" s="194" t="s">
        <v>1</v>
      </c>
      <c r="F416" s="195" t="s">
        <v>503</v>
      </c>
      <c r="G416" s="13"/>
      <c r="H416" s="196">
        <v>24.809999999999999</v>
      </c>
      <c r="I416" s="197"/>
      <c r="J416" s="13"/>
      <c r="K416" s="13"/>
      <c r="L416" s="192"/>
      <c r="M416" s="198"/>
      <c r="N416" s="199"/>
      <c r="O416" s="199"/>
      <c r="P416" s="199"/>
      <c r="Q416" s="199"/>
      <c r="R416" s="199"/>
      <c r="S416" s="199"/>
      <c r="T416" s="200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T416" s="194" t="s">
        <v>173</v>
      </c>
      <c r="AU416" s="194" t="s">
        <v>171</v>
      </c>
      <c r="AV416" s="13" t="s">
        <v>171</v>
      </c>
      <c r="AW416" s="13" t="s">
        <v>32</v>
      </c>
      <c r="AX416" s="13" t="s">
        <v>76</v>
      </c>
      <c r="AY416" s="194" t="s">
        <v>165</v>
      </c>
    </row>
    <row r="417" s="13" customFormat="1">
      <c r="A417" s="13"/>
      <c r="B417" s="192"/>
      <c r="C417" s="13"/>
      <c r="D417" s="193" t="s">
        <v>173</v>
      </c>
      <c r="E417" s="194" t="s">
        <v>1</v>
      </c>
      <c r="F417" s="195" t="s">
        <v>504</v>
      </c>
      <c r="G417" s="13"/>
      <c r="H417" s="196">
        <v>25.870000000000001</v>
      </c>
      <c r="I417" s="197"/>
      <c r="J417" s="13"/>
      <c r="K417" s="13"/>
      <c r="L417" s="192"/>
      <c r="M417" s="198"/>
      <c r="N417" s="199"/>
      <c r="O417" s="199"/>
      <c r="P417" s="199"/>
      <c r="Q417" s="199"/>
      <c r="R417" s="199"/>
      <c r="S417" s="199"/>
      <c r="T417" s="200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T417" s="194" t="s">
        <v>173</v>
      </c>
      <c r="AU417" s="194" t="s">
        <v>171</v>
      </c>
      <c r="AV417" s="13" t="s">
        <v>171</v>
      </c>
      <c r="AW417" s="13" t="s">
        <v>32</v>
      </c>
      <c r="AX417" s="13" t="s">
        <v>76</v>
      </c>
      <c r="AY417" s="194" t="s">
        <v>165</v>
      </c>
    </row>
    <row r="418" s="13" customFormat="1">
      <c r="A418" s="13"/>
      <c r="B418" s="192"/>
      <c r="C418" s="13"/>
      <c r="D418" s="193" t="s">
        <v>173</v>
      </c>
      <c r="E418" s="194" t="s">
        <v>1</v>
      </c>
      <c r="F418" s="195" t="s">
        <v>505</v>
      </c>
      <c r="G418" s="13"/>
      <c r="H418" s="196">
        <v>22.495999999999999</v>
      </c>
      <c r="I418" s="197"/>
      <c r="J418" s="13"/>
      <c r="K418" s="13"/>
      <c r="L418" s="192"/>
      <c r="M418" s="198"/>
      <c r="N418" s="199"/>
      <c r="O418" s="199"/>
      <c r="P418" s="199"/>
      <c r="Q418" s="199"/>
      <c r="R418" s="199"/>
      <c r="S418" s="199"/>
      <c r="T418" s="200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T418" s="194" t="s">
        <v>173</v>
      </c>
      <c r="AU418" s="194" t="s">
        <v>171</v>
      </c>
      <c r="AV418" s="13" t="s">
        <v>171</v>
      </c>
      <c r="AW418" s="13" t="s">
        <v>32</v>
      </c>
      <c r="AX418" s="13" t="s">
        <v>76</v>
      </c>
      <c r="AY418" s="194" t="s">
        <v>165</v>
      </c>
    </row>
    <row r="419" s="13" customFormat="1">
      <c r="A419" s="13"/>
      <c r="B419" s="192"/>
      <c r="C419" s="13"/>
      <c r="D419" s="193" t="s">
        <v>173</v>
      </c>
      <c r="E419" s="194" t="s">
        <v>1</v>
      </c>
      <c r="F419" s="195" t="s">
        <v>506</v>
      </c>
      <c r="G419" s="13"/>
      <c r="H419" s="196">
        <v>0.93000000000000005</v>
      </c>
      <c r="I419" s="197"/>
      <c r="J419" s="13"/>
      <c r="K419" s="13"/>
      <c r="L419" s="192"/>
      <c r="M419" s="198"/>
      <c r="N419" s="199"/>
      <c r="O419" s="199"/>
      <c r="P419" s="199"/>
      <c r="Q419" s="199"/>
      <c r="R419" s="199"/>
      <c r="S419" s="199"/>
      <c r="T419" s="200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T419" s="194" t="s">
        <v>173</v>
      </c>
      <c r="AU419" s="194" t="s">
        <v>171</v>
      </c>
      <c r="AV419" s="13" t="s">
        <v>171</v>
      </c>
      <c r="AW419" s="13" t="s">
        <v>32</v>
      </c>
      <c r="AX419" s="13" t="s">
        <v>76</v>
      </c>
      <c r="AY419" s="194" t="s">
        <v>165</v>
      </c>
    </row>
    <row r="420" s="13" customFormat="1">
      <c r="A420" s="13"/>
      <c r="B420" s="192"/>
      <c r="C420" s="13"/>
      <c r="D420" s="193" t="s">
        <v>173</v>
      </c>
      <c r="E420" s="194" t="s">
        <v>1</v>
      </c>
      <c r="F420" s="195" t="s">
        <v>507</v>
      </c>
      <c r="G420" s="13"/>
      <c r="H420" s="196">
        <v>1.71</v>
      </c>
      <c r="I420" s="197"/>
      <c r="J420" s="13"/>
      <c r="K420" s="13"/>
      <c r="L420" s="192"/>
      <c r="M420" s="198"/>
      <c r="N420" s="199"/>
      <c r="O420" s="199"/>
      <c r="P420" s="199"/>
      <c r="Q420" s="199"/>
      <c r="R420" s="199"/>
      <c r="S420" s="199"/>
      <c r="T420" s="200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T420" s="194" t="s">
        <v>173</v>
      </c>
      <c r="AU420" s="194" t="s">
        <v>171</v>
      </c>
      <c r="AV420" s="13" t="s">
        <v>171</v>
      </c>
      <c r="AW420" s="13" t="s">
        <v>32</v>
      </c>
      <c r="AX420" s="13" t="s">
        <v>76</v>
      </c>
      <c r="AY420" s="194" t="s">
        <v>165</v>
      </c>
    </row>
    <row r="421" s="13" customFormat="1">
      <c r="A421" s="13"/>
      <c r="B421" s="192"/>
      <c r="C421" s="13"/>
      <c r="D421" s="193" t="s">
        <v>173</v>
      </c>
      <c r="E421" s="194" t="s">
        <v>1</v>
      </c>
      <c r="F421" s="195" t="s">
        <v>508</v>
      </c>
      <c r="G421" s="13"/>
      <c r="H421" s="196">
        <v>7.21</v>
      </c>
      <c r="I421" s="197"/>
      <c r="J421" s="13"/>
      <c r="K421" s="13"/>
      <c r="L421" s="192"/>
      <c r="M421" s="198"/>
      <c r="N421" s="199"/>
      <c r="O421" s="199"/>
      <c r="P421" s="199"/>
      <c r="Q421" s="199"/>
      <c r="R421" s="199"/>
      <c r="S421" s="199"/>
      <c r="T421" s="200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T421" s="194" t="s">
        <v>173</v>
      </c>
      <c r="AU421" s="194" t="s">
        <v>171</v>
      </c>
      <c r="AV421" s="13" t="s">
        <v>171</v>
      </c>
      <c r="AW421" s="13" t="s">
        <v>32</v>
      </c>
      <c r="AX421" s="13" t="s">
        <v>76</v>
      </c>
      <c r="AY421" s="194" t="s">
        <v>165</v>
      </c>
    </row>
    <row r="422" s="13" customFormat="1">
      <c r="A422" s="13"/>
      <c r="B422" s="192"/>
      <c r="C422" s="13"/>
      <c r="D422" s="193" t="s">
        <v>173</v>
      </c>
      <c r="E422" s="194" t="s">
        <v>1</v>
      </c>
      <c r="F422" s="195" t="s">
        <v>509</v>
      </c>
      <c r="G422" s="13"/>
      <c r="H422" s="196">
        <v>56.939999999999998</v>
      </c>
      <c r="I422" s="197"/>
      <c r="J422" s="13"/>
      <c r="K422" s="13"/>
      <c r="L422" s="192"/>
      <c r="M422" s="198"/>
      <c r="N422" s="199"/>
      <c r="O422" s="199"/>
      <c r="P422" s="199"/>
      <c r="Q422" s="199"/>
      <c r="R422" s="199"/>
      <c r="S422" s="199"/>
      <c r="T422" s="200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T422" s="194" t="s">
        <v>173</v>
      </c>
      <c r="AU422" s="194" t="s">
        <v>171</v>
      </c>
      <c r="AV422" s="13" t="s">
        <v>171</v>
      </c>
      <c r="AW422" s="13" t="s">
        <v>32</v>
      </c>
      <c r="AX422" s="13" t="s">
        <v>76</v>
      </c>
      <c r="AY422" s="194" t="s">
        <v>165</v>
      </c>
    </row>
    <row r="423" s="13" customFormat="1">
      <c r="A423" s="13"/>
      <c r="B423" s="192"/>
      <c r="C423" s="13"/>
      <c r="D423" s="193" t="s">
        <v>173</v>
      </c>
      <c r="E423" s="194" t="s">
        <v>1</v>
      </c>
      <c r="F423" s="195" t="s">
        <v>510</v>
      </c>
      <c r="G423" s="13"/>
      <c r="H423" s="196">
        <v>63.049999999999997</v>
      </c>
      <c r="I423" s="197"/>
      <c r="J423" s="13"/>
      <c r="K423" s="13"/>
      <c r="L423" s="192"/>
      <c r="M423" s="198"/>
      <c r="N423" s="199"/>
      <c r="O423" s="199"/>
      <c r="P423" s="199"/>
      <c r="Q423" s="199"/>
      <c r="R423" s="199"/>
      <c r="S423" s="199"/>
      <c r="T423" s="200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T423" s="194" t="s">
        <v>173</v>
      </c>
      <c r="AU423" s="194" t="s">
        <v>171</v>
      </c>
      <c r="AV423" s="13" t="s">
        <v>171</v>
      </c>
      <c r="AW423" s="13" t="s">
        <v>32</v>
      </c>
      <c r="AX423" s="13" t="s">
        <v>76</v>
      </c>
      <c r="AY423" s="194" t="s">
        <v>165</v>
      </c>
    </row>
    <row r="424" s="13" customFormat="1">
      <c r="A424" s="13"/>
      <c r="B424" s="192"/>
      <c r="C424" s="13"/>
      <c r="D424" s="193" t="s">
        <v>173</v>
      </c>
      <c r="E424" s="194" t="s">
        <v>1</v>
      </c>
      <c r="F424" s="195" t="s">
        <v>511</v>
      </c>
      <c r="G424" s="13"/>
      <c r="H424" s="196">
        <v>57.329999999999998</v>
      </c>
      <c r="I424" s="197"/>
      <c r="J424" s="13"/>
      <c r="K424" s="13"/>
      <c r="L424" s="192"/>
      <c r="M424" s="198"/>
      <c r="N424" s="199"/>
      <c r="O424" s="199"/>
      <c r="P424" s="199"/>
      <c r="Q424" s="199"/>
      <c r="R424" s="199"/>
      <c r="S424" s="199"/>
      <c r="T424" s="200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T424" s="194" t="s">
        <v>173</v>
      </c>
      <c r="AU424" s="194" t="s">
        <v>171</v>
      </c>
      <c r="AV424" s="13" t="s">
        <v>171</v>
      </c>
      <c r="AW424" s="13" t="s">
        <v>32</v>
      </c>
      <c r="AX424" s="13" t="s">
        <v>76</v>
      </c>
      <c r="AY424" s="194" t="s">
        <v>165</v>
      </c>
    </row>
    <row r="425" s="13" customFormat="1">
      <c r="A425" s="13"/>
      <c r="B425" s="192"/>
      <c r="C425" s="13"/>
      <c r="D425" s="193" t="s">
        <v>173</v>
      </c>
      <c r="E425" s="194" t="s">
        <v>1</v>
      </c>
      <c r="F425" s="195" t="s">
        <v>512</v>
      </c>
      <c r="G425" s="13"/>
      <c r="H425" s="196">
        <v>-5.7599999999999998</v>
      </c>
      <c r="I425" s="197"/>
      <c r="J425" s="13"/>
      <c r="K425" s="13"/>
      <c r="L425" s="192"/>
      <c r="M425" s="198"/>
      <c r="N425" s="199"/>
      <c r="O425" s="199"/>
      <c r="P425" s="199"/>
      <c r="Q425" s="199"/>
      <c r="R425" s="199"/>
      <c r="S425" s="199"/>
      <c r="T425" s="200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T425" s="194" t="s">
        <v>173</v>
      </c>
      <c r="AU425" s="194" t="s">
        <v>171</v>
      </c>
      <c r="AV425" s="13" t="s">
        <v>171</v>
      </c>
      <c r="AW425" s="13" t="s">
        <v>32</v>
      </c>
      <c r="AX425" s="13" t="s">
        <v>76</v>
      </c>
      <c r="AY425" s="194" t="s">
        <v>165</v>
      </c>
    </row>
    <row r="426" s="13" customFormat="1">
      <c r="A426" s="13"/>
      <c r="B426" s="192"/>
      <c r="C426" s="13"/>
      <c r="D426" s="193" t="s">
        <v>173</v>
      </c>
      <c r="E426" s="194" t="s">
        <v>1</v>
      </c>
      <c r="F426" s="195" t="s">
        <v>513</v>
      </c>
      <c r="G426" s="13"/>
      <c r="H426" s="196">
        <v>-72.120000000000005</v>
      </c>
      <c r="I426" s="197"/>
      <c r="J426" s="13"/>
      <c r="K426" s="13"/>
      <c r="L426" s="192"/>
      <c r="M426" s="198"/>
      <c r="N426" s="199"/>
      <c r="O426" s="199"/>
      <c r="P426" s="199"/>
      <c r="Q426" s="199"/>
      <c r="R426" s="199"/>
      <c r="S426" s="199"/>
      <c r="T426" s="200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T426" s="194" t="s">
        <v>173</v>
      </c>
      <c r="AU426" s="194" t="s">
        <v>171</v>
      </c>
      <c r="AV426" s="13" t="s">
        <v>171</v>
      </c>
      <c r="AW426" s="13" t="s">
        <v>32</v>
      </c>
      <c r="AX426" s="13" t="s">
        <v>76</v>
      </c>
      <c r="AY426" s="194" t="s">
        <v>165</v>
      </c>
    </row>
    <row r="427" s="15" customFormat="1">
      <c r="A427" s="15"/>
      <c r="B427" s="220"/>
      <c r="C427" s="15"/>
      <c r="D427" s="193" t="s">
        <v>173</v>
      </c>
      <c r="E427" s="221" t="s">
        <v>1</v>
      </c>
      <c r="F427" s="222" t="s">
        <v>445</v>
      </c>
      <c r="G427" s="15"/>
      <c r="H427" s="221" t="s">
        <v>1</v>
      </c>
      <c r="I427" s="223"/>
      <c r="J427" s="15"/>
      <c r="K427" s="15"/>
      <c r="L427" s="220"/>
      <c r="M427" s="224"/>
      <c r="N427" s="225"/>
      <c r="O427" s="225"/>
      <c r="P427" s="225"/>
      <c r="Q427" s="225"/>
      <c r="R427" s="225"/>
      <c r="S427" s="225"/>
      <c r="T427" s="226"/>
      <c r="U427" s="15"/>
      <c r="V427" s="15"/>
      <c r="W427" s="15"/>
      <c r="X427" s="15"/>
      <c r="Y427" s="15"/>
      <c r="Z427" s="15"/>
      <c r="AA427" s="15"/>
      <c r="AB427" s="15"/>
      <c r="AC427" s="15"/>
      <c r="AD427" s="15"/>
      <c r="AE427" s="15"/>
      <c r="AT427" s="221" t="s">
        <v>173</v>
      </c>
      <c r="AU427" s="221" t="s">
        <v>171</v>
      </c>
      <c r="AV427" s="15" t="s">
        <v>81</v>
      </c>
      <c r="AW427" s="15" t="s">
        <v>32</v>
      </c>
      <c r="AX427" s="15" t="s">
        <v>76</v>
      </c>
      <c r="AY427" s="221" t="s">
        <v>165</v>
      </c>
    </row>
    <row r="428" s="13" customFormat="1">
      <c r="A428" s="13"/>
      <c r="B428" s="192"/>
      <c r="C428" s="13"/>
      <c r="D428" s="193" t="s">
        <v>173</v>
      </c>
      <c r="E428" s="194" t="s">
        <v>1</v>
      </c>
      <c r="F428" s="195" t="s">
        <v>514</v>
      </c>
      <c r="G428" s="13"/>
      <c r="H428" s="196">
        <v>3.8199999999999998</v>
      </c>
      <c r="I428" s="197"/>
      <c r="J428" s="13"/>
      <c r="K428" s="13"/>
      <c r="L428" s="192"/>
      <c r="M428" s="198"/>
      <c r="N428" s="199"/>
      <c r="O428" s="199"/>
      <c r="P428" s="199"/>
      <c r="Q428" s="199"/>
      <c r="R428" s="199"/>
      <c r="S428" s="199"/>
      <c r="T428" s="200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T428" s="194" t="s">
        <v>173</v>
      </c>
      <c r="AU428" s="194" t="s">
        <v>171</v>
      </c>
      <c r="AV428" s="13" t="s">
        <v>171</v>
      </c>
      <c r="AW428" s="13" t="s">
        <v>32</v>
      </c>
      <c r="AX428" s="13" t="s">
        <v>76</v>
      </c>
      <c r="AY428" s="194" t="s">
        <v>165</v>
      </c>
    </row>
    <row r="429" s="16" customFormat="1">
      <c r="A429" s="16"/>
      <c r="B429" s="227"/>
      <c r="C429" s="16"/>
      <c r="D429" s="193" t="s">
        <v>173</v>
      </c>
      <c r="E429" s="228" t="s">
        <v>1</v>
      </c>
      <c r="F429" s="229" t="s">
        <v>307</v>
      </c>
      <c r="G429" s="16"/>
      <c r="H429" s="230">
        <v>443.161</v>
      </c>
      <c r="I429" s="231"/>
      <c r="J429" s="16"/>
      <c r="K429" s="16"/>
      <c r="L429" s="227"/>
      <c r="M429" s="232"/>
      <c r="N429" s="233"/>
      <c r="O429" s="233"/>
      <c r="P429" s="233"/>
      <c r="Q429" s="233"/>
      <c r="R429" s="233"/>
      <c r="S429" s="233"/>
      <c r="T429" s="234"/>
      <c r="U429" s="16"/>
      <c r="V429" s="16"/>
      <c r="W429" s="16"/>
      <c r="X429" s="16"/>
      <c r="Y429" s="16"/>
      <c r="Z429" s="16"/>
      <c r="AA429" s="16"/>
      <c r="AB429" s="16"/>
      <c r="AC429" s="16"/>
      <c r="AD429" s="16"/>
      <c r="AE429" s="16"/>
      <c r="AT429" s="228" t="s">
        <v>173</v>
      </c>
      <c r="AU429" s="228" t="s">
        <v>171</v>
      </c>
      <c r="AV429" s="16" t="s">
        <v>88</v>
      </c>
      <c r="AW429" s="16" t="s">
        <v>32</v>
      </c>
      <c r="AX429" s="16" t="s">
        <v>76</v>
      </c>
      <c r="AY429" s="228" t="s">
        <v>165</v>
      </c>
    </row>
    <row r="430" s="14" customFormat="1">
      <c r="A430" s="14"/>
      <c r="B430" s="212"/>
      <c r="C430" s="14"/>
      <c r="D430" s="193" t="s">
        <v>173</v>
      </c>
      <c r="E430" s="213" t="s">
        <v>1</v>
      </c>
      <c r="F430" s="214" t="s">
        <v>231</v>
      </c>
      <c r="G430" s="14"/>
      <c r="H430" s="215">
        <v>3155.7789999999995</v>
      </c>
      <c r="I430" s="216"/>
      <c r="J430" s="14"/>
      <c r="K430" s="14"/>
      <c r="L430" s="212"/>
      <c r="M430" s="217"/>
      <c r="N430" s="218"/>
      <c r="O430" s="218"/>
      <c r="P430" s="218"/>
      <c r="Q430" s="218"/>
      <c r="R430" s="218"/>
      <c r="S430" s="218"/>
      <c r="T430" s="219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T430" s="213" t="s">
        <v>173</v>
      </c>
      <c r="AU430" s="213" t="s">
        <v>171</v>
      </c>
      <c r="AV430" s="14" t="s">
        <v>91</v>
      </c>
      <c r="AW430" s="14" t="s">
        <v>32</v>
      </c>
      <c r="AX430" s="14" t="s">
        <v>81</v>
      </c>
      <c r="AY430" s="213" t="s">
        <v>165</v>
      </c>
    </row>
    <row r="431" s="2" customFormat="1" ht="24.15" customHeight="1">
      <c r="A431" s="38"/>
      <c r="B431" s="177"/>
      <c r="C431" s="178" t="s">
        <v>515</v>
      </c>
      <c r="D431" s="178" t="s">
        <v>167</v>
      </c>
      <c r="E431" s="179" t="s">
        <v>516</v>
      </c>
      <c r="F431" s="180" t="s">
        <v>517</v>
      </c>
      <c r="G431" s="181" t="s">
        <v>170</v>
      </c>
      <c r="H431" s="182">
        <v>3155.779</v>
      </c>
      <c r="I431" s="183"/>
      <c r="J431" s="184">
        <f>ROUND(I431*H431,2)</f>
        <v>0</v>
      </c>
      <c r="K431" s="185"/>
      <c r="L431" s="39"/>
      <c r="M431" s="186" t="s">
        <v>1</v>
      </c>
      <c r="N431" s="187" t="s">
        <v>42</v>
      </c>
      <c r="O431" s="78"/>
      <c r="P431" s="188">
        <f>O431*H431</f>
        <v>0</v>
      </c>
      <c r="Q431" s="188">
        <v>7.8750000000000003E-05</v>
      </c>
      <c r="R431" s="188">
        <f>Q431*H431</f>
        <v>0.24851759625</v>
      </c>
      <c r="S431" s="188">
        <v>0</v>
      </c>
      <c r="T431" s="189">
        <f>S431*H431</f>
        <v>0</v>
      </c>
      <c r="U431" s="38"/>
      <c r="V431" s="38"/>
      <c r="W431" s="38"/>
      <c r="X431" s="38"/>
      <c r="Y431" s="38"/>
      <c r="Z431" s="38"/>
      <c r="AA431" s="38"/>
      <c r="AB431" s="38"/>
      <c r="AC431" s="38"/>
      <c r="AD431" s="38"/>
      <c r="AE431" s="38"/>
      <c r="AR431" s="190" t="s">
        <v>240</v>
      </c>
      <c r="AT431" s="190" t="s">
        <v>167</v>
      </c>
      <c r="AU431" s="190" t="s">
        <v>171</v>
      </c>
      <c r="AY431" s="19" t="s">
        <v>165</v>
      </c>
      <c r="BE431" s="191">
        <f>IF(N431="základná",J431,0)</f>
        <v>0</v>
      </c>
      <c r="BF431" s="191">
        <f>IF(N431="znížená",J431,0)</f>
        <v>0</v>
      </c>
      <c r="BG431" s="191">
        <f>IF(N431="zákl. prenesená",J431,0)</f>
        <v>0</v>
      </c>
      <c r="BH431" s="191">
        <f>IF(N431="zníž. prenesená",J431,0)</f>
        <v>0</v>
      </c>
      <c r="BI431" s="191">
        <f>IF(N431="nulová",J431,0)</f>
        <v>0</v>
      </c>
      <c r="BJ431" s="19" t="s">
        <v>171</v>
      </c>
      <c r="BK431" s="191">
        <f>ROUND(I431*H431,2)</f>
        <v>0</v>
      </c>
      <c r="BL431" s="19" t="s">
        <v>240</v>
      </c>
      <c r="BM431" s="190" t="s">
        <v>518</v>
      </c>
    </row>
    <row r="432" s="2" customFormat="1" ht="37.8" customHeight="1">
      <c r="A432" s="38"/>
      <c r="B432" s="177"/>
      <c r="C432" s="178" t="s">
        <v>519</v>
      </c>
      <c r="D432" s="178" t="s">
        <v>167</v>
      </c>
      <c r="E432" s="179" t="s">
        <v>520</v>
      </c>
      <c r="F432" s="180" t="s">
        <v>521</v>
      </c>
      <c r="G432" s="181" t="s">
        <v>170</v>
      </c>
      <c r="H432" s="182">
        <v>303.05500000000001</v>
      </c>
      <c r="I432" s="183"/>
      <c r="J432" s="184">
        <f>ROUND(I432*H432,2)</f>
        <v>0</v>
      </c>
      <c r="K432" s="185"/>
      <c r="L432" s="39"/>
      <c r="M432" s="186" t="s">
        <v>1</v>
      </c>
      <c r="N432" s="187" t="s">
        <v>42</v>
      </c>
      <c r="O432" s="78"/>
      <c r="P432" s="188">
        <f>O432*H432</f>
        <v>0</v>
      </c>
      <c r="Q432" s="188">
        <v>0</v>
      </c>
      <c r="R432" s="188">
        <f>Q432*H432</f>
        <v>0</v>
      </c>
      <c r="S432" s="188">
        <v>0</v>
      </c>
      <c r="T432" s="189">
        <f>S432*H432</f>
        <v>0</v>
      </c>
      <c r="U432" s="38"/>
      <c r="V432" s="38"/>
      <c r="W432" s="38"/>
      <c r="X432" s="38"/>
      <c r="Y432" s="38"/>
      <c r="Z432" s="38"/>
      <c r="AA432" s="38"/>
      <c r="AB432" s="38"/>
      <c r="AC432" s="38"/>
      <c r="AD432" s="38"/>
      <c r="AE432" s="38"/>
      <c r="AR432" s="190" t="s">
        <v>91</v>
      </c>
      <c r="AT432" s="190" t="s">
        <v>167</v>
      </c>
      <c r="AU432" s="190" t="s">
        <v>171</v>
      </c>
      <c r="AY432" s="19" t="s">
        <v>165</v>
      </c>
      <c r="BE432" s="191">
        <f>IF(N432="základná",J432,0)</f>
        <v>0</v>
      </c>
      <c r="BF432" s="191">
        <f>IF(N432="znížená",J432,0)</f>
        <v>0</v>
      </c>
      <c r="BG432" s="191">
        <f>IF(N432="zákl. prenesená",J432,0)</f>
        <v>0</v>
      </c>
      <c r="BH432" s="191">
        <f>IF(N432="zníž. prenesená",J432,0)</f>
        <v>0</v>
      </c>
      <c r="BI432" s="191">
        <f>IF(N432="nulová",J432,0)</f>
        <v>0</v>
      </c>
      <c r="BJ432" s="19" t="s">
        <v>171</v>
      </c>
      <c r="BK432" s="191">
        <f>ROUND(I432*H432,2)</f>
        <v>0</v>
      </c>
      <c r="BL432" s="19" t="s">
        <v>91</v>
      </c>
      <c r="BM432" s="190" t="s">
        <v>522</v>
      </c>
    </row>
    <row r="433" s="2" customFormat="1" ht="37.8" customHeight="1">
      <c r="A433" s="38"/>
      <c r="B433" s="177"/>
      <c r="C433" s="178" t="s">
        <v>523</v>
      </c>
      <c r="D433" s="178" t="s">
        <v>167</v>
      </c>
      <c r="E433" s="179" t="s">
        <v>524</v>
      </c>
      <c r="F433" s="180" t="s">
        <v>525</v>
      </c>
      <c r="G433" s="181" t="s">
        <v>170</v>
      </c>
      <c r="H433" s="182">
        <v>166.785</v>
      </c>
      <c r="I433" s="183"/>
      <c r="J433" s="184">
        <f>ROUND(I433*H433,2)</f>
        <v>0</v>
      </c>
      <c r="K433" s="185"/>
      <c r="L433" s="39"/>
      <c r="M433" s="186" t="s">
        <v>1</v>
      </c>
      <c r="N433" s="187" t="s">
        <v>42</v>
      </c>
      <c r="O433" s="78"/>
      <c r="P433" s="188">
        <f>O433*H433</f>
        <v>0</v>
      </c>
      <c r="Q433" s="188">
        <v>0.021090000000000001</v>
      </c>
      <c r="R433" s="188">
        <f>Q433*H433</f>
        <v>3.5174956500000003</v>
      </c>
      <c r="S433" s="188">
        <v>0</v>
      </c>
      <c r="T433" s="189">
        <f>S433*H433</f>
        <v>0</v>
      </c>
      <c r="U433" s="38"/>
      <c r="V433" s="38"/>
      <c r="W433" s="38"/>
      <c r="X433" s="38"/>
      <c r="Y433" s="38"/>
      <c r="Z433" s="38"/>
      <c r="AA433" s="38"/>
      <c r="AB433" s="38"/>
      <c r="AC433" s="38"/>
      <c r="AD433" s="38"/>
      <c r="AE433" s="38"/>
      <c r="AR433" s="190" t="s">
        <v>91</v>
      </c>
      <c r="AT433" s="190" t="s">
        <v>167</v>
      </c>
      <c r="AU433" s="190" t="s">
        <v>171</v>
      </c>
      <c r="AY433" s="19" t="s">
        <v>165</v>
      </c>
      <c r="BE433" s="191">
        <f>IF(N433="základná",J433,0)</f>
        <v>0</v>
      </c>
      <c r="BF433" s="191">
        <f>IF(N433="znížená",J433,0)</f>
        <v>0</v>
      </c>
      <c r="BG433" s="191">
        <f>IF(N433="zákl. prenesená",J433,0)</f>
        <v>0</v>
      </c>
      <c r="BH433" s="191">
        <f>IF(N433="zníž. prenesená",J433,0)</f>
        <v>0</v>
      </c>
      <c r="BI433" s="191">
        <f>IF(N433="nulová",J433,0)</f>
        <v>0</v>
      </c>
      <c r="BJ433" s="19" t="s">
        <v>171</v>
      </c>
      <c r="BK433" s="191">
        <f>ROUND(I433*H433,2)</f>
        <v>0</v>
      </c>
      <c r="BL433" s="19" t="s">
        <v>91</v>
      </c>
      <c r="BM433" s="190" t="s">
        <v>526</v>
      </c>
    </row>
    <row r="434" s="15" customFormat="1">
      <c r="A434" s="15"/>
      <c r="B434" s="220"/>
      <c r="C434" s="15"/>
      <c r="D434" s="193" t="s">
        <v>173</v>
      </c>
      <c r="E434" s="221" t="s">
        <v>1</v>
      </c>
      <c r="F434" s="222" t="s">
        <v>527</v>
      </c>
      <c r="G434" s="15"/>
      <c r="H434" s="221" t="s">
        <v>1</v>
      </c>
      <c r="I434" s="223"/>
      <c r="J434" s="15"/>
      <c r="K434" s="15"/>
      <c r="L434" s="220"/>
      <c r="M434" s="224"/>
      <c r="N434" s="225"/>
      <c r="O434" s="225"/>
      <c r="P434" s="225"/>
      <c r="Q434" s="225"/>
      <c r="R434" s="225"/>
      <c r="S434" s="225"/>
      <c r="T434" s="226"/>
      <c r="U434" s="15"/>
      <c r="V434" s="15"/>
      <c r="W434" s="15"/>
      <c r="X434" s="15"/>
      <c r="Y434" s="15"/>
      <c r="Z434" s="15"/>
      <c r="AA434" s="15"/>
      <c r="AB434" s="15"/>
      <c r="AC434" s="15"/>
      <c r="AD434" s="15"/>
      <c r="AE434" s="15"/>
      <c r="AT434" s="221" t="s">
        <v>173</v>
      </c>
      <c r="AU434" s="221" t="s">
        <v>171</v>
      </c>
      <c r="AV434" s="15" t="s">
        <v>81</v>
      </c>
      <c r="AW434" s="15" t="s">
        <v>32</v>
      </c>
      <c r="AX434" s="15" t="s">
        <v>76</v>
      </c>
      <c r="AY434" s="221" t="s">
        <v>165</v>
      </c>
    </row>
    <row r="435" s="13" customFormat="1">
      <c r="A435" s="13"/>
      <c r="B435" s="192"/>
      <c r="C435" s="13"/>
      <c r="D435" s="193" t="s">
        <v>173</v>
      </c>
      <c r="E435" s="194" t="s">
        <v>1</v>
      </c>
      <c r="F435" s="195" t="s">
        <v>528</v>
      </c>
      <c r="G435" s="13"/>
      <c r="H435" s="196">
        <v>98.004999999999995</v>
      </c>
      <c r="I435" s="197"/>
      <c r="J435" s="13"/>
      <c r="K435" s="13"/>
      <c r="L435" s="192"/>
      <c r="M435" s="198"/>
      <c r="N435" s="199"/>
      <c r="O435" s="199"/>
      <c r="P435" s="199"/>
      <c r="Q435" s="199"/>
      <c r="R435" s="199"/>
      <c r="S435" s="199"/>
      <c r="T435" s="200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T435" s="194" t="s">
        <v>173</v>
      </c>
      <c r="AU435" s="194" t="s">
        <v>171</v>
      </c>
      <c r="AV435" s="13" t="s">
        <v>171</v>
      </c>
      <c r="AW435" s="13" t="s">
        <v>32</v>
      </c>
      <c r="AX435" s="13" t="s">
        <v>76</v>
      </c>
      <c r="AY435" s="194" t="s">
        <v>165</v>
      </c>
    </row>
    <row r="436" s="13" customFormat="1">
      <c r="A436" s="13"/>
      <c r="B436" s="192"/>
      <c r="C436" s="13"/>
      <c r="D436" s="193" t="s">
        <v>173</v>
      </c>
      <c r="E436" s="194" t="s">
        <v>1</v>
      </c>
      <c r="F436" s="195" t="s">
        <v>529</v>
      </c>
      <c r="G436" s="13"/>
      <c r="H436" s="196">
        <v>7.0800000000000001</v>
      </c>
      <c r="I436" s="197"/>
      <c r="J436" s="13"/>
      <c r="K436" s="13"/>
      <c r="L436" s="192"/>
      <c r="M436" s="198"/>
      <c r="N436" s="199"/>
      <c r="O436" s="199"/>
      <c r="P436" s="199"/>
      <c r="Q436" s="199"/>
      <c r="R436" s="199"/>
      <c r="S436" s="199"/>
      <c r="T436" s="200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T436" s="194" t="s">
        <v>173</v>
      </c>
      <c r="AU436" s="194" t="s">
        <v>171</v>
      </c>
      <c r="AV436" s="13" t="s">
        <v>171</v>
      </c>
      <c r="AW436" s="13" t="s">
        <v>32</v>
      </c>
      <c r="AX436" s="13" t="s">
        <v>76</v>
      </c>
      <c r="AY436" s="194" t="s">
        <v>165</v>
      </c>
    </row>
    <row r="437" s="13" customFormat="1">
      <c r="A437" s="13"/>
      <c r="B437" s="192"/>
      <c r="C437" s="13"/>
      <c r="D437" s="193" t="s">
        <v>173</v>
      </c>
      <c r="E437" s="194" t="s">
        <v>1</v>
      </c>
      <c r="F437" s="195" t="s">
        <v>530</v>
      </c>
      <c r="G437" s="13"/>
      <c r="H437" s="196">
        <v>4.4800000000000004</v>
      </c>
      <c r="I437" s="197"/>
      <c r="J437" s="13"/>
      <c r="K437" s="13"/>
      <c r="L437" s="192"/>
      <c r="M437" s="198"/>
      <c r="N437" s="199"/>
      <c r="O437" s="199"/>
      <c r="P437" s="199"/>
      <c r="Q437" s="199"/>
      <c r="R437" s="199"/>
      <c r="S437" s="199"/>
      <c r="T437" s="200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T437" s="194" t="s">
        <v>173</v>
      </c>
      <c r="AU437" s="194" t="s">
        <v>171</v>
      </c>
      <c r="AV437" s="13" t="s">
        <v>171</v>
      </c>
      <c r="AW437" s="13" t="s">
        <v>32</v>
      </c>
      <c r="AX437" s="13" t="s">
        <v>76</v>
      </c>
      <c r="AY437" s="194" t="s">
        <v>165</v>
      </c>
    </row>
    <row r="438" s="13" customFormat="1">
      <c r="A438" s="13"/>
      <c r="B438" s="192"/>
      <c r="C438" s="13"/>
      <c r="D438" s="193" t="s">
        <v>173</v>
      </c>
      <c r="E438" s="194" t="s">
        <v>1</v>
      </c>
      <c r="F438" s="195" t="s">
        <v>531</v>
      </c>
      <c r="G438" s="13"/>
      <c r="H438" s="196">
        <v>36.960000000000001</v>
      </c>
      <c r="I438" s="197"/>
      <c r="J438" s="13"/>
      <c r="K438" s="13"/>
      <c r="L438" s="192"/>
      <c r="M438" s="198"/>
      <c r="N438" s="199"/>
      <c r="O438" s="199"/>
      <c r="P438" s="199"/>
      <c r="Q438" s="199"/>
      <c r="R438" s="199"/>
      <c r="S438" s="199"/>
      <c r="T438" s="200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T438" s="194" t="s">
        <v>173</v>
      </c>
      <c r="AU438" s="194" t="s">
        <v>171</v>
      </c>
      <c r="AV438" s="13" t="s">
        <v>171</v>
      </c>
      <c r="AW438" s="13" t="s">
        <v>32</v>
      </c>
      <c r="AX438" s="13" t="s">
        <v>76</v>
      </c>
      <c r="AY438" s="194" t="s">
        <v>165</v>
      </c>
    </row>
    <row r="439" s="15" customFormat="1">
      <c r="A439" s="15"/>
      <c r="B439" s="220"/>
      <c r="C439" s="15"/>
      <c r="D439" s="193" t="s">
        <v>173</v>
      </c>
      <c r="E439" s="221" t="s">
        <v>1</v>
      </c>
      <c r="F439" s="222" t="s">
        <v>532</v>
      </c>
      <c r="G439" s="15"/>
      <c r="H439" s="221" t="s">
        <v>1</v>
      </c>
      <c r="I439" s="223"/>
      <c r="J439" s="15"/>
      <c r="K439" s="15"/>
      <c r="L439" s="220"/>
      <c r="M439" s="224"/>
      <c r="N439" s="225"/>
      <c r="O439" s="225"/>
      <c r="P439" s="225"/>
      <c r="Q439" s="225"/>
      <c r="R439" s="225"/>
      <c r="S439" s="225"/>
      <c r="T439" s="226"/>
      <c r="U439" s="15"/>
      <c r="V439" s="15"/>
      <c r="W439" s="15"/>
      <c r="X439" s="15"/>
      <c r="Y439" s="15"/>
      <c r="Z439" s="15"/>
      <c r="AA439" s="15"/>
      <c r="AB439" s="15"/>
      <c r="AC439" s="15"/>
      <c r="AD439" s="15"/>
      <c r="AE439" s="15"/>
      <c r="AT439" s="221" t="s">
        <v>173</v>
      </c>
      <c r="AU439" s="221" t="s">
        <v>171</v>
      </c>
      <c r="AV439" s="15" t="s">
        <v>81</v>
      </c>
      <c r="AW439" s="15" t="s">
        <v>32</v>
      </c>
      <c r="AX439" s="15" t="s">
        <v>76</v>
      </c>
      <c r="AY439" s="221" t="s">
        <v>165</v>
      </c>
    </row>
    <row r="440" s="13" customFormat="1">
      <c r="A440" s="13"/>
      <c r="B440" s="192"/>
      <c r="C440" s="13"/>
      <c r="D440" s="193" t="s">
        <v>173</v>
      </c>
      <c r="E440" s="194" t="s">
        <v>1</v>
      </c>
      <c r="F440" s="195" t="s">
        <v>533</v>
      </c>
      <c r="G440" s="13"/>
      <c r="H440" s="196">
        <v>17.600000000000001</v>
      </c>
      <c r="I440" s="197"/>
      <c r="J440" s="13"/>
      <c r="K440" s="13"/>
      <c r="L440" s="192"/>
      <c r="M440" s="198"/>
      <c r="N440" s="199"/>
      <c r="O440" s="199"/>
      <c r="P440" s="199"/>
      <c r="Q440" s="199"/>
      <c r="R440" s="199"/>
      <c r="S440" s="199"/>
      <c r="T440" s="200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T440" s="194" t="s">
        <v>173</v>
      </c>
      <c r="AU440" s="194" t="s">
        <v>171</v>
      </c>
      <c r="AV440" s="13" t="s">
        <v>171</v>
      </c>
      <c r="AW440" s="13" t="s">
        <v>32</v>
      </c>
      <c r="AX440" s="13" t="s">
        <v>76</v>
      </c>
      <c r="AY440" s="194" t="s">
        <v>165</v>
      </c>
    </row>
    <row r="441" s="13" customFormat="1">
      <c r="A441" s="13"/>
      <c r="B441" s="192"/>
      <c r="C441" s="13"/>
      <c r="D441" s="193" t="s">
        <v>173</v>
      </c>
      <c r="E441" s="194" t="s">
        <v>1</v>
      </c>
      <c r="F441" s="195" t="s">
        <v>534</v>
      </c>
      <c r="G441" s="13"/>
      <c r="H441" s="196">
        <v>2.6600000000000001</v>
      </c>
      <c r="I441" s="197"/>
      <c r="J441" s="13"/>
      <c r="K441" s="13"/>
      <c r="L441" s="192"/>
      <c r="M441" s="198"/>
      <c r="N441" s="199"/>
      <c r="O441" s="199"/>
      <c r="P441" s="199"/>
      <c r="Q441" s="199"/>
      <c r="R441" s="199"/>
      <c r="S441" s="199"/>
      <c r="T441" s="200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T441" s="194" t="s">
        <v>173</v>
      </c>
      <c r="AU441" s="194" t="s">
        <v>171</v>
      </c>
      <c r="AV441" s="13" t="s">
        <v>171</v>
      </c>
      <c r="AW441" s="13" t="s">
        <v>32</v>
      </c>
      <c r="AX441" s="13" t="s">
        <v>76</v>
      </c>
      <c r="AY441" s="194" t="s">
        <v>165</v>
      </c>
    </row>
    <row r="442" s="14" customFormat="1">
      <c r="A442" s="14"/>
      <c r="B442" s="212"/>
      <c r="C442" s="14"/>
      <c r="D442" s="193" t="s">
        <v>173</v>
      </c>
      <c r="E442" s="213" t="s">
        <v>1</v>
      </c>
      <c r="F442" s="214" t="s">
        <v>231</v>
      </c>
      <c r="G442" s="14"/>
      <c r="H442" s="215">
        <v>166.785</v>
      </c>
      <c r="I442" s="216"/>
      <c r="J442" s="14"/>
      <c r="K442" s="14"/>
      <c r="L442" s="212"/>
      <c r="M442" s="217"/>
      <c r="N442" s="218"/>
      <c r="O442" s="218"/>
      <c r="P442" s="218"/>
      <c r="Q442" s="218"/>
      <c r="R442" s="218"/>
      <c r="S442" s="218"/>
      <c r="T442" s="219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T442" s="213" t="s">
        <v>173</v>
      </c>
      <c r="AU442" s="213" t="s">
        <v>171</v>
      </c>
      <c r="AV442" s="14" t="s">
        <v>91</v>
      </c>
      <c r="AW442" s="14" t="s">
        <v>32</v>
      </c>
      <c r="AX442" s="14" t="s">
        <v>81</v>
      </c>
      <c r="AY442" s="213" t="s">
        <v>165</v>
      </c>
    </row>
    <row r="443" s="2" customFormat="1" ht="33" customHeight="1">
      <c r="A443" s="38"/>
      <c r="B443" s="177"/>
      <c r="C443" s="178" t="s">
        <v>535</v>
      </c>
      <c r="D443" s="178" t="s">
        <v>167</v>
      </c>
      <c r="E443" s="179" t="s">
        <v>536</v>
      </c>
      <c r="F443" s="180" t="s">
        <v>537</v>
      </c>
      <c r="G443" s="181" t="s">
        <v>170</v>
      </c>
      <c r="H443" s="182">
        <v>166.785</v>
      </c>
      <c r="I443" s="183"/>
      <c r="J443" s="184">
        <f>ROUND(I443*H443,2)</f>
        <v>0</v>
      </c>
      <c r="K443" s="185"/>
      <c r="L443" s="39"/>
      <c r="M443" s="186" t="s">
        <v>1</v>
      </c>
      <c r="N443" s="187" t="s">
        <v>42</v>
      </c>
      <c r="O443" s="78"/>
      <c r="P443" s="188">
        <f>O443*H443</f>
        <v>0</v>
      </c>
      <c r="Q443" s="188">
        <v>0.00029999999999999997</v>
      </c>
      <c r="R443" s="188">
        <f>Q443*H443</f>
        <v>0.050035499999999997</v>
      </c>
      <c r="S443" s="188">
        <v>0</v>
      </c>
      <c r="T443" s="189">
        <f>S443*H443</f>
        <v>0</v>
      </c>
      <c r="U443" s="38"/>
      <c r="V443" s="38"/>
      <c r="W443" s="38"/>
      <c r="X443" s="38"/>
      <c r="Y443" s="38"/>
      <c r="Z443" s="38"/>
      <c r="AA443" s="38"/>
      <c r="AB443" s="38"/>
      <c r="AC443" s="38"/>
      <c r="AD443" s="38"/>
      <c r="AE443" s="38"/>
      <c r="AR443" s="190" t="s">
        <v>91</v>
      </c>
      <c r="AT443" s="190" t="s">
        <v>167</v>
      </c>
      <c r="AU443" s="190" t="s">
        <v>171</v>
      </c>
      <c r="AY443" s="19" t="s">
        <v>165</v>
      </c>
      <c r="BE443" s="191">
        <f>IF(N443="základná",J443,0)</f>
        <v>0</v>
      </c>
      <c r="BF443" s="191">
        <f>IF(N443="znížená",J443,0)</f>
        <v>0</v>
      </c>
      <c r="BG443" s="191">
        <f>IF(N443="zákl. prenesená",J443,0)</f>
        <v>0</v>
      </c>
      <c r="BH443" s="191">
        <f>IF(N443="zníž. prenesená",J443,0)</f>
        <v>0</v>
      </c>
      <c r="BI443" s="191">
        <f>IF(N443="nulová",J443,0)</f>
        <v>0</v>
      </c>
      <c r="BJ443" s="19" t="s">
        <v>171</v>
      </c>
      <c r="BK443" s="191">
        <f>ROUND(I443*H443,2)</f>
        <v>0</v>
      </c>
      <c r="BL443" s="19" t="s">
        <v>91</v>
      </c>
      <c r="BM443" s="190" t="s">
        <v>538</v>
      </c>
    </row>
    <row r="444" s="2" customFormat="1" ht="24.15" customHeight="1">
      <c r="A444" s="38"/>
      <c r="B444" s="177"/>
      <c r="C444" s="178" t="s">
        <v>539</v>
      </c>
      <c r="D444" s="178" t="s">
        <v>167</v>
      </c>
      <c r="E444" s="179" t="s">
        <v>540</v>
      </c>
      <c r="F444" s="180" t="s">
        <v>541</v>
      </c>
      <c r="G444" s="181" t="s">
        <v>170</v>
      </c>
      <c r="H444" s="182">
        <v>166.785</v>
      </c>
      <c r="I444" s="183"/>
      <c r="J444" s="184">
        <f>ROUND(I444*H444,2)</f>
        <v>0</v>
      </c>
      <c r="K444" s="185"/>
      <c r="L444" s="39"/>
      <c r="M444" s="186" t="s">
        <v>1</v>
      </c>
      <c r="N444" s="187" t="s">
        <v>42</v>
      </c>
      <c r="O444" s="78"/>
      <c r="P444" s="188">
        <f>O444*H444</f>
        <v>0</v>
      </c>
      <c r="Q444" s="188">
        <v>0.00040000000000000002</v>
      </c>
      <c r="R444" s="188">
        <f>Q444*H444</f>
        <v>0.066713999999999996</v>
      </c>
      <c r="S444" s="188">
        <v>0</v>
      </c>
      <c r="T444" s="189">
        <f>S444*H444</f>
        <v>0</v>
      </c>
      <c r="U444" s="38"/>
      <c r="V444" s="38"/>
      <c r="W444" s="38"/>
      <c r="X444" s="38"/>
      <c r="Y444" s="38"/>
      <c r="Z444" s="38"/>
      <c r="AA444" s="38"/>
      <c r="AB444" s="38"/>
      <c r="AC444" s="38"/>
      <c r="AD444" s="38"/>
      <c r="AE444" s="38"/>
      <c r="AR444" s="190" t="s">
        <v>91</v>
      </c>
      <c r="AT444" s="190" t="s">
        <v>167</v>
      </c>
      <c r="AU444" s="190" t="s">
        <v>171</v>
      </c>
      <c r="AY444" s="19" t="s">
        <v>165</v>
      </c>
      <c r="BE444" s="191">
        <f>IF(N444="základná",J444,0)</f>
        <v>0</v>
      </c>
      <c r="BF444" s="191">
        <f>IF(N444="znížená",J444,0)</f>
        <v>0</v>
      </c>
      <c r="BG444" s="191">
        <f>IF(N444="zákl. prenesená",J444,0)</f>
        <v>0</v>
      </c>
      <c r="BH444" s="191">
        <f>IF(N444="zníž. prenesená",J444,0)</f>
        <v>0</v>
      </c>
      <c r="BI444" s="191">
        <f>IF(N444="nulová",J444,0)</f>
        <v>0</v>
      </c>
      <c r="BJ444" s="19" t="s">
        <v>171</v>
      </c>
      <c r="BK444" s="191">
        <f>ROUND(I444*H444,2)</f>
        <v>0</v>
      </c>
      <c r="BL444" s="19" t="s">
        <v>91</v>
      </c>
      <c r="BM444" s="190" t="s">
        <v>542</v>
      </c>
    </row>
    <row r="445" s="2" customFormat="1" ht="24.15" customHeight="1">
      <c r="A445" s="38"/>
      <c r="B445" s="177"/>
      <c r="C445" s="178" t="s">
        <v>543</v>
      </c>
      <c r="D445" s="178" t="s">
        <v>167</v>
      </c>
      <c r="E445" s="179" t="s">
        <v>544</v>
      </c>
      <c r="F445" s="180" t="s">
        <v>545</v>
      </c>
      <c r="G445" s="181" t="s">
        <v>170</v>
      </c>
      <c r="H445" s="182">
        <v>166.785</v>
      </c>
      <c r="I445" s="183"/>
      <c r="J445" s="184">
        <f>ROUND(I445*H445,2)</f>
        <v>0</v>
      </c>
      <c r="K445" s="185"/>
      <c r="L445" s="39"/>
      <c r="M445" s="186" t="s">
        <v>1</v>
      </c>
      <c r="N445" s="187" t="s">
        <v>42</v>
      </c>
      <c r="O445" s="78"/>
      <c r="P445" s="188">
        <f>O445*H445</f>
        <v>0</v>
      </c>
      <c r="Q445" s="188">
        <v>0.0071500000000000001</v>
      </c>
      <c r="R445" s="188">
        <f>Q445*H445</f>
        <v>1.1925127499999999</v>
      </c>
      <c r="S445" s="188">
        <v>0</v>
      </c>
      <c r="T445" s="189">
        <f>S445*H445</f>
        <v>0</v>
      </c>
      <c r="U445" s="38"/>
      <c r="V445" s="38"/>
      <c r="W445" s="38"/>
      <c r="X445" s="38"/>
      <c r="Y445" s="38"/>
      <c r="Z445" s="38"/>
      <c r="AA445" s="38"/>
      <c r="AB445" s="38"/>
      <c r="AC445" s="38"/>
      <c r="AD445" s="38"/>
      <c r="AE445" s="38"/>
      <c r="AR445" s="190" t="s">
        <v>91</v>
      </c>
      <c r="AT445" s="190" t="s">
        <v>167</v>
      </c>
      <c r="AU445" s="190" t="s">
        <v>171</v>
      </c>
      <c r="AY445" s="19" t="s">
        <v>165</v>
      </c>
      <c r="BE445" s="191">
        <f>IF(N445="základná",J445,0)</f>
        <v>0</v>
      </c>
      <c r="BF445" s="191">
        <f>IF(N445="znížená",J445,0)</f>
        <v>0</v>
      </c>
      <c r="BG445" s="191">
        <f>IF(N445="zákl. prenesená",J445,0)</f>
        <v>0</v>
      </c>
      <c r="BH445" s="191">
        <f>IF(N445="zníž. prenesená",J445,0)</f>
        <v>0</v>
      </c>
      <c r="BI445" s="191">
        <f>IF(N445="nulová",J445,0)</f>
        <v>0</v>
      </c>
      <c r="BJ445" s="19" t="s">
        <v>171</v>
      </c>
      <c r="BK445" s="191">
        <f>ROUND(I445*H445,2)</f>
        <v>0</v>
      </c>
      <c r="BL445" s="19" t="s">
        <v>91</v>
      </c>
      <c r="BM445" s="190" t="s">
        <v>546</v>
      </c>
    </row>
    <row r="446" s="2" customFormat="1" ht="37.8" customHeight="1">
      <c r="A446" s="38"/>
      <c r="B446" s="177"/>
      <c r="C446" s="178" t="s">
        <v>547</v>
      </c>
      <c r="D446" s="178" t="s">
        <v>167</v>
      </c>
      <c r="E446" s="179" t="s">
        <v>548</v>
      </c>
      <c r="F446" s="180" t="s">
        <v>549</v>
      </c>
      <c r="G446" s="181" t="s">
        <v>170</v>
      </c>
      <c r="H446" s="182">
        <v>1035.3969999999999</v>
      </c>
      <c r="I446" s="183"/>
      <c r="J446" s="184">
        <f>ROUND(I446*H446,2)</f>
        <v>0</v>
      </c>
      <c r="K446" s="185"/>
      <c r="L446" s="39"/>
      <c r="M446" s="186" t="s">
        <v>1</v>
      </c>
      <c r="N446" s="187" t="s">
        <v>42</v>
      </c>
      <c r="O446" s="78"/>
      <c r="P446" s="188">
        <f>O446*H446</f>
        <v>0</v>
      </c>
      <c r="Q446" s="188">
        <v>0.0298</v>
      </c>
      <c r="R446" s="188">
        <f>Q446*H446</f>
        <v>30.8548306</v>
      </c>
      <c r="S446" s="188">
        <v>0</v>
      </c>
      <c r="T446" s="189">
        <f>S446*H446</f>
        <v>0</v>
      </c>
      <c r="U446" s="38"/>
      <c r="V446" s="38"/>
      <c r="W446" s="38"/>
      <c r="X446" s="38"/>
      <c r="Y446" s="38"/>
      <c r="Z446" s="38"/>
      <c r="AA446" s="38"/>
      <c r="AB446" s="38"/>
      <c r="AC446" s="38"/>
      <c r="AD446" s="38"/>
      <c r="AE446" s="38"/>
      <c r="AR446" s="190" t="s">
        <v>91</v>
      </c>
      <c r="AT446" s="190" t="s">
        <v>167</v>
      </c>
      <c r="AU446" s="190" t="s">
        <v>171</v>
      </c>
      <c r="AY446" s="19" t="s">
        <v>165</v>
      </c>
      <c r="BE446" s="191">
        <f>IF(N446="základná",J446,0)</f>
        <v>0</v>
      </c>
      <c r="BF446" s="191">
        <f>IF(N446="znížená",J446,0)</f>
        <v>0</v>
      </c>
      <c r="BG446" s="191">
        <f>IF(N446="zákl. prenesená",J446,0)</f>
        <v>0</v>
      </c>
      <c r="BH446" s="191">
        <f>IF(N446="zníž. prenesená",J446,0)</f>
        <v>0</v>
      </c>
      <c r="BI446" s="191">
        <f>IF(N446="nulová",J446,0)</f>
        <v>0</v>
      </c>
      <c r="BJ446" s="19" t="s">
        <v>171</v>
      </c>
      <c r="BK446" s="191">
        <f>ROUND(I446*H446,2)</f>
        <v>0</v>
      </c>
      <c r="BL446" s="19" t="s">
        <v>91</v>
      </c>
      <c r="BM446" s="190" t="s">
        <v>550</v>
      </c>
    </row>
    <row r="447" s="13" customFormat="1">
      <c r="A447" s="13"/>
      <c r="B447" s="192"/>
      <c r="C447" s="13"/>
      <c r="D447" s="193" t="s">
        <v>173</v>
      </c>
      <c r="E447" s="194" t="s">
        <v>1</v>
      </c>
      <c r="F447" s="195" t="s">
        <v>551</v>
      </c>
      <c r="G447" s="13"/>
      <c r="H447" s="196">
        <v>400.61500000000001</v>
      </c>
      <c r="I447" s="197"/>
      <c r="J447" s="13"/>
      <c r="K447" s="13"/>
      <c r="L447" s="192"/>
      <c r="M447" s="198"/>
      <c r="N447" s="199"/>
      <c r="O447" s="199"/>
      <c r="P447" s="199"/>
      <c r="Q447" s="199"/>
      <c r="R447" s="199"/>
      <c r="S447" s="199"/>
      <c r="T447" s="200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T447" s="194" t="s">
        <v>173</v>
      </c>
      <c r="AU447" s="194" t="s">
        <v>171</v>
      </c>
      <c r="AV447" s="13" t="s">
        <v>171</v>
      </c>
      <c r="AW447" s="13" t="s">
        <v>32</v>
      </c>
      <c r="AX447" s="13" t="s">
        <v>76</v>
      </c>
      <c r="AY447" s="194" t="s">
        <v>165</v>
      </c>
    </row>
    <row r="448" s="13" customFormat="1">
      <c r="A448" s="13"/>
      <c r="B448" s="192"/>
      <c r="C448" s="13"/>
      <c r="D448" s="193" t="s">
        <v>173</v>
      </c>
      <c r="E448" s="194" t="s">
        <v>1</v>
      </c>
      <c r="F448" s="195" t="s">
        <v>552</v>
      </c>
      <c r="G448" s="13"/>
      <c r="H448" s="196">
        <v>311.916</v>
      </c>
      <c r="I448" s="197"/>
      <c r="J448" s="13"/>
      <c r="K448" s="13"/>
      <c r="L448" s="192"/>
      <c r="M448" s="198"/>
      <c r="N448" s="199"/>
      <c r="O448" s="199"/>
      <c r="P448" s="199"/>
      <c r="Q448" s="199"/>
      <c r="R448" s="199"/>
      <c r="S448" s="199"/>
      <c r="T448" s="200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T448" s="194" t="s">
        <v>173</v>
      </c>
      <c r="AU448" s="194" t="s">
        <v>171</v>
      </c>
      <c r="AV448" s="13" t="s">
        <v>171</v>
      </c>
      <c r="AW448" s="13" t="s">
        <v>32</v>
      </c>
      <c r="AX448" s="13" t="s">
        <v>76</v>
      </c>
      <c r="AY448" s="194" t="s">
        <v>165</v>
      </c>
    </row>
    <row r="449" s="13" customFormat="1">
      <c r="A449" s="13"/>
      <c r="B449" s="192"/>
      <c r="C449" s="13"/>
      <c r="D449" s="193" t="s">
        <v>173</v>
      </c>
      <c r="E449" s="194" t="s">
        <v>1</v>
      </c>
      <c r="F449" s="195" t="s">
        <v>553</v>
      </c>
      <c r="G449" s="13"/>
      <c r="H449" s="196">
        <v>208.25100000000001</v>
      </c>
      <c r="I449" s="197"/>
      <c r="J449" s="13"/>
      <c r="K449" s="13"/>
      <c r="L449" s="192"/>
      <c r="M449" s="198"/>
      <c r="N449" s="199"/>
      <c r="O449" s="199"/>
      <c r="P449" s="199"/>
      <c r="Q449" s="199"/>
      <c r="R449" s="199"/>
      <c r="S449" s="199"/>
      <c r="T449" s="200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T449" s="194" t="s">
        <v>173</v>
      </c>
      <c r="AU449" s="194" t="s">
        <v>171</v>
      </c>
      <c r="AV449" s="13" t="s">
        <v>171</v>
      </c>
      <c r="AW449" s="13" t="s">
        <v>32</v>
      </c>
      <c r="AX449" s="13" t="s">
        <v>76</v>
      </c>
      <c r="AY449" s="194" t="s">
        <v>165</v>
      </c>
    </row>
    <row r="450" s="13" customFormat="1">
      <c r="A450" s="13"/>
      <c r="B450" s="192"/>
      <c r="C450" s="13"/>
      <c r="D450" s="193" t="s">
        <v>173</v>
      </c>
      <c r="E450" s="194" t="s">
        <v>1</v>
      </c>
      <c r="F450" s="195" t="s">
        <v>554</v>
      </c>
      <c r="G450" s="13"/>
      <c r="H450" s="196">
        <v>229.03999999999999</v>
      </c>
      <c r="I450" s="197"/>
      <c r="J450" s="13"/>
      <c r="K450" s="13"/>
      <c r="L450" s="192"/>
      <c r="M450" s="198"/>
      <c r="N450" s="199"/>
      <c r="O450" s="199"/>
      <c r="P450" s="199"/>
      <c r="Q450" s="199"/>
      <c r="R450" s="199"/>
      <c r="S450" s="199"/>
      <c r="T450" s="200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T450" s="194" t="s">
        <v>173</v>
      </c>
      <c r="AU450" s="194" t="s">
        <v>171</v>
      </c>
      <c r="AV450" s="13" t="s">
        <v>171</v>
      </c>
      <c r="AW450" s="13" t="s">
        <v>32</v>
      </c>
      <c r="AX450" s="13" t="s">
        <v>76</v>
      </c>
      <c r="AY450" s="194" t="s">
        <v>165</v>
      </c>
    </row>
    <row r="451" s="13" customFormat="1">
      <c r="A451" s="13"/>
      <c r="B451" s="192"/>
      <c r="C451" s="13"/>
      <c r="D451" s="193" t="s">
        <v>173</v>
      </c>
      <c r="E451" s="194" t="s">
        <v>1</v>
      </c>
      <c r="F451" s="195" t="s">
        <v>555</v>
      </c>
      <c r="G451" s="13"/>
      <c r="H451" s="196">
        <v>27.84</v>
      </c>
      <c r="I451" s="197"/>
      <c r="J451" s="13"/>
      <c r="K451" s="13"/>
      <c r="L451" s="192"/>
      <c r="M451" s="198"/>
      <c r="N451" s="199"/>
      <c r="O451" s="199"/>
      <c r="P451" s="199"/>
      <c r="Q451" s="199"/>
      <c r="R451" s="199"/>
      <c r="S451" s="199"/>
      <c r="T451" s="200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T451" s="194" t="s">
        <v>173</v>
      </c>
      <c r="AU451" s="194" t="s">
        <v>171</v>
      </c>
      <c r="AV451" s="13" t="s">
        <v>171</v>
      </c>
      <c r="AW451" s="13" t="s">
        <v>32</v>
      </c>
      <c r="AX451" s="13" t="s">
        <v>76</v>
      </c>
      <c r="AY451" s="194" t="s">
        <v>165</v>
      </c>
    </row>
    <row r="452" s="13" customFormat="1">
      <c r="A452" s="13"/>
      <c r="B452" s="192"/>
      <c r="C452" s="13"/>
      <c r="D452" s="193" t="s">
        <v>173</v>
      </c>
      <c r="E452" s="194" t="s">
        <v>1</v>
      </c>
      <c r="F452" s="195" t="s">
        <v>556</v>
      </c>
      <c r="G452" s="13"/>
      <c r="H452" s="196">
        <v>8.2799999999999994</v>
      </c>
      <c r="I452" s="197"/>
      <c r="J452" s="13"/>
      <c r="K452" s="13"/>
      <c r="L452" s="192"/>
      <c r="M452" s="198"/>
      <c r="N452" s="199"/>
      <c r="O452" s="199"/>
      <c r="P452" s="199"/>
      <c r="Q452" s="199"/>
      <c r="R452" s="199"/>
      <c r="S452" s="199"/>
      <c r="T452" s="200"/>
      <c r="U452" s="13"/>
      <c r="V452" s="13"/>
      <c r="W452" s="13"/>
      <c r="X452" s="13"/>
      <c r="Y452" s="13"/>
      <c r="Z452" s="13"/>
      <c r="AA452" s="13"/>
      <c r="AB452" s="13"/>
      <c r="AC452" s="13"/>
      <c r="AD452" s="13"/>
      <c r="AE452" s="13"/>
      <c r="AT452" s="194" t="s">
        <v>173</v>
      </c>
      <c r="AU452" s="194" t="s">
        <v>171</v>
      </c>
      <c r="AV452" s="13" t="s">
        <v>171</v>
      </c>
      <c r="AW452" s="13" t="s">
        <v>32</v>
      </c>
      <c r="AX452" s="13" t="s">
        <v>76</v>
      </c>
      <c r="AY452" s="194" t="s">
        <v>165</v>
      </c>
    </row>
    <row r="453" s="13" customFormat="1">
      <c r="A453" s="13"/>
      <c r="B453" s="192"/>
      <c r="C453" s="13"/>
      <c r="D453" s="193" t="s">
        <v>173</v>
      </c>
      <c r="E453" s="194" t="s">
        <v>1</v>
      </c>
      <c r="F453" s="195" t="s">
        <v>557</v>
      </c>
      <c r="G453" s="13"/>
      <c r="H453" s="196">
        <v>12.6</v>
      </c>
      <c r="I453" s="197"/>
      <c r="J453" s="13"/>
      <c r="K453" s="13"/>
      <c r="L453" s="192"/>
      <c r="M453" s="198"/>
      <c r="N453" s="199"/>
      <c r="O453" s="199"/>
      <c r="P453" s="199"/>
      <c r="Q453" s="199"/>
      <c r="R453" s="199"/>
      <c r="S453" s="199"/>
      <c r="T453" s="200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T453" s="194" t="s">
        <v>173</v>
      </c>
      <c r="AU453" s="194" t="s">
        <v>171</v>
      </c>
      <c r="AV453" s="13" t="s">
        <v>171</v>
      </c>
      <c r="AW453" s="13" t="s">
        <v>32</v>
      </c>
      <c r="AX453" s="13" t="s">
        <v>76</v>
      </c>
      <c r="AY453" s="194" t="s">
        <v>165</v>
      </c>
    </row>
    <row r="454" s="16" customFormat="1">
      <c r="A454" s="16"/>
      <c r="B454" s="227"/>
      <c r="C454" s="16"/>
      <c r="D454" s="193" t="s">
        <v>173</v>
      </c>
      <c r="E454" s="228" t="s">
        <v>1</v>
      </c>
      <c r="F454" s="229" t="s">
        <v>307</v>
      </c>
      <c r="G454" s="16"/>
      <c r="H454" s="230">
        <v>1198.5419999999997</v>
      </c>
      <c r="I454" s="231"/>
      <c r="J454" s="16"/>
      <c r="K454" s="16"/>
      <c r="L454" s="227"/>
      <c r="M454" s="232"/>
      <c r="N454" s="233"/>
      <c r="O454" s="233"/>
      <c r="P454" s="233"/>
      <c r="Q454" s="233"/>
      <c r="R454" s="233"/>
      <c r="S454" s="233"/>
      <c r="T454" s="234"/>
      <c r="U454" s="16"/>
      <c r="V454" s="16"/>
      <c r="W454" s="16"/>
      <c r="X454" s="16"/>
      <c r="Y454" s="16"/>
      <c r="Z454" s="16"/>
      <c r="AA454" s="16"/>
      <c r="AB454" s="16"/>
      <c r="AC454" s="16"/>
      <c r="AD454" s="16"/>
      <c r="AE454" s="16"/>
      <c r="AT454" s="228" t="s">
        <v>173</v>
      </c>
      <c r="AU454" s="228" t="s">
        <v>171</v>
      </c>
      <c r="AV454" s="16" t="s">
        <v>88</v>
      </c>
      <c r="AW454" s="16" t="s">
        <v>32</v>
      </c>
      <c r="AX454" s="16" t="s">
        <v>76</v>
      </c>
      <c r="AY454" s="228" t="s">
        <v>165</v>
      </c>
    </row>
    <row r="455" s="13" customFormat="1">
      <c r="A455" s="13"/>
      <c r="B455" s="192"/>
      <c r="C455" s="13"/>
      <c r="D455" s="193" t="s">
        <v>173</v>
      </c>
      <c r="E455" s="194" t="s">
        <v>1</v>
      </c>
      <c r="F455" s="195" t="s">
        <v>558</v>
      </c>
      <c r="G455" s="13"/>
      <c r="H455" s="196">
        <v>-207.61000000000001</v>
      </c>
      <c r="I455" s="197"/>
      <c r="J455" s="13"/>
      <c r="K455" s="13"/>
      <c r="L455" s="192"/>
      <c r="M455" s="198"/>
      <c r="N455" s="199"/>
      <c r="O455" s="199"/>
      <c r="P455" s="199"/>
      <c r="Q455" s="199"/>
      <c r="R455" s="199"/>
      <c r="S455" s="199"/>
      <c r="T455" s="200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T455" s="194" t="s">
        <v>173</v>
      </c>
      <c r="AU455" s="194" t="s">
        <v>171</v>
      </c>
      <c r="AV455" s="13" t="s">
        <v>171</v>
      </c>
      <c r="AW455" s="13" t="s">
        <v>32</v>
      </c>
      <c r="AX455" s="13" t="s">
        <v>76</v>
      </c>
      <c r="AY455" s="194" t="s">
        <v>165</v>
      </c>
    </row>
    <row r="456" s="13" customFormat="1">
      <c r="A456" s="13"/>
      <c r="B456" s="192"/>
      <c r="C456" s="13"/>
      <c r="D456" s="193" t="s">
        <v>173</v>
      </c>
      <c r="E456" s="194" t="s">
        <v>1</v>
      </c>
      <c r="F456" s="195" t="s">
        <v>559</v>
      </c>
      <c r="G456" s="13"/>
      <c r="H456" s="196">
        <v>-28.219999999999999</v>
      </c>
      <c r="I456" s="197"/>
      <c r="J456" s="13"/>
      <c r="K456" s="13"/>
      <c r="L456" s="192"/>
      <c r="M456" s="198"/>
      <c r="N456" s="199"/>
      <c r="O456" s="199"/>
      <c r="P456" s="199"/>
      <c r="Q456" s="199"/>
      <c r="R456" s="199"/>
      <c r="S456" s="199"/>
      <c r="T456" s="200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T456" s="194" t="s">
        <v>173</v>
      </c>
      <c r="AU456" s="194" t="s">
        <v>171</v>
      </c>
      <c r="AV456" s="13" t="s">
        <v>171</v>
      </c>
      <c r="AW456" s="13" t="s">
        <v>32</v>
      </c>
      <c r="AX456" s="13" t="s">
        <v>76</v>
      </c>
      <c r="AY456" s="194" t="s">
        <v>165</v>
      </c>
    </row>
    <row r="457" s="13" customFormat="1">
      <c r="A457" s="13"/>
      <c r="B457" s="192"/>
      <c r="C457" s="13"/>
      <c r="D457" s="193" t="s">
        <v>173</v>
      </c>
      <c r="E457" s="194" t="s">
        <v>1</v>
      </c>
      <c r="F457" s="195" t="s">
        <v>560</v>
      </c>
      <c r="G457" s="13"/>
      <c r="H457" s="196">
        <v>-11.560000000000001</v>
      </c>
      <c r="I457" s="197"/>
      <c r="J457" s="13"/>
      <c r="K457" s="13"/>
      <c r="L457" s="192"/>
      <c r="M457" s="198"/>
      <c r="N457" s="199"/>
      <c r="O457" s="199"/>
      <c r="P457" s="199"/>
      <c r="Q457" s="199"/>
      <c r="R457" s="199"/>
      <c r="S457" s="199"/>
      <c r="T457" s="200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T457" s="194" t="s">
        <v>173</v>
      </c>
      <c r="AU457" s="194" t="s">
        <v>171</v>
      </c>
      <c r="AV457" s="13" t="s">
        <v>171</v>
      </c>
      <c r="AW457" s="13" t="s">
        <v>32</v>
      </c>
      <c r="AX457" s="13" t="s">
        <v>76</v>
      </c>
      <c r="AY457" s="194" t="s">
        <v>165</v>
      </c>
    </row>
    <row r="458" s="13" customFormat="1">
      <c r="A458" s="13"/>
      <c r="B458" s="192"/>
      <c r="C458" s="13"/>
      <c r="D458" s="193" t="s">
        <v>173</v>
      </c>
      <c r="E458" s="194" t="s">
        <v>1</v>
      </c>
      <c r="F458" s="195" t="s">
        <v>561</v>
      </c>
      <c r="G458" s="13"/>
      <c r="H458" s="196">
        <v>-31.02</v>
      </c>
      <c r="I458" s="197"/>
      <c r="J458" s="13"/>
      <c r="K458" s="13"/>
      <c r="L458" s="192"/>
      <c r="M458" s="198"/>
      <c r="N458" s="199"/>
      <c r="O458" s="199"/>
      <c r="P458" s="199"/>
      <c r="Q458" s="199"/>
      <c r="R458" s="199"/>
      <c r="S458" s="199"/>
      <c r="T458" s="200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T458" s="194" t="s">
        <v>173</v>
      </c>
      <c r="AU458" s="194" t="s">
        <v>171</v>
      </c>
      <c r="AV458" s="13" t="s">
        <v>171</v>
      </c>
      <c r="AW458" s="13" t="s">
        <v>32</v>
      </c>
      <c r="AX458" s="13" t="s">
        <v>76</v>
      </c>
      <c r="AY458" s="194" t="s">
        <v>165</v>
      </c>
    </row>
    <row r="459" s="16" customFormat="1">
      <c r="A459" s="16"/>
      <c r="B459" s="227"/>
      <c r="C459" s="16"/>
      <c r="D459" s="193" t="s">
        <v>173</v>
      </c>
      <c r="E459" s="228" t="s">
        <v>1</v>
      </c>
      <c r="F459" s="229" t="s">
        <v>307</v>
      </c>
      <c r="G459" s="16"/>
      <c r="H459" s="230">
        <v>-278.41000000000003</v>
      </c>
      <c r="I459" s="231"/>
      <c r="J459" s="16"/>
      <c r="K459" s="16"/>
      <c r="L459" s="227"/>
      <c r="M459" s="232"/>
      <c r="N459" s="233"/>
      <c r="O459" s="233"/>
      <c r="P459" s="233"/>
      <c r="Q459" s="233"/>
      <c r="R459" s="233"/>
      <c r="S459" s="233"/>
      <c r="T459" s="234"/>
      <c r="U459" s="16"/>
      <c r="V459" s="16"/>
      <c r="W459" s="16"/>
      <c r="X459" s="16"/>
      <c r="Y459" s="16"/>
      <c r="Z459" s="16"/>
      <c r="AA459" s="16"/>
      <c r="AB459" s="16"/>
      <c r="AC459" s="16"/>
      <c r="AD459" s="16"/>
      <c r="AE459" s="16"/>
      <c r="AT459" s="228" t="s">
        <v>173</v>
      </c>
      <c r="AU459" s="228" t="s">
        <v>171</v>
      </c>
      <c r="AV459" s="16" t="s">
        <v>88</v>
      </c>
      <c r="AW459" s="16" t="s">
        <v>32</v>
      </c>
      <c r="AX459" s="16" t="s">
        <v>76</v>
      </c>
      <c r="AY459" s="228" t="s">
        <v>165</v>
      </c>
    </row>
    <row r="460" s="15" customFormat="1">
      <c r="A460" s="15"/>
      <c r="B460" s="220"/>
      <c r="C460" s="15"/>
      <c r="D460" s="193" t="s">
        <v>173</v>
      </c>
      <c r="E460" s="221" t="s">
        <v>1</v>
      </c>
      <c r="F460" s="222" t="s">
        <v>412</v>
      </c>
      <c r="G460" s="15"/>
      <c r="H460" s="221" t="s">
        <v>1</v>
      </c>
      <c r="I460" s="223"/>
      <c r="J460" s="15"/>
      <c r="K460" s="15"/>
      <c r="L460" s="220"/>
      <c r="M460" s="224"/>
      <c r="N460" s="225"/>
      <c r="O460" s="225"/>
      <c r="P460" s="225"/>
      <c r="Q460" s="225"/>
      <c r="R460" s="225"/>
      <c r="S460" s="225"/>
      <c r="T460" s="226"/>
      <c r="U460" s="15"/>
      <c r="V460" s="15"/>
      <c r="W460" s="15"/>
      <c r="X460" s="15"/>
      <c r="Y460" s="15"/>
      <c r="Z460" s="15"/>
      <c r="AA460" s="15"/>
      <c r="AB460" s="15"/>
      <c r="AC460" s="15"/>
      <c r="AD460" s="15"/>
      <c r="AE460" s="15"/>
      <c r="AT460" s="221" t="s">
        <v>173</v>
      </c>
      <c r="AU460" s="221" t="s">
        <v>171</v>
      </c>
      <c r="AV460" s="15" t="s">
        <v>81</v>
      </c>
      <c r="AW460" s="15" t="s">
        <v>32</v>
      </c>
      <c r="AX460" s="15" t="s">
        <v>76</v>
      </c>
      <c r="AY460" s="221" t="s">
        <v>165</v>
      </c>
    </row>
    <row r="461" s="13" customFormat="1">
      <c r="A461" s="13"/>
      <c r="B461" s="192"/>
      <c r="C461" s="13"/>
      <c r="D461" s="193" t="s">
        <v>173</v>
      </c>
      <c r="E461" s="194" t="s">
        <v>1</v>
      </c>
      <c r="F461" s="195" t="s">
        <v>562</v>
      </c>
      <c r="G461" s="13"/>
      <c r="H461" s="196">
        <v>77.540000000000006</v>
      </c>
      <c r="I461" s="197"/>
      <c r="J461" s="13"/>
      <c r="K461" s="13"/>
      <c r="L461" s="192"/>
      <c r="M461" s="198"/>
      <c r="N461" s="199"/>
      <c r="O461" s="199"/>
      <c r="P461" s="199"/>
      <c r="Q461" s="199"/>
      <c r="R461" s="199"/>
      <c r="S461" s="199"/>
      <c r="T461" s="200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T461" s="194" t="s">
        <v>173</v>
      </c>
      <c r="AU461" s="194" t="s">
        <v>171</v>
      </c>
      <c r="AV461" s="13" t="s">
        <v>171</v>
      </c>
      <c r="AW461" s="13" t="s">
        <v>32</v>
      </c>
      <c r="AX461" s="13" t="s">
        <v>76</v>
      </c>
      <c r="AY461" s="194" t="s">
        <v>165</v>
      </c>
    </row>
    <row r="462" s="13" customFormat="1">
      <c r="A462" s="13"/>
      <c r="B462" s="192"/>
      <c r="C462" s="13"/>
      <c r="D462" s="193" t="s">
        <v>173</v>
      </c>
      <c r="E462" s="194" t="s">
        <v>1</v>
      </c>
      <c r="F462" s="195" t="s">
        <v>563</v>
      </c>
      <c r="G462" s="13"/>
      <c r="H462" s="196">
        <v>14.65</v>
      </c>
      <c r="I462" s="197"/>
      <c r="J462" s="13"/>
      <c r="K462" s="13"/>
      <c r="L462" s="192"/>
      <c r="M462" s="198"/>
      <c r="N462" s="199"/>
      <c r="O462" s="199"/>
      <c r="P462" s="199"/>
      <c r="Q462" s="199"/>
      <c r="R462" s="199"/>
      <c r="S462" s="199"/>
      <c r="T462" s="200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T462" s="194" t="s">
        <v>173</v>
      </c>
      <c r="AU462" s="194" t="s">
        <v>171</v>
      </c>
      <c r="AV462" s="13" t="s">
        <v>171</v>
      </c>
      <c r="AW462" s="13" t="s">
        <v>32</v>
      </c>
      <c r="AX462" s="13" t="s">
        <v>76</v>
      </c>
      <c r="AY462" s="194" t="s">
        <v>165</v>
      </c>
    </row>
    <row r="463" s="13" customFormat="1">
      <c r="A463" s="13"/>
      <c r="B463" s="192"/>
      <c r="C463" s="13"/>
      <c r="D463" s="193" t="s">
        <v>173</v>
      </c>
      <c r="E463" s="194" t="s">
        <v>1</v>
      </c>
      <c r="F463" s="195" t="s">
        <v>564</v>
      </c>
      <c r="G463" s="13"/>
      <c r="H463" s="196">
        <v>5.8399999999999999</v>
      </c>
      <c r="I463" s="197"/>
      <c r="J463" s="13"/>
      <c r="K463" s="13"/>
      <c r="L463" s="192"/>
      <c r="M463" s="198"/>
      <c r="N463" s="199"/>
      <c r="O463" s="199"/>
      <c r="P463" s="199"/>
      <c r="Q463" s="199"/>
      <c r="R463" s="199"/>
      <c r="S463" s="199"/>
      <c r="T463" s="200"/>
      <c r="U463" s="13"/>
      <c r="V463" s="13"/>
      <c r="W463" s="13"/>
      <c r="X463" s="13"/>
      <c r="Y463" s="13"/>
      <c r="Z463" s="13"/>
      <c r="AA463" s="13"/>
      <c r="AB463" s="13"/>
      <c r="AC463" s="13"/>
      <c r="AD463" s="13"/>
      <c r="AE463" s="13"/>
      <c r="AT463" s="194" t="s">
        <v>173</v>
      </c>
      <c r="AU463" s="194" t="s">
        <v>171</v>
      </c>
      <c r="AV463" s="13" t="s">
        <v>171</v>
      </c>
      <c r="AW463" s="13" t="s">
        <v>32</v>
      </c>
      <c r="AX463" s="13" t="s">
        <v>76</v>
      </c>
      <c r="AY463" s="194" t="s">
        <v>165</v>
      </c>
    </row>
    <row r="464" s="13" customFormat="1">
      <c r="A464" s="13"/>
      <c r="B464" s="192"/>
      <c r="C464" s="13"/>
      <c r="D464" s="193" t="s">
        <v>173</v>
      </c>
      <c r="E464" s="194" t="s">
        <v>1</v>
      </c>
      <c r="F464" s="195" t="s">
        <v>565</v>
      </c>
      <c r="G464" s="13"/>
      <c r="H464" s="196">
        <v>17.234999999999999</v>
      </c>
      <c r="I464" s="197"/>
      <c r="J464" s="13"/>
      <c r="K464" s="13"/>
      <c r="L464" s="192"/>
      <c r="M464" s="198"/>
      <c r="N464" s="199"/>
      <c r="O464" s="199"/>
      <c r="P464" s="199"/>
      <c r="Q464" s="199"/>
      <c r="R464" s="199"/>
      <c r="S464" s="199"/>
      <c r="T464" s="200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T464" s="194" t="s">
        <v>173</v>
      </c>
      <c r="AU464" s="194" t="s">
        <v>171</v>
      </c>
      <c r="AV464" s="13" t="s">
        <v>171</v>
      </c>
      <c r="AW464" s="13" t="s">
        <v>32</v>
      </c>
      <c r="AX464" s="13" t="s">
        <v>76</v>
      </c>
      <c r="AY464" s="194" t="s">
        <v>165</v>
      </c>
    </row>
    <row r="465" s="16" customFormat="1">
      <c r="A465" s="16"/>
      <c r="B465" s="227"/>
      <c r="C465" s="16"/>
      <c r="D465" s="193" t="s">
        <v>173</v>
      </c>
      <c r="E465" s="228" t="s">
        <v>1</v>
      </c>
      <c r="F465" s="229" t="s">
        <v>307</v>
      </c>
      <c r="G465" s="16"/>
      <c r="H465" s="230">
        <v>115.26500000000002</v>
      </c>
      <c r="I465" s="231"/>
      <c r="J465" s="16"/>
      <c r="K465" s="16"/>
      <c r="L465" s="227"/>
      <c r="M465" s="232"/>
      <c r="N465" s="233"/>
      <c r="O465" s="233"/>
      <c r="P465" s="233"/>
      <c r="Q465" s="233"/>
      <c r="R465" s="233"/>
      <c r="S465" s="233"/>
      <c r="T465" s="234"/>
      <c r="U465" s="16"/>
      <c r="V465" s="16"/>
      <c r="W465" s="16"/>
      <c r="X465" s="16"/>
      <c r="Y465" s="16"/>
      <c r="Z465" s="16"/>
      <c r="AA465" s="16"/>
      <c r="AB465" s="16"/>
      <c r="AC465" s="16"/>
      <c r="AD465" s="16"/>
      <c r="AE465" s="16"/>
      <c r="AT465" s="228" t="s">
        <v>173</v>
      </c>
      <c r="AU465" s="228" t="s">
        <v>171</v>
      </c>
      <c r="AV465" s="16" t="s">
        <v>88</v>
      </c>
      <c r="AW465" s="16" t="s">
        <v>32</v>
      </c>
      <c r="AX465" s="16" t="s">
        <v>76</v>
      </c>
      <c r="AY465" s="228" t="s">
        <v>165</v>
      </c>
    </row>
    <row r="466" s="14" customFormat="1">
      <c r="A466" s="14"/>
      <c r="B466" s="212"/>
      <c r="C466" s="14"/>
      <c r="D466" s="193" t="s">
        <v>173</v>
      </c>
      <c r="E466" s="213" t="s">
        <v>1</v>
      </c>
      <c r="F466" s="214" t="s">
        <v>231</v>
      </c>
      <c r="G466" s="14"/>
      <c r="H466" s="215">
        <v>1035.3969999999997</v>
      </c>
      <c r="I466" s="216"/>
      <c r="J466" s="14"/>
      <c r="K466" s="14"/>
      <c r="L466" s="212"/>
      <c r="M466" s="217"/>
      <c r="N466" s="218"/>
      <c r="O466" s="218"/>
      <c r="P466" s="218"/>
      <c r="Q466" s="218"/>
      <c r="R466" s="218"/>
      <c r="S466" s="218"/>
      <c r="T466" s="219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T466" s="213" t="s">
        <v>173</v>
      </c>
      <c r="AU466" s="213" t="s">
        <v>171</v>
      </c>
      <c r="AV466" s="14" t="s">
        <v>91</v>
      </c>
      <c r="AW466" s="14" t="s">
        <v>32</v>
      </c>
      <c r="AX466" s="14" t="s">
        <v>81</v>
      </c>
      <c r="AY466" s="213" t="s">
        <v>165</v>
      </c>
    </row>
    <row r="467" s="2" customFormat="1" ht="24.15" customHeight="1">
      <c r="A467" s="38"/>
      <c r="B467" s="177"/>
      <c r="C467" s="178" t="s">
        <v>566</v>
      </c>
      <c r="D467" s="178" t="s">
        <v>167</v>
      </c>
      <c r="E467" s="179" t="s">
        <v>567</v>
      </c>
      <c r="F467" s="180" t="s">
        <v>568</v>
      </c>
      <c r="G467" s="181" t="s">
        <v>170</v>
      </c>
      <c r="H467" s="182">
        <v>318.25</v>
      </c>
      <c r="I467" s="183"/>
      <c r="J467" s="184">
        <f>ROUND(I467*H467,2)</f>
        <v>0</v>
      </c>
      <c r="K467" s="185"/>
      <c r="L467" s="39"/>
      <c r="M467" s="186" t="s">
        <v>1</v>
      </c>
      <c r="N467" s="187" t="s">
        <v>42</v>
      </c>
      <c r="O467" s="78"/>
      <c r="P467" s="188">
        <f>O467*H467</f>
        <v>0</v>
      </c>
      <c r="Q467" s="188">
        <v>0.02912</v>
      </c>
      <c r="R467" s="188">
        <f>Q467*H467</f>
        <v>9.2674400000000006</v>
      </c>
      <c r="S467" s="188">
        <v>0</v>
      </c>
      <c r="T467" s="189">
        <f>S467*H467</f>
        <v>0</v>
      </c>
      <c r="U467" s="38"/>
      <c r="V467" s="38"/>
      <c r="W467" s="38"/>
      <c r="X467" s="38"/>
      <c r="Y467" s="38"/>
      <c r="Z467" s="38"/>
      <c r="AA467" s="38"/>
      <c r="AB467" s="38"/>
      <c r="AC467" s="38"/>
      <c r="AD467" s="38"/>
      <c r="AE467" s="38"/>
      <c r="AR467" s="190" t="s">
        <v>91</v>
      </c>
      <c r="AT467" s="190" t="s">
        <v>167</v>
      </c>
      <c r="AU467" s="190" t="s">
        <v>171</v>
      </c>
      <c r="AY467" s="19" t="s">
        <v>165</v>
      </c>
      <c r="BE467" s="191">
        <f>IF(N467="základná",J467,0)</f>
        <v>0</v>
      </c>
      <c r="BF467" s="191">
        <f>IF(N467="znížená",J467,0)</f>
        <v>0</v>
      </c>
      <c r="BG467" s="191">
        <f>IF(N467="zákl. prenesená",J467,0)</f>
        <v>0</v>
      </c>
      <c r="BH467" s="191">
        <f>IF(N467="zníž. prenesená",J467,0)</f>
        <v>0</v>
      </c>
      <c r="BI467" s="191">
        <f>IF(N467="nulová",J467,0)</f>
        <v>0</v>
      </c>
      <c r="BJ467" s="19" t="s">
        <v>171</v>
      </c>
      <c r="BK467" s="191">
        <f>ROUND(I467*H467,2)</f>
        <v>0</v>
      </c>
      <c r="BL467" s="19" t="s">
        <v>91</v>
      </c>
      <c r="BM467" s="190" t="s">
        <v>569</v>
      </c>
    </row>
    <row r="468" s="13" customFormat="1">
      <c r="A468" s="13"/>
      <c r="B468" s="192"/>
      <c r="C468" s="13"/>
      <c r="D468" s="193" t="s">
        <v>173</v>
      </c>
      <c r="E468" s="194" t="s">
        <v>1</v>
      </c>
      <c r="F468" s="195" t="s">
        <v>570</v>
      </c>
      <c r="G468" s="13"/>
      <c r="H468" s="196">
        <v>106.69</v>
      </c>
      <c r="I468" s="197"/>
      <c r="J468" s="13"/>
      <c r="K468" s="13"/>
      <c r="L468" s="192"/>
      <c r="M468" s="198"/>
      <c r="N468" s="199"/>
      <c r="O468" s="199"/>
      <c r="P468" s="199"/>
      <c r="Q468" s="199"/>
      <c r="R468" s="199"/>
      <c r="S468" s="199"/>
      <c r="T468" s="200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T468" s="194" t="s">
        <v>173</v>
      </c>
      <c r="AU468" s="194" t="s">
        <v>171</v>
      </c>
      <c r="AV468" s="13" t="s">
        <v>171</v>
      </c>
      <c r="AW468" s="13" t="s">
        <v>32</v>
      </c>
      <c r="AX468" s="13" t="s">
        <v>76</v>
      </c>
      <c r="AY468" s="194" t="s">
        <v>165</v>
      </c>
    </row>
    <row r="469" s="13" customFormat="1">
      <c r="A469" s="13"/>
      <c r="B469" s="192"/>
      <c r="C469" s="13"/>
      <c r="D469" s="193" t="s">
        <v>173</v>
      </c>
      <c r="E469" s="194" t="s">
        <v>1</v>
      </c>
      <c r="F469" s="195" t="s">
        <v>571</v>
      </c>
      <c r="G469" s="13"/>
      <c r="H469" s="196">
        <v>84.954999999999998</v>
      </c>
      <c r="I469" s="197"/>
      <c r="J469" s="13"/>
      <c r="K469" s="13"/>
      <c r="L469" s="192"/>
      <c r="M469" s="198"/>
      <c r="N469" s="199"/>
      <c r="O469" s="199"/>
      <c r="P469" s="199"/>
      <c r="Q469" s="199"/>
      <c r="R469" s="199"/>
      <c r="S469" s="199"/>
      <c r="T469" s="200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T469" s="194" t="s">
        <v>173</v>
      </c>
      <c r="AU469" s="194" t="s">
        <v>171</v>
      </c>
      <c r="AV469" s="13" t="s">
        <v>171</v>
      </c>
      <c r="AW469" s="13" t="s">
        <v>32</v>
      </c>
      <c r="AX469" s="13" t="s">
        <v>76</v>
      </c>
      <c r="AY469" s="194" t="s">
        <v>165</v>
      </c>
    </row>
    <row r="470" s="13" customFormat="1">
      <c r="A470" s="13"/>
      <c r="B470" s="192"/>
      <c r="C470" s="13"/>
      <c r="D470" s="193" t="s">
        <v>173</v>
      </c>
      <c r="E470" s="194" t="s">
        <v>1</v>
      </c>
      <c r="F470" s="195" t="s">
        <v>572</v>
      </c>
      <c r="G470" s="13"/>
      <c r="H470" s="196">
        <v>51.030000000000001</v>
      </c>
      <c r="I470" s="197"/>
      <c r="J470" s="13"/>
      <c r="K470" s="13"/>
      <c r="L470" s="192"/>
      <c r="M470" s="198"/>
      <c r="N470" s="199"/>
      <c r="O470" s="199"/>
      <c r="P470" s="199"/>
      <c r="Q470" s="199"/>
      <c r="R470" s="199"/>
      <c r="S470" s="199"/>
      <c r="T470" s="200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T470" s="194" t="s">
        <v>173</v>
      </c>
      <c r="AU470" s="194" t="s">
        <v>171</v>
      </c>
      <c r="AV470" s="13" t="s">
        <v>171</v>
      </c>
      <c r="AW470" s="13" t="s">
        <v>32</v>
      </c>
      <c r="AX470" s="13" t="s">
        <v>76</v>
      </c>
      <c r="AY470" s="194" t="s">
        <v>165</v>
      </c>
    </row>
    <row r="471" s="13" customFormat="1">
      <c r="A471" s="13"/>
      <c r="B471" s="192"/>
      <c r="C471" s="13"/>
      <c r="D471" s="193" t="s">
        <v>173</v>
      </c>
      <c r="E471" s="194" t="s">
        <v>1</v>
      </c>
      <c r="F471" s="195" t="s">
        <v>573</v>
      </c>
      <c r="G471" s="13"/>
      <c r="H471" s="196">
        <v>42.945</v>
      </c>
      <c r="I471" s="197"/>
      <c r="J471" s="13"/>
      <c r="K471" s="13"/>
      <c r="L471" s="192"/>
      <c r="M471" s="198"/>
      <c r="N471" s="199"/>
      <c r="O471" s="199"/>
      <c r="P471" s="199"/>
      <c r="Q471" s="199"/>
      <c r="R471" s="199"/>
      <c r="S471" s="199"/>
      <c r="T471" s="200"/>
      <c r="U471" s="13"/>
      <c r="V471" s="13"/>
      <c r="W471" s="13"/>
      <c r="X471" s="13"/>
      <c r="Y471" s="13"/>
      <c r="Z471" s="13"/>
      <c r="AA471" s="13"/>
      <c r="AB471" s="13"/>
      <c r="AC471" s="13"/>
      <c r="AD471" s="13"/>
      <c r="AE471" s="13"/>
      <c r="AT471" s="194" t="s">
        <v>173</v>
      </c>
      <c r="AU471" s="194" t="s">
        <v>171</v>
      </c>
      <c r="AV471" s="13" t="s">
        <v>171</v>
      </c>
      <c r="AW471" s="13" t="s">
        <v>32</v>
      </c>
      <c r="AX471" s="13" t="s">
        <v>76</v>
      </c>
      <c r="AY471" s="194" t="s">
        <v>165</v>
      </c>
    </row>
    <row r="472" s="13" customFormat="1">
      <c r="A472" s="13"/>
      <c r="B472" s="192"/>
      <c r="C472" s="13"/>
      <c r="D472" s="193" t="s">
        <v>173</v>
      </c>
      <c r="E472" s="194" t="s">
        <v>1</v>
      </c>
      <c r="F472" s="195" t="s">
        <v>574</v>
      </c>
      <c r="G472" s="13"/>
      <c r="H472" s="196">
        <v>48.719999999999999</v>
      </c>
      <c r="I472" s="197"/>
      <c r="J472" s="13"/>
      <c r="K472" s="13"/>
      <c r="L472" s="192"/>
      <c r="M472" s="198"/>
      <c r="N472" s="199"/>
      <c r="O472" s="199"/>
      <c r="P472" s="199"/>
      <c r="Q472" s="199"/>
      <c r="R472" s="199"/>
      <c r="S472" s="199"/>
      <c r="T472" s="200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T472" s="194" t="s">
        <v>173</v>
      </c>
      <c r="AU472" s="194" t="s">
        <v>171</v>
      </c>
      <c r="AV472" s="13" t="s">
        <v>171</v>
      </c>
      <c r="AW472" s="13" t="s">
        <v>32</v>
      </c>
      <c r="AX472" s="13" t="s">
        <v>76</v>
      </c>
      <c r="AY472" s="194" t="s">
        <v>165</v>
      </c>
    </row>
    <row r="473" s="13" customFormat="1">
      <c r="A473" s="13"/>
      <c r="B473" s="192"/>
      <c r="C473" s="13"/>
      <c r="D473" s="193" t="s">
        <v>173</v>
      </c>
      <c r="E473" s="194" t="s">
        <v>1</v>
      </c>
      <c r="F473" s="195" t="s">
        <v>575</v>
      </c>
      <c r="G473" s="13"/>
      <c r="H473" s="196">
        <v>-29.91</v>
      </c>
      <c r="I473" s="197"/>
      <c r="J473" s="13"/>
      <c r="K473" s="13"/>
      <c r="L473" s="192"/>
      <c r="M473" s="198"/>
      <c r="N473" s="199"/>
      <c r="O473" s="199"/>
      <c r="P473" s="199"/>
      <c r="Q473" s="199"/>
      <c r="R473" s="199"/>
      <c r="S473" s="199"/>
      <c r="T473" s="200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T473" s="194" t="s">
        <v>173</v>
      </c>
      <c r="AU473" s="194" t="s">
        <v>171</v>
      </c>
      <c r="AV473" s="13" t="s">
        <v>171</v>
      </c>
      <c r="AW473" s="13" t="s">
        <v>32</v>
      </c>
      <c r="AX473" s="13" t="s">
        <v>76</v>
      </c>
      <c r="AY473" s="194" t="s">
        <v>165</v>
      </c>
    </row>
    <row r="474" s="15" customFormat="1">
      <c r="A474" s="15"/>
      <c r="B474" s="220"/>
      <c r="C474" s="15"/>
      <c r="D474" s="193" t="s">
        <v>173</v>
      </c>
      <c r="E474" s="221" t="s">
        <v>1</v>
      </c>
      <c r="F474" s="222" t="s">
        <v>445</v>
      </c>
      <c r="G474" s="15"/>
      <c r="H474" s="221" t="s">
        <v>1</v>
      </c>
      <c r="I474" s="223"/>
      <c r="J474" s="15"/>
      <c r="K474" s="15"/>
      <c r="L474" s="220"/>
      <c r="M474" s="224"/>
      <c r="N474" s="225"/>
      <c r="O474" s="225"/>
      <c r="P474" s="225"/>
      <c r="Q474" s="225"/>
      <c r="R474" s="225"/>
      <c r="S474" s="225"/>
      <c r="T474" s="226"/>
      <c r="U474" s="15"/>
      <c r="V474" s="15"/>
      <c r="W474" s="15"/>
      <c r="X474" s="15"/>
      <c r="Y474" s="15"/>
      <c r="Z474" s="15"/>
      <c r="AA474" s="15"/>
      <c r="AB474" s="15"/>
      <c r="AC474" s="15"/>
      <c r="AD474" s="15"/>
      <c r="AE474" s="15"/>
      <c r="AT474" s="221" t="s">
        <v>173</v>
      </c>
      <c r="AU474" s="221" t="s">
        <v>171</v>
      </c>
      <c r="AV474" s="15" t="s">
        <v>81</v>
      </c>
      <c r="AW474" s="15" t="s">
        <v>32</v>
      </c>
      <c r="AX474" s="15" t="s">
        <v>76</v>
      </c>
      <c r="AY474" s="221" t="s">
        <v>165</v>
      </c>
    </row>
    <row r="475" s="13" customFormat="1">
      <c r="A475" s="13"/>
      <c r="B475" s="192"/>
      <c r="C475" s="13"/>
      <c r="D475" s="193" t="s">
        <v>173</v>
      </c>
      <c r="E475" s="194" t="s">
        <v>1</v>
      </c>
      <c r="F475" s="195" t="s">
        <v>576</v>
      </c>
      <c r="G475" s="13"/>
      <c r="H475" s="196">
        <v>13.82</v>
      </c>
      <c r="I475" s="197"/>
      <c r="J475" s="13"/>
      <c r="K475" s="13"/>
      <c r="L475" s="192"/>
      <c r="M475" s="198"/>
      <c r="N475" s="199"/>
      <c r="O475" s="199"/>
      <c r="P475" s="199"/>
      <c r="Q475" s="199"/>
      <c r="R475" s="199"/>
      <c r="S475" s="199"/>
      <c r="T475" s="200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T475" s="194" t="s">
        <v>173</v>
      </c>
      <c r="AU475" s="194" t="s">
        <v>171</v>
      </c>
      <c r="AV475" s="13" t="s">
        <v>171</v>
      </c>
      <c r="AW475" s="13" t="s">
        <v>32</v>
      </c>
      <c r="AX475" s="13" t="s">
        <v>76</v>
      </c>
      <c r="AY475" s="194" t="s">
        <v>165</v>
      </c>
    </row>
    <row r="476" s="14" customFormat="1">
      <c r="A476" s="14"/>
      <c r="B476" s="212"/>
      <c r="C476" s="14"/>
      <c r="D476" s="193" t="s">
        <v>173</v>
      </c>
      <c r="E476" s="213" t="s">
        <v>1</v>
      </c>
      <c r="F476" s="214" t="s">
        <v>231</v>
      </c>
      <c r="G476" s="14"/>
      <c r="H476" s="215">
        <v>318.25</v>
      </c>
      <c r="I476" s="216"/>
      <c r="J476" s="14"/>
      <c r="K476" s="14"/>
      <c r="L476" s="212"/>
      <c r="M476" s="217"/>
      <c r="N476" s="218"/>
      <c r="O476" s="218"/>
      <c r="P476" s="218"/>
      <c r="Q476" s="218"/>
      <c r="R476" s="218"/>
      <c r="S476" s="218"/>
      <c r="T476" s="219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  <c r="AT476" s="213" t="s">
        <v>173</v>
      </c>
      <c r="AU476" s="213" t="s">
        <v>171</v>
      </c>
      <c r="AV476" s="14" t="s">
        <v>91</v>
      </c>
      <c r="AW476" s="14" t="s">
        <v>32</v>
      </c>
      <c r="AX476" s="14" t="s">
        <v>81</v>
      </c>
      <c r="AY476" s="213" t="s">
        <v>165</v>
      </c>
    </row>
    <row r="477" s="2" customFormat="1" ht="24.15" customHeight="1">
      <c r="A477" s="38"/>
      <c r="B477" s="177"/>
      <c r="C477" s="178" t="s">
        <v>577</v>
      </c>
      <c r="D477" s="178" t="s">
        <v>167</v>
      </c>
      <c r="E477" s="179" t="s">
        <v>578</v>
      </c>
      <c r="F477" s="180" t="s">
        <v>579</v>
      </c>
      <c r="G477" s="181" t="s">
        <v>170</v>
      </c>
      <c r="H477" s="182">
        <v>98.549000000000007</v>
      </c>
      <c r="I477" s="183"/>
      <c r="J477" s="184">
        <f>ROUND(I477*H477,2)</f>
        <v>0</v>
      </c>
      <c r="K477" s="185"/>
      <c r="L477" s="39"/>
      <c r="M477" s="186" t="s">
        <v>1</v>
      </c>
      <c r="N477" s="187" t="s">
        <v>42</v>
      </c>
      <c r="O477" s="78"/>
      <c r="P477" s="188">
        <f>O477*H477</f>
        <v>0</v>
      </c>
      <c r="Q477" s="188">
        <v>0.040989999999999999</v>
      </c>
      <c r="R477" s="188">
        <f>Q477*H477</f>
        <v>4.0395235100000004</v>
      </c>
      <c r="S477" s="188">
        <v>0</v>
      </c>
      <c r="T477" s="189">
        <f>S477*H477</f>
        <v>0</v>
      </c>
      <c r="U477" s="38"/>
      <c r="V477" s="38"/>
      <c r="W477" s="38"/>
      <c r="X477" s="38"/>
      <c r="Y477" s="38"/>
      <c r="Z477" s="38"/>
      <c r="AA477" s="38"/>
      <c r="AB477" s="38"/>
      <c r="AC477" s="38"/>
      <c r="AD477" s="38"/>
      <c r="AE477" s="38"/>
      <c r="AR477" s="190" t="s">
        <v>91</v>
      </c>
      <c r="AT477" s="190" t="s">
        <v>167</v>
      </c>
      <c r="AU477" s="190" t="s">
        <v>171</v>
      </c>
      <c r="AY477" s="19" t="s">
        <v>165</v>
      </c>
      <c r="BE477" s="191">
        <f>IF(N477="základná",J477,0)</f>
        <v>0</v>
      </c>
      <c r="BF477" s="191">
        <f>IF(N477="znížená",J477,0)</f>
        <v>0</v>
      </c>
      <c r="BG477" s="191">
        <f>IF(N477="zákl. prenesená",J477,0)</f>
        <v>0</v>
      </c>
      <c r="BH477" s="191">
        <f>IF(N477="zníž. prenesená",J477,0)</f>
        <v>0</v>
      </c>
      <c r="BI477" s="191">
        <f>IF(N477="nulová",J477,0)</f>
        <v>0</v>
      </c>
      <c r="BJ477" s="19" t="s">
        <v>171</v>
      </c>
      <c r="BK477" s="191">
        <f>ROUND(I477*H477,2)</f>
        <v>0</v>
      </c>
      <c r="BL477" s="19" t="s">
        <v>91</v>
      </c>
      <c r="BM477" s="190" t="s">
        <v>580</v>
      </c>
    </row>
    <row r="478" s="15" customFormat="1">
      <c r="A478" s="15"/>
      <c r="B478" s="220"/>
      <c r="C478" s="15"/>
      <c r="D478" s="193" t="s">
        <v>173</v>
      </c>
      <c r="E478" s="221" t="s">
        <v>1</v>
      </c>
      <c r="F478" s="222" t="s">
        <v>581</v>
      </c>
      <c r="G478" s="15"/>
      <c r="H478" s="221" t="s">
        <v>1</v>
      </c>
      <c r="I478" s="223"/>
      <c r="J478" s="15"/>
      <c r="K478" s="15"/>
      <c r="L478" s="220"/>
      <c r="M478" s="224"/>
      <c r="N478" s="225"/>
      <c r="O478" s="225"/>
      <c r="P478" s="225"/>
      <c r="Q478" s="225"/>
      <c r="R478" s="225"/>
      <c r="S478" s="225"/>
      <c r="T478" s="226"/>
      <c r="U478" s="15"/>
      <c r="V478" s="15"/>
      <c r="W478" s="15"/>
      <c r="X478" s="15"/>
      <c r="Y478" s="15"/>
      <c r="Z478" s="15"/>
      <c r="AA478" s="15"/>
      <c r="AB478" s="15"/>
      <c r="AC478" s="15"/>
      <c r="AD478" s="15"/>
      <c r="AE478" s="15"/>
      <c r="AT478" s="221" t="s">
        <v>173</v>
      </c>
      <c r="AU478" s="221" t="s">
        <v>171</v>
      </c>
      <c r="AV478" s="15" t="s">
        <v>81</v>
      </c>
      <c r="AW478" s="15" t="s">
        <v>32</v>
      </c>
      <c r="AX478" s="15" t="s">
        <v>76</v>
      </c>
      <c r="AY478" s="221" t="s">
        <v>165</v>
      </c>
    </row>
    <row r="479" s="13" customFormat="1">
      <c r="A479" s="13"/>
      <c r="B479" s="192"/>
      <c r="C479" s="13"/>
      <c r="D479" s="193" t="s">
        <v>173</v>
      </c>
      <c r="E479" s="194" t="s">
        <v>1</v>
      </c>
      <c r="F479" s="195" t="s">
        <v>582</v>
      </c>
      <c r="G479" s="13"/>
      <c r="H479" s="196">
        <v>98.549000000000007</v>
      </c>
      <c r="I479" s="197"/>
      <c r="J479" s="13"/>
      <c r="K479" s="13"/>
      <c r="L479" s="192"/>
      <c r="M479" s="198"/>
      <c r="N479" s="199"/>
      <c r="O479" s="199"/>
      <c r="P479" s="199"/>
      <c r="Q479" s="199"/>
      <c r="R479" s="199"/>
      <c r="S479" s="199"/>
      <c r="T479" s="200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T479" s="194" t="s">
        <v>173</v>
      </c>
      <c r="AU479" s="194" t="s">
        <v>171</v>
      </c>
      <c r="AV479" s="13" t="s">
        <v>171</v>
      </c>
      <c r="AW479" s="13" t="s">
        <v>32</v>
      </c>
      <c r="AX479" s="13" t="s">
        <v>81</v>
      </c>
      <c r="AY479" s="194" t="s">
        <v>165</v>
      </c>
    </row>
    <row r="480" s="2" customFormat="1" ht="24.15" customHeight="1">
      <c r="A480" s="38"/>
      <c r="B480" s="177"/>
      <c r="C480" s="178" t="s">
        <v>583</v>
      </c>
      <c r="D480" s="178" t="s">
        <v>167</v>
      </c>
      <c r="E480" s="179" t="s">
        <v>584</v>
      </c>
      <c r="F480" s="180" t="s">
        <v>585</v>
      </c>
      <c r="G480" s="181" t="s">
        <v>170</v>
      </c>
      <c r="H480" s="182">
        <v>1353.6469999999999</v>
      </c>
      <c r="I480" s="183"/>
      <c r="J480" s="184">
        <f>ROUND(I480*H480,2)</f>
        <v>0</v>
      </c>
      <c r="K480" s="185"/>
      <c r="L480" s="39"/>
      <c r="M480" s="186" t="s">
        <v>1</v>
      </c>
      <c r="N480" s="187" t="s">
        <v>42</v>
      </c>
      <c r="O480" s="78"/>
      <c r="P480" s="188">
        <f>O480*H480</f>
        <v>0</v>
      </c>
      <c r="Q480" s="188">
        <v>0.00029999999999999997</v>
      </c>
      <c r="R480" s="188">
        <f>Q480*H480</f>
        <v>0.40609409999999996</v>
      </c>
      <c r="S480" s="188">
        <v>0</v>
      </c>
      <c r="T480" s="189">
        <f>S480*H480</f>
        <v>0</v>
      </c>
      <c r="U480" s="38"/>
      <c r="V480" s="38"/>
      <c r="W480" s="38"/>
      <c r="X480" s="38"/>
      <c r="Y480" s="38"/>
      <c r="Z480" s="38"/>
      <c r="AA480" s="38"/>
      <c r="AB480" s="38"/>
      <c r="AC480" s="38"/>
      <c r="AD480" s="38"/>
      <c r="AE480" s="38"/>
      <c r="AR480" s="190" t="s">
        <v>91</v>
      </c>
      <c r="AT480" s="190" t="s">
        <v>167</v>
      </c>
      <c r="AU480" s="190" t="s">
        <v>171</v>
      </c>
      <c r="AY480" s="19" t="s">
        <v>165</v>
      </c>
      <c r="BE480" s="191">
        <f>IF(N480="základná",J480,0)</f>
        <v>0</v>
      </c>
      <c r="BF480" s="191">
        <f>IF(N480="znížená",J480,0)</f>
        <v>0</v>
      </c>
      <c r="BG480" s="191">
        <f>IF(N480="zákl. prenesená",J480,0)</f>
        <v>0</v>
      </c>
      <c r="BH480" s="191">
        <f>IF(N480="zníž. prenesená",J480,0)</f>
        <v>0</v>
      </c>
      <c r="BI480" s="191">
        <f>IF(N480="nulová",J480,0)</f>
        <v>0</v>
      </c>
      <c r="BJ480" s="19" t="s">
        <v>171</v>
      </c>
      <c r="BK480" s="191">
        <f>ROUND(I480*H480,2)</f>
        <v>0</v>
      </c>
      <c r="BL480" s="19" t="s">
        <v>91</v>
      </c>
      <c r="BM480" s="190" t="s">
        <v>586</v>
      </c>
    </row>
    <row r="481" s="13" customFormat="1">
      <c r="A481" s="13"/>
      <c r="B481" s="192"/>
      <c r="C481" s="13"/>
      <c r="D481" s="193" t="s">
        <v>173</v>
      </c>
      <c r="E481" s="194" t="s">
        <v>1</v>
      </c>
      <c r="F481" s="195" t="s">
        <v>587</v>
      </c>
      <c r="G481" s="13"/>
      <c r="H481" s="196">
        <v>1353.6469999999999</v>
      </c>
      <c r="I481" s="197"/>
      <c r="J481" s="13"/>
      <c r="K481" s="13"/>
      <c r="L481" s="192"/>
      <c r="M481" s="198"/>
      <c r="N481" s="199"/>
      <c r="O481" s="199"/>
      <c r="P481" s="199"/>
      <c r="Q481" s="199"/>
      <c r="R481" s="199"/>
      <c r="S481" s="199"/>
      <c r="T481" s="200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T481" s="194" t="s">
        <v>173</v>
      </c>
      <c r="AU481" s="194" t="s">
        <v>171</v>
      </c>
      <c r="AV481" s="13" t="s">
        <v>171</v>
      </c>
      <c r="AW481" s="13" t="s">
        <v>32</v>
      </c>
      <c r="AX481" s="13" t="s">
        <v>81</v>
      </c>
      <c r="AY481" s="194" t="s">
        <v>165</v>
      </c>
    </row>
    <row r="482" s="2" customFormat="1" ht="24.15" customHeight="1">
      <c r="A482" s="38"/>
      <c r="B482" s="177"/>
      <c r="C482" s="178" t="s">
        <v>588</v>
      </c>
      <c r="D482" s="178" t="s">
        <v>167</v>
      </c>
      <c r="E482" s="179" t="s">
        <v>589</v>
      </c>
      <c r="F482" s="180" t="s">
        <v>590</v>
      </c>
      <c r="G482" s="181" t="s">
        <v>170</v>
      </c>
      <c r="H482" s="182">
        <v>1353.6469999999999</v>
      </c>
      <c r="I482" s="183"/>
      <c r="J482" s="184">
        <f>ROUND(I482*H482,2)</f>
        <v>0</v>
      </c>
      <c r="K482" s="185"/>
      <c r="L482" s="39"/>
      <c r="M482" s="186" t="s">
        <v>1</v>
      </c>
      <c r="N482" s="187" t="s">
        <v>42</v>
      </c>
      <c r="O482" s="78"/>
      <c r="P482" s="188">
        <f>O482*H482</f>
        <v>0</v>
      </c>
      <c r="Q482" s="188">
        <v>0.00040000000000000002</v>
      </c>
      <c r="R482" s="188">
        <f>Q482*H482</f>
        <v>0.54145880000000002</v>
      </c>
      <c r="S482" s="188">
        <v>0</v>
      </c>
      <c r="T482" s="189">
        <f>S482*H482</f>
        <v>0</v>
      </c>
      <c r="U482" s="38"/>
      <c r="V482" s="38"/>
      <c r="W482" s="38"/>
      <c r="X482" s="38"/>
      <c r="Y482" s="38"/>
      <c r="Z482" s="38"/>
      <c r="AA482" s="38"/>
      <c r="AB482" s="38"/>
      <c r="AC482" s="38"/>
      <c r="AD482" s="38"/>
      <c r="AE482" s="38"/>
      <c r="AR482" s="190" t="s">
        <v>91</v>
      </c>
      <c r="AT482" s="190" t="s">
        <v>167</v>
      </c>
      <c r="AU482" s="190" t="s">
        <v>171</v>
      </c>
      <c r="AY482" s="19" t="s">
        <v>165</v>
      </c>
      <c r="BE482" s="191">
        <f>IF(N482="základná",J482,0)</f>
        <v>0</v>
      </c>
      <c r="BF482" s="191">
        <f>IF(N482="znížená",J482,0)</f>
        <v>0</v>
      </c>
      <c r="BG482" s="191">
        <f>IF(N482="zákl. prenesená",J482,0)</f>
        <v>0</v>
      </c>
      <c r="BH482" s="191">
        <f>IF(N482="zníž. prenesená",J482,0)</f>
        <v>0</v>
      </c>
      <c r="BI482" s="191">
        <f>IF(N482="nulová",J482,0)</f>
        <v>0</v>
      </c>
      <c r="BJ482" s="19" t="s">
        <v>171</v>
      </c>
      <c r="BK482" s="191">
        <f>ROUND(I482*H482,2)</f>
        <v>0</v>
      </c>
      <c r="BL482" s="19" t="s">
        <v>91</v>
      </c>
      <c r="BM482" s="190" t="s">
        <v>591</v>
      </c>
    </row>
    <row r="483" s="2" customFormat="1" ht="33" customHeight="1">
      <c r="A483" s="38"/>
      <c r="B483" s="177"/>
      <c r="C483" s="178" t="s">
        <v>592</v>
      </c>
      <c r="D483" s="178" t="s">
        <v>167</v>
      </c>
      <c r="E483" s="179" t="s">
        <v>593</v>
      </c>
      <c r="F483" s="180" t="s">
        <v>594</v>
      </c>
      <c r="G483" s="181" t="s">
        <v>170</v>
      </c>
      <c r="H483" s="182">
        <v>406.09399999999999</v>
      </c>
      <c r="I483" s="183"/>
      <c r="J483" s="184">
        <f>ROUND(I483*H483,2)</f>
        <v>0</v>
      </c>
      <c r="K483" s="185"/>
      <c r="L483" s="39"/>
      <c r="M483" s="186" t="s">
        <v>1</v>
      </c>
      <c r="N483" s="187" t="s">
        <v>42</v>
      </c>
      <c r="O483" s="78"/>
      <c r="P483" s="188">
        <f>O483*H483</f>
        <v>0</v>
      </c>
      <c r="Q483" s="188">
        <v>0.0252</v>
      </c>
      <c r="R483" s="188">
        <f>Q483*H483</f>
        <v>10.233568800000001</v>
      </c>
      <c r="S483" s="188">
        <v>0</v>
      </c>
      <c r="T483" s="189">
        <f>S483*H483</f>
        <v>0</v>
      </c>
      <c r="U483" s="38"/>
      <c r="V483" s="38"/>
      <c r="W483" s="38"/>
      <c r="X483" s="38"/>
      <c r="Y483" s="38"/>
      <c r="Z483" s="38"/>
      <c r="AA483" s="38"/>
      <c r="AB483" s="38"/>
      <c r="AC483" s="38"/>
      <c r="AD483" s="38"/>
      <c r="AE483" s="38"/>
      <c r="AR483" s="190" t="s">
        <v>91</v>
      </c>
      <c r="AT483" s="190" t="s">
        <v>167</v>
      </c>
      <c r="AU483" s="190" t="s">
        <v>171</v>
      </c>
      <c r="AY483" s="19" t="s">
        <v>165</v>
      </c>
      <c r="BE483" s="191">
        <f>IF(N483="základná",J483,0)</f>
        <v>0</v>
      </c>
      <c r="BF483" s="191">
        <f>IF(N483="znížená",J483,0)</f>
        <v>0</v>
      </c>
      <c r="BG483" s="191">
        <f>IF(N483="zákl. prenesená",J483,0)</f>
        <v>0</v>
      </c>
      <c r="BH483" s="191">
        <f>IF(N483="zníž. prenesená",J483,0)</f>
        <v>0</v>
      </c>
      <c r="BI483" s="191">
        <f>IF(N483="nulová",J483,0)</f>
        <v>0</v>
      </c>
      <c r="BJ483" s="19" t="s">
        <v>171</v>
      </c>
      <c r="BK483" s="191">
        <f>ROUND(I483*H483,2)</f>
        <v>0</v>
      </c>
      <c r="BL483" s="19" t="s">
        <v>91</v>
      </c>
      <c r="BM483" s="190" t="s">
        <v>595</v>
      </c>
    </row>
    <row r="484" s="13" customFormat="1">
      <c r="A484" s="13"/>
      <c r="B484" s="192"/>
      <c r="C484" s="13"/>
      <c r="D484" s="193" t="s">
        <v>173</v>
      </c>
      <c r="E484" s="194" t="s">
        <v>1</v>
      </c>
      <c r="F484" s="195" t="s">
        <v>596</v>
      </c>
      <c r="G484" s="13"/>
      <c r="H484" s="196">
        <v>406.09399999999999</v>
      </c>
      <c r="I484" s="197"/>
      <c r="J484" s="13"/>
      <c r="K484" s="13"/>
      <c r="L484" s="192"/>
      <c r="M484" s="198"/>
      <c r="N484" s="199"/>
      <c r="O484" s="199"/>
      <c r="P484" s="199"/>
      <c r="Q484" s="199"/>
      <c r="R484" s="199"/>
      <c r="S484" s="199"/>
      <c r="T484" s="200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T484" s="194" t="s">
        <v>173</v>
      </c>
      <c r="AU484" s="194" t="s">
        <v>171</v>
      </c>
      <c r="AV484" s="13" t="s">
        <v>171</v>
      </c>
      <c r="AW484" s="13" t="s">
        <v>32</v>
      </c>
      <c r="AX484" s="13" t="s">
        <v>81</v>
      </c>
      <c r="AY484" s="194" t="s">
        <v>165</v>
      </c>
    </row>
    <row r="485" s="2" customFormat="1" ht="24.15" customHeight="1">
      <c r="A485" s="38"/>
      <c r="B485" s="177"/>
      <c r="C485" s="178" t="s">
        <v>597</v>
      </c>
      <c r="D485" s="178" t="s">
        <v>167</v>
      </c>
      <c r="E485" s="179" t="s">
        <v>598</v>
      </c>
      <c r="F485" s="180" t="s">
        <v>599</v>
      </c>
      <c r="G485" s="181" t="s">
        <v>170</v>
      </c>
      <c r="H485" s="182">
        <v>1035.3969999999999</v>
      </c>
      <c r="I485" s="183"/>
      <c r="J485" s="184">
        <f>ROUND(I485*H485,2)</f>
        <v>0</v>
      </c>
      <c r="K485" s="185"/>
      <c r="L485" s="39"/>
      <c r="M485" s="186" t="s">
        <v>1</v>
      </c>
      <c r="N485" s="187" t="s">
        <v>42</v>
      </c>
      <c r="O485" s="78"/>
      <c r="P485" s="188">
        <f>O485*H485</f>
        <v>0</v>
      </c>
      <c r="Q485" s="188">
        <v>0.0068199999999999997</v>
      </c>
      <c r="R485" s="188">
        <f>Q485*H485</f>
        <v>7.0614075399999994</v>
      </c>
      <c r="S485" s="188">
        <v>0</v>
      </c>
      <c r="T485" s="189">
        <f>S485*H485</f>
        <v>0</v>
      </c>
      <c r="U485" s="38"/>
      <c r="V485" s="38"/>
      <c r="W485" s="38"/>
      <c r="X485" s="38"/>
      <c r="Y485" s="38"/>
      <c r="Z485" s="38"/>
      <c r="AA485" s="38"/>
      <c r="AB485" s="38"/>
      <c r="AC485" s="38"/>
      <c r="AD485" s="38"/>
      <c r="AE485" s="38"/>
      <c r="AR485" s="190" t="s">
        <v>91</v>
      </c>
      <c r="AT485" s="190" t="s">
        <v>167</v>
      </c>
      <c r="AU485" s="190" t="s">
        <v>171</v>
      </c>
      <c r="AY485" s="19" t="s">
        <v>165</v>
      </c>
      <c r="BE485" s="191">
        <f>IF(N485="základná",J485,0)</f>
        <v>0</v>
      </c>
      <c r="BF485" s="191">
        <f>IF(N485="znížená",J485,0)</f>
        <v>0</v>
      </c>
      <c r="BG485" s="191">
        <f>IF(N485="zákl. prenesená",J485,0)</f>
        <v>0</v>
      </c>
      <c r="BH485" s="191">
        <f>IF(N485="zníž. prenesená",J485,0)</f>
        <v>0</v>
      </c>
      <c r="BI485" s="191">
        <f>IF(N485="nulová",J485,0)</f>
        <v>0</v>
      </c>
      <c r="BJ485" s="19" t="s">
        <v>171</v>
      </c>
      <c r="BK485" s="191">
        <f>ROUND(I485*H485,2)</f>
        <v>0</v>
      </c>
      <c r="BL485" s="19" t="s">
        <v>91</v>
      </c>
      <c r="BM485" s="190" t="s">
        <v>600</v>
      </c>
    </row>
    <row r="486" s="2" customFormat="1" ht="16.5" customHeight="1">
      <c r="A486" s="38"/>
      <c r="B486" s="177"/>
      <c r="C486" s="178" t="s">
        <v>601</v>
      </c>
      <c r="D486" s="178" t="s">
        <v>167</v>
      </c>
      <c r="E486" s="179" t="s">
        <v>602</v>
      </c>
      <c r="F486" s="180" t="s">
        <v>603</v>
      </c>
      <c r="G486" s="181" t="s">
        <v>170</v>
      </c>
      <c r="H486" s="182">
        <v>318.25</v>
      </c>
      <c r="I486" s="183"/>
      <c r="J486" s="184">
        <f>ROUND(I486*H486,2)</f>
        <v>0</v>
      </c>
      <c r="K486" s="185"/>
      <c r="L486" s="39"/>
      <c r="M486" s="186" t="s">
        <v>1</v>
      </c>
      <c r="N486" s="187" t="s">
        <v>42</v>
      </c>
      <c r="O486" s="78"/>
      <c r="P486" s="188">
        <f>O486*H486</f>
        <v>0</v>
      </c>
      <c r="Q486" s="188">
        <v>0.0060000000000000001</v>
      </c>
      <c r="R486" s="188">
        <f>Q486*H486</f>
        <v>1.9095</v>
      </c>
      <c r="S486" s="188">
        <v>0</v>
      </c>
      <c r="T486" s="189">
        <f>S486*H486</f>
        <v>0</v>
      </c>
      <c r="U486" s="38"/>
      <c r="V486" s="38"/>
      <c r="W486" s="38"/>
      <c r="X486" s="38"/>
      <c r="Y486" s="38"/>
      <c r="Z486" s="38"/>
      <c r="AA486" s="38"/>
      <c r="AB486" s="38"/>
      <c r="AC486" s="38"/>
      <c r="AD486" s="38"/>
      <c r="AE486" s="38"/>
      <c r="AR486" s="190" t="s">
        <v>91</v>
      </c>
      <c r="AT486" s="190" t="s">
        <v>167</v>
      </c>
      <c r="AU486" s="190" t="s">
        <v>171</v>
      </c>
      <c r="AY486" s="19" t="s">
        <v>165</v>
      </c>
      <c r="BE486" s="191">
        <f>IF(N486="základná",J486,0)</f>
        <v>0</v>
      </c>
      <c r="BF486" s="191">
        <f>IF(N486="znížená",J486,0)</f>
        <v>0</v>
      </c>
      <c r="BG486" s="191">
        <f>IF(N486="zákl. prenesená",J486,0)</f>
        <v>0</v>
      </c>
      <c r="BH486" s="191">
        <f>IF(N486="zníž. prenesená",J486,0)</f>
        <v>0</v>
      </c>
      <c r="BI486" s="191">
        <f>IF(N486="nulová",J486,0)</f>
        <v>0</v>
      </c>
      <c r="BJ486" s="19" t="s">
        <v>171</v>
      </c>
      <c r="BK486" s="191">
        <f>ROUND(I486*H486,2)</f>
        <v>0</v>
      </c>
      <c r="BL486" s="19" t="s">
        <v>91</v>
      </c>
      <c r="BM486" s="190" t="s">
        <v>604</v>
      </c>
    </row>
    <row r="487" s="2" customFormat="1" ht="16.5" customHeight="1">
      <c r="A487" s="38"/>
      <c r="B487" s="177"/>
      <c r="C487" s="178" t="s">
        <v>605</v>
      </c>
      <c r="D487" s="178" t="s">
        <v>167</v>
      </c>
      <c r="E487" s="179" t="s">
        <v>606</v>
      </c>
      <c r="F487" s="180" t="s">
        <v>607</v>
      </c>
      <c r="G487" s="181" t="s">
        <v>170</v>
      </c>
      <c r="H487" s="182">
        <v>98.549000000000007</v>
      </c>
      <c r="I487" s="183"/>
      <c r="J487" s="184">
        <f>ROUND(I487*H487,2)</f>
        <v>0</v>
      </c>
      <c r="K487" s="185"/>
      <c r="L487" s="39"/>
      <c r="M487" s="186" t="s">
        <v>1</v>
      </c>
      <c r="N487" s="187" t="s">
        <v>42</v>
      </c>
      <c r="O487" s="78"/>
      <c r="P487" s="188">
        <f>O487*H487</f>
        <v>0</v>
      </c>
      <c r="Q487" s="188">
        <v>0.00051000000000000004</v>
      </c>
      <c r="R487" s="188">
        <f>Q487*H487</f>
        <v>0.050259990000000004</v>
      </c>
      <c r="S487" s="188">
        <v>0</v>
      </c>
      <c r="T487" s="189">
        <f>S487*H487</f>
        <v>0</v>
      </c>
      <c r="U487" s="38"/>
      <c r="V487" s="38"/>
      <c r="W487" s="38"/>
      <c r="X487" s="38"/>
      <c r="Y487" s="38"/>
      <c r="Z487" s="38"/>
      <c r="AA487" s="38"/>
      <c r="AB487" s="38"/>
      <c r="AC487" s="38"/>
      <c r="AD487" s="38"/>
      <c r="AE487" s="38"/>
      <c r="AR487" s="190" t="s">
        <v>91</v>
      </c>
      <c r="AT487" s="190" t="s">
        <v>167</v>
      </c>
      <c r="AU487" s="190" t="s">
        <v>171</v>
      </c>
      <c r="AY487" s="19" t="s">
        <v>165</v>
      </c>
      <c r="BE487" s="191">
        <f>IF(N487="základná",J487,0)</f>
        <v>0</v>
      </c>
      <c r="BF487" s="191">
        <f>IF(N487="znížená",J487,0)</f>
        <v>0</v>
      </c>
      <c r="BG487" s="191">
        <f>IF(N487="zákl. prenesená",J487,0)</f>
        <v>0</v>
      </c>
      <c r="BH487" s="191">
        <f>IF(N487="zníž. prenesená",J487,0)</f>
        <v>0</v>
      </c>
      <c r="BI487" s="191">
        <f>IF(N487="nulová",J487,0)</f>
        <v>0</v>
      </c>
      <c r="BJ487" s="19" t="s">
        <v>171</v>
      </c>
      <c r="BK487" s="191">
        <f>ROUND(I487*H487,2)</f>
        <v>0</v>
      </c>
      <c r="BL487" s="19" t="s">
        <v>91</v>
      </c>
      <c r="BM487" s="190" t="s">
        <v>608</v>
      </c>
    </row>
    <row r="488" s="13" customFormat="1">
      <c r="A488" s="13"/>
      <c r="B488" s="192"/>
      <c r="C488" s="13"/>
      <c r="D488" s="193" t="s">
        <v>173</v>
      </c>
      <c r="E488" s="194" t="s">
        <v>1</v>
      </c>
      <c r="F488" s="195" t="s">
        <v>609</v>
      </c>
      <c r="G488" s="13"/>
      <c r="H488" s="196">
        <v>98.549000000000007</v>
      </c>
      <c r="I488" s="197"/>
      <c r="J488" s="13"/>
      <c r="K488" s="13"/>
      <c r="L488" s="192"/>
      <c r="M488" s="198"/>
      <c r="N488" s="199"/>
      <c r="O488" s="199"/>
      <c r="P488" s="199"/>
      <c r="Q488" s="199"/>
      <c r="R488" s="199"/>
      <c r="S488" s="199"/>
      <c r="T488" s="200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T488" s="194" t="s">
        <v>173</v>
      </c>
      <c r="AU488" s="194" t="s">
        <v>171</v>
      </c>
      <c r="AV488" s="13" t="s">
        <v>171</v>
      </c>
      <c r="AW488" s="13" t="s">
        <v>32</v>
      </c>
      <c r="AX488" s="13" t="s">
        <v>81</v>
      </c>
      <c r="AY488" s="194" t="s">
        <v>165</v>
      </c>
    </row>
    <row r="489" s="2" customFormat="1" ht="33" customHeight="1">
      <c r="A489" s="38"/>
      <c r="B489" s="177"/>
      <c r="C489" s="178" t="s">
        <v>610</v>
      </c>
      <c r="D489" s="178" t="s">
        <v>167</v>
      </c>
      <c r="E489" s="179" t="s">
        <v>611</v>
      </c>
      <c r="F489" s="180" t="s">
        <v>612</v>
      </c>
      <c r="G489" s="181" t="s">
        <v>222</v>
      </c>
      <c r="H489" s="182">
        <v>174.90000000000001</v>
      </c>
      <c r="I489" s="183"/>
      <c r="J489" s="184">
        <f>ROUND(I489*H489,2)</f>
        <v>0</v>
      </c>
      <c r="K489" s="185"/>
      <c r="L489" s="39"/>
      <c r="M489" s="186" t="s">
        <v>1</v>
      </c>
      <c r="N489" s="187" t="s">
        <v>42</v>
      </c>
      <c r="O489" s="78"/>
      <c r="P489" s="188">
        <f>O489*H489</f>
        <v>0</v>
      </c>
      <c r="Q489" s="188">
        <v>0.01864</v>
      </c>
      <c r="R489" s="188">
        <f>Q489*H489</f>
        <v>3.2601360000000001</v>
      </c>
      <c r="S489" s="188">
        <v>0</v>
      </c>
      <c r="T489" s="189">
        <f>S489*H489</f>
        <v>0</v>
      </c>
      <c r="U489" s="38"/>
      <c r="V489" s="38"/>
      <c r="W489" s="38"/>
      <c r="X489" s="38"/>
      <c r="Y489" s="38"/>
      <c r="Z489" s="38"/>
      <c r="AA489" s="38"/>
      <c r="AB489" s="38"/>
      <c r="AC489" s="38"/>
      <c r="AD489" s="38"/>
      <c r="AE489" s="38"/>
      <c r="AR489" s="190" t="s">
        <v>91</v>
      </c>
      <c r="AT489" s="190" t="s">
        <v>167</v>
      </c>
      <c r="AU489" s="190" t="s">
        <v>171</v>
      </c>
      <c r="AY489" s="19" t="s">
        <v>165</v>
      </c>
      <c r="BE489" s="191">
        <f>IF(N489="základná",J489,0)</f>
        <v>0</v>
      </c>
      <c r="BF489" s="191">
        <f>IF(N489="znížená",J489,0)</f>
        <v>0</v>
      </c>
      <c r="BG489" s="191">
        <f>IF(N489="zákl. prenesená",J489,0)</f>
        <v>0</v>
      </c>
      <c r="BH489" s="191">
        <f>IF(N489="zníž. prenesená",J489,0)</f>
        <v>0</v>
      </c>
      <c r="BI489" s="191">
        <f>IF(N489="nulová",J489,0)</f>
        <v>0</v>
      </c>
      <c r="BJ489" s="19" t="s">
        <v>171</v>
      </c>
      <c r="BK489" s="191">
        <f>ROUND(I489*H489,2)</f>
        <v>0</v>
      </c>
      <c r="BL489" s="19" t="s">
        <v>91</v>
      </c>
      <c r="BM489" s="190" t="s">
        <v>613</v>
      </c>
    </row>
    <row r="490" s="13" customFormat="1">
      <c r="A490" s="13"/>
      <c r="B490" s="192"/>
      <c r="C490" s="13"/>
      <c r="D490" s="193" t="s">
        <v>173</v>
      </c>
      <c r="E490" s="194" t="s">
        <v>1</v>
      </c>
      <c r="F490" s="195" t="s">
        <v>614</v>
      </c>
      <c r="G490" s="13"/>
      <c r="H490" s="196">
        <v>174.90000000000001</v>
      </c>
      <c r="I490" s="197"/>
      <c r="J490" s="13"/>
      <c r="K490" s="13"/>
      <c r="L490" s="192"/>
      <c r="M490" s="198"/>
      <c r="N490" s="199"/>
      <c r="O490" s="199"/>
      <c r="P490" s="199"/>
      <c r="Q490" s="199"/>
      <c r="R490" s="199"/>
      <c r="S490" s="199"/>
      <c r="T490" s="200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T490" s="194" t="s">
        <v>173</v>
      </c>
      <c r="AU490" s="194" t="s">
        <v>171</v>
      </c>
      <c r="AV490" s="13" t="s">
        <v>171</v>
      </c>
      <c r="AW490" s="13" t="s">
        <v>32</v>
      </c>
      <c r="AX490" s="13" t="s">
        <v>81</v>
      </c>
      <c r="AY490" s="194" t="s">
        <v>165</v>
      </c>
    </row>
    <row r="491" s="2" customFormat="1" ht="33" customHeight="1">
      <c r="A491" s="38"/>
      <c r="B491" s="177"/>
      <c r="C491" s="178" t="s">
        <v>615</v>
      </c>
      <c r="D491" s="178" t="s">
        <v>167</v>
      </c>
      <c r="E491" s="179" t="s">
        <v>616</v>
      </c>
      <c r="F491" s="180" t="s">
        <v>617</v>
      </c>
      <c r="G491" s="181" t="s">
        <v>177</v>
      </c>
      <c r="H491" s="182">
        <v>1.8899999999999999</v>
      </c>
      <c r="I491" s="183"/>
      <c r="J491" s="184">
        <f>ROUND(I491*H491,2)</f>
        <v>0</v>
      </c>
      <c r="K491" s="185"/>
      <c r="L491" s="39"/>
      <c r="M491" s="186" t="s">
        <v>1</v>
      </c>
      <c r="N491" s="187" t="s">
        <v>42</v>
      </c>
      <c r="O491" s="78"/>
      <c r="P491" s="188">
        <f>O491*H491</f>
        <v>0</v>
      </c>
      <c r="Q491" s="188">
        <v>2.0952500000000001</v>
      </c>
      <c r="R491" s="188">
        <f>Q491*H491</f>
        <v>3.9600225</v>
      </c>
      <c r="S491" s="188">
        <v>0</v>
      </c>
      <c r="T491" s="189">
        <f>S491*H491</f>
        <v>0</v>
      </c>
      <c r="U491" s="38"/>
      <c r="V491" s="38"/>
      <c r="W491" s="38"/>
      <c r="X491" s="38"/>
      <c r="Y491" s="38"/>
      <c r="Z491" s="38"/>
      <c r="AA491" s="38"/>
      <c r="AB491" s="38"/>
      <c r="AC491" s="38"/>
      <c r="AD491" s="38"/>
      <c r="AE491" s="38"/>
      <c r="AR491" s="190" t="s">
        <v>91</v>
      </c>
      <c r="AT491" s="190" t="s">
        <v>167</v>
      </c>
      <c r="AU491" s="190" t="s">
        <v>171</v>
      </c>
      <c r="AY491" s="19" t="s">
        <v>165</v>
      </c>
      <c r="BE491" s="191">
        <f>IF(N491="základná",J491,0)</f>
        <v>0</v>
      </c>
      <c r="BF491" s="191">
        <f>IF(N491="znížená",J491,0)</f>
        <v>0</v>
      </c>
      <c r="BG491" s="191">
        <f>IF(N491="zákl. prenesená",J491,0)</f>
        <v>0</v>
      </c>
      <c r="BH491" s="191">
        <f>IF(N491="zníž. prenesená",J491,0)</f>
        <v>0</v>
      </c>
      <c r="BI491" s="191">
        <f>IF(N491="nulová",J491,0)</f>
        <v>0</v>
      </c>
      <c r="BJ491" s="19" t="s">
        <v>171</v>
      </c>
      <c r="BK491" s="191">
        <f>ROUND(I491*H491,2)</f>
        <v>0</v>
      </c>
      <c r="BL491" s="19" t="s">
        <v>91</v>
      </c>
      <c r="BM491" s="190" t="s">
        <v>618</v>
      </c>
    </row>
    <row r="492" s="13" customFormat="1">
      <c r="A492" s="13"/>
      <c r="B492" s="192"/>
      <c r="C492" s="13"/>
      <c r="D492" s="193" t="s">
        <v>173</v>
      </c>
      <c r="E492" s="194" t="s">
        <v>1</v>
      </c>
      <c r="F492" s="195" t="s">
        <v>276</v>
      </c>
      <c r="G492" s="13"/>
      <c r="H492" s="196">
        <v>1.8899999999999999</v>
      </c>
      <c r="I492" s="197"/>
      <c r="J492" s="13"/>
      <c r="K492" s="13"/>
      <c r="L492" s="192"/>
      <c r="M492" s="198"/>
      <c r="N492" s="199"/>
      <c r="O492" s="199"/>
      <c r="P492" s="199"/>
      <c r="Q492" s="199"/>
      <c r="R492" s="199"/>
      <c r="S492" s="199"/>
      <c r="T492" s="200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T492" s="194" t="s">
        <v>173</v>
      </c>
      <c r="AU492" s="194" t="s">
        <v>171</v>
      </c>
      <c r="AV492" s="13" t="s">
        <v>171</v>
      </c>
      <c r="AW492" s="13" t="s">
        <v>32</v>
      </c>
      <c r="AX492" s="13" t="s">
        <v>81</v>
      </c>
      <c r="AY492" s="194" t="s">
        <v>165</v>
      </c>
    </row>
    <row r="493" s="2" customFormat="1" ht="33" customHeight="1">
      <c r="A493" s="38"/>
      <c r="B493" s="177"/>
      <c r="C493" s="178" t="s">
        <v>619</v>
      </c>
      <c r="D493" s="178" t="s">
        <v>167</v>
      </c>
      <c r="E493" s="179" t="s">
        <v>620</v>
      </c>
      <c r="F493" s="180" t="s">
        <v>621</v>
      </c>
      <c r="G493" s="181" t="s">
        <v>170</v>
      </c>
      <c r="H493" s="182">
        <v>400.25</v>
      </c>
      <c r="I493" s="183"/>
      <c r="J493" s="184">
        <f>ROUND(I493*H493,2)</f>
        <v>0</v>
      </c>
      <c r="K493" s="185"/>
      <c r="L493" s="39"/>
      <c r="M493" s="186" t="s">
        <v>1</v>
      </c>
      <c r="N493" s="187" t="s">
        <v>42</v>
      </c>
      <c r="O493" s="78"/>
      <c r="P493" s="188">
        <f>O493*H493</f>
        <v>0</v>
      </c>
      <c r="Q493" s="188">
        <v>0.15359</v>
      </c>
      <c r="R493" s="188">
        <f>Q493*H493</f>
        <v>61.474397500000002</v>
      </c>
      <c r="S493" s="188">
        <v>0</v>
      </c>
      <c r="T493" s="189">
        <f>S493*H493</f>
        <v>0</v>
      </c>
      <c r="U493" s="38"/>
      <c r="V493" s="38"/>
      <c r="W493" s="38"/>
      <c r="X493" s="38"/>
      <c r="Y493" s="38"/>
      <c r="Z493" s="38"/>
      <c r="AA493" s="38"/>
      <c r="AB493" s="38"/>
      <c r="AC493" s="38"/>
      <c r="AD493" s="38"/>
      <c r="AE493" s="38"/>
      <c r="AR493" s="190" t="s">
        <v>91</v>
      </c>
      <c r="AT493" s="190" t="s">
        <v>167</v>
      </c>
      <c r="AU493" s="190" t="s">
        <v>171</v>
      </c>
      <c r="AY493" s="19" t="s">
        <v>165</v>
      </c>
      <c r="BE493" s="191">
        <f>IF(N493="základná",J493,0)</f>
        <v>0</v>
      </c>
      <c r="BF493" s="191">
        <f>IF(N493="znížená",J493,0)</f>
        <v>0</v>
      </c>
      <c r="BG493" s="191">
        <f>IF(N493="zákl. prenesená",J493,0)</f>
        <v>0</v>
      </c>
      <c r="BH493" s="191">
        <f>IF(N493="zníž. prenesená",J493,0)</f>
        <v>0</v>
      </c>
      <c r="BI493" s="191">
        <f>IF(N493="nulová",J493,0)</f>
        <v>0</v>
      </c>
      <c r="BJ493" s="19" t="s">
        <v>171</v>
      </c>
      <c r="BK493" s="191">
        <f>ROUND(I493*H493,2)</f>
        <v>0</v>
      </c>
      <c r="BL493" s="19" t="s">
        <v>91</v>
      </c>
      <c r="BM493" s="190" t="s">
        <v>622</v>
      </c>
    </row>
    <row r="494" s="13" customFormat="1">
      <c r="A494" s="13"/>
      <c r="B494" s="192"/>
      <c r="C494" s="13"/>
      <c r="D494" s="193" t="s">
        <v>173</v>
      </c>
      <c r="E494" s="194" t="s">
        <v>1</v>
      </c>
      <c r="F494" s="195" t="s">
        <v>623</v>
      </c>
      <c r="G494" s="13"/>
      <c r="H494" s="196">
        <v>400.25</v>
      </c>
      <c r="I494" s="197"/>
      <c r="J494" s="13"/>
      <c r="K494" s="13"/>
      <c r="L494" s="192"/>
      <c r="M494" s="198"/>
      <c r="N494" s="199"/>
      <c r="O494" s="199"/>
      <c r="P494" s="199"/>
      <c r="Q494" s="199"/>
      <c r="R494" s="199"/>
      <c r="S494" s="199"/>
      <c r="T494" s="200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T494" s="194" t="s">
        <v>173</v>
      </c>
      <c r="AU494" s="194" t="s">
        <v>171</v>
      </c>
      <c r="AV494" s="13" t="s">
        <v>171</v>
      </c>
      <c r="AW494" s="13" t="s">
        <v>32</v>
      </c>
      <c r="AX494" s="13" t="s">
        <v>81</v>
      </c>
      <c r="AY494" s="194" t="s">
        <v>165</v>
      </c>
    </row>
    <row r="495" s="2" customFormat="1" ht="37.8" customHeight="1">
      <c r="A495" s="38"/>
      <c r="B495" s="177"/>
      <c r="C495" s="178" t="s">
        <v>624</v>
      </c>
      <c r="D495" s="178" t="s">
        <v>167</v>
      </c>
      <c r="E495" s="179" t="s">
        <v>625</v>
      </c>
      <c r="F495" s="180" t="s">
        <v>626</v>
      </c>
      <c r="G495" s="181" t="s">
        <v>170</v>
      </c>
      <c r="H495" s="182">
        <v>498.84100000000001</v>
      </c>
      <c r="I495" s="183"/>
      <c r="J495" s="184">
        <f>ROUND(I495*H495,2)</f>
        <v>0</v>
      </c>
      <c r="K495" s="185"/>
      <c r="L495" s="39"/>
      <c r="M495" s="186" t="s">
        <v>1</v>
      </c>
      <c r="N495" s="187" t="s">
        <v>42</v>
      </c>
      <c r="O495" s="78"/>
      <c r="P495" s="188">
        <f>O495*H495</f>
        <v>0</v>
      </c>
      <c r="Q495" s="188">
        <v>0.0034299999999999999</v>
      </c>
      <c r="R495" s="188">
        <f>Q495*H495</f>
        <v>1.7110246300000001</v>
      </c>
      <c r="S495" s="188">
        <v>0</v>
      </c>
      <c r="T495" s="189">
        <f>S495*H495</f>
        <v>0</v>
      </c>
      <c r="U495" s="38"/>
      <c r="V495" s="38"/>
      <c r="W495" s="38"/>
      <c r="X495" s="38"/>
      <c r="Y495" s="38"/>
      <c r="Z495" s="38"/>
      <c r="AA495" s="38"/>
      <c r="AB495" s="38"/>
      <c r="AC495" s="38"/>
      <c r="AD495" s="38"/>
      <c r="AE495" s="38"/>
      <c r="AR495" s="190" t="s">
        <v>91</v>
      </c>
      <c r="AT495" s="190" t="s">
        <v>167</v>
      </c>
      <c r="AU495" s="190" t="s">
        <v>171</v>
      </c>
      <c r="AY495" s="19" t="s">
        <v>165</v>
      </c>
      <c r="BE495" s="191">
        <f>IF(N495="základná",J495,0)</f>
        <v>0</v>
      </c>
      <c r="BF495" s="191">
        <f>IF(N495="znížená",J495,0)</f>
        <v>0</v>
      </c>
      <c r="BG495" s="191">
        <f>IF(N495="zákl. prenesená",J495,0)</f>
        <v>0</v>
      </c>
      <c r="BH495" s="191">
        <f>IF(N495="zníž. prenesená",J495,0)</f>
        <v>0</v>
      </c>
      <c r="BI495" s="191">
        <f>IF(N495="nulová",J495,0)</f>
        <v>0</v>
      </c>
      <c r="BJ495" s="19" t="s">
        <v>171</v>
      </c>
      <c r="BK495" s="191">
        <f>ROUND(I495*H495,2)</f>
        <v>0</v>
      </c>
      <c r="BL495" s="19" t="s">
        <v>91</v>
      </c>
      <c r="BM495" s="190" t="s">
        <v>627</v>
      </c>
    </row>
    <row r="496" s="13" customFormat="1">
      <c r="A496" s="13"/>
      <c r="B496" s="192"/>
      <c r="C496" s="13"/>
      <c r="D496" s="193" t="s">
        <v>173</v>
      </c>
      <c r="E496" s="194" t="s">
        <v>1</v>
      </c>
      <c r="F496" s="195" t="s">
        <v>628</v>
      </c>
      <c r="G496" s="13"/>
      <c r="H496" s="196">
        <v>480.30000000000001</v>
      </c>
      <c r="I496" s="197"/>
      <c r="J496" s="13"/>
      <c r="K496" s="13"/>
      <c r="L496" s="192"/>
      <c r="M496" s="198"/>
      <c r="N496" s="199"/>
      <c r="O496" s="199"/>
      <c r="P496" s="199"/>
      <c r="Q496" s="199"/>
      <c r="R496" s="199"/>
      <c r="S496" s="199"/>
      <c r="T496" s="200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T496" s="194" t="s">
        <v>173</v>
      </c>
      <c r="AU496" s="194" t="s">
        <v>171</v>
      </c>
      <c r="AV496" s="13" t="s">
        <v>171</v>
      </c>
      <c r="AW496" s="13" t="s">
        <v>32</v>
      </c>
      <c r="AX496" s="13" t="s">
        <v>76</v>
      </c>
      <c r="AY496" s="194" t="s">
        <v>165</v>
      </c>
    </row>
    <row r="497" s="13" customFormat="1">
      <c r="A497" s="13"/>
      <c r="B497" s="192"/>
      <c r="C497" s="13"/>
      <c r="D497" s="193" t="s">
        <v>173</v>
      </c>
      <c r="E497" s="194" t="s">
        <v>1</v>
      </c>
      <c r="F497" s="195" t="s">
        <v>629</v>
      </c>
      <c r="G497" s="13"/>
      <c r="H497" s="196">
        <v>18.541</v>
      </c>
      <c r="I497" s="197"/>
      <c r="J497" s="13"/>
      <c r="K497" s="13"/>
      <c r="L497" s="192"/>
      <c r="M497" s="198"/>
      <c r="N497" s="199"/>
      <c r="O497" s="199"/>
      <c r="P497" s="199"/>
      <c r="Q497" s="199"/>
      <c r="R497" s="199"/>
      <c r="S497" s="199"/>
      <c r="T497" s="200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T497" s="194" t="s">
        <v>173</v>
      </c>
      <c r="AU497" s="194" t="s">
        <v>171</v>
      </c>
      <c r="AV497" s="13" t="s">
        <v>171</v>
      </c>
      <c r="AW497" s="13" t="s">
        <v>32</v>
      </c>
      <c r="AX497" s="13" t="s">
        <v>76</v>
      </c>
      <c r="AY497" s="194" t="s">
        <v>165</v>
      </c>
    </row>
    <row r="498" s="14" customFormat="1">
      <c r="A498" s="14"/>
      <c r="B498" s="212"/>
      <c r="C498" s="14"/>
      <c r="D498" s="193" t="s">
        <v>173</v>
      </c>
      <c r="E498" s="213" t="s">
        <v>1</v>
      </c>
      <c r="F498" s="214" t="s">
        <v>231</v>
      </c>
      <c r="G498" s="14"/>
      <c r="H498" s="215">
        <v>498.84100000000001</v>
      </c>
      <c r="I498" s="216"/>
      <c r="J498" s="14"/>
      <c r="K498" s="14"/>
      <c r="L498" s="212"/>
      <c r="M498" s="217"/>
      <c r="N498" s="218"/>
      <c r="O498" s="218"/>
      <c r="P498" s="218"/>
      <c r="Q498" s="218"/>
      <c r="R498" s="218"/>
      <c r="S498" s="218"/>
      <c r="T498" s="219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T498" s="213" t="s">
        <v>173</v>
      </c>
      <c r="AU498" s="213" t="s">
        <v>171</v>
      </c>
      <c r="AV498" s="14" t="s">
        <v>91</v>
      </c>
      <c r="AW498" s="14" t="s">
        <v>32</v>
      </c>
      <c r="AX498" s="14" t="s">
        <v>81</v>
      </c>
      <c r="AY498" s="213" t="s">
        <v>165</v>
      </c>
    </row>
    <row r="499" s="2" customFormat="1" ht="24.15" customHeight="1">
      <c r="A499" s="38"/>
      <c r="B499" s="177"/>
      <c r="C499" s="178" t="s">
        <v>630</v>
      </c>
      <c r="D499" s="178" t="s">
        <v>167</v>
      </c>
      <c r="E499" s="179" t="s">
        <v>631</v>
      </c>
      <c r="F499" s="180" t="s">
        <v>632</v>
      </c>
      <c r="G499" s="181" t="s">
        <v>170</v>
      </c>
      <c r="H499" s="182">
        <v>494.81</v>
      </c>
      <c r="I499" s="183"/>
      <c r="J499" s="184">
        <f>ROUND(I499*H499,2)</f>
        <v>0</v>
      </c>
      <c r="K499" s="185"/>
      <c r="L499" s="39"/>
      <c r="M499" s="186" t="s">
        <v>1</v>
      </c>
      <c r="N499" s="187" t="s">
        <v>42</v>
      </c>
      <c r="O499" s="78"/>
      <c r="P499" s="188">
        <f>O499*H499</f>
        <v>0</v>
      </c>
      <c r="Q499" s="188">
        <v>0</v>
      </c>
      <c r="R499" s="188">
        <f>Q499*H499</f>
        <v>0</v>
      </c>
      <c r="S499" s="188">
        <v>0</v>
      </c>
      <c r="T499" s="189">
        <f>S499*H499</f>
        <v>0</v>
      </c>
      <c r="U499" s="38"/>
      <c r="V499" s="38"/>
      <c r="W499" s="38"/>
      <c r="X499" s="38"/>
      <c r="Y499" s="38"/>
      <c r="Z499" s="38"/>
      <c r="AA499" s="38"/>
      <c r="AB499" s="38"/>
      <c r="AC499" s="38"/>
      <c r="AD499" s="38"/>
      <c r="AE499" s="38"/>
      <c r="AR499" s="190" t="s">
        <v>91</v>
      </c>
      <c r="AT499" s="190" t="s">
        <v>167</v>
      </c>
      <c r="AU499" s="190" t="s">
        <v>171</v>
      </c>
      <c r="AY499" s="19" t="s">
        <v>165</v>
      </c>
      <c r="BE499" s="191">
        <f>IF(N499="základná",J499,0)</f>
        <v>0</v>
      </c>
      <c r="BF499" s="191">
        <f>IF(N499="znížená",J499,0)</f>
        <v>0</v>
      </c>
      <c r="BG499" s="191">
        <f>IF(N499="zákl. prenesená",J499,0)</f>
        <v>0</v>
      </c>
      <c r="BH499" s="191">
        <f>IF(N499="zníž. prenesená",J499,0)</f>
        <v>0</v>
      </c>
      <c r="BI499" s="191">
        <f>IF(N499="nulová",J499,0)</f>
        <v>0</v>
      </c>
      <c r="BJ499" s="19" t="s">
        <v>171</v>
      </c>
      <c r="BK499" s="191">
        <f>ROUND(I499*H499,2)</f>
        <v>0</v>
      </c>
      <c r="BL499" s="19" t="s">
        <v>91</v>
      </c>
      <c r="BM499" s="190" t="s">
        <v>633</v>
      </c>
    </row>
    <row r="500" s="13" customFormat="1">
      <c r="A500" s="13"/>
      <c r="B500" s="192"/>
      <c r="C500" s="13"/>
      <c r="D500" s="193" t="s">
        <v>173</v>
      </c>
      <c r="E500" s="194" t="s">
        <v>1</v>
      </c>
      <c r="F500" s="195" t="s">
        <v>623</v>
      </c>
      <c r="G500" s="13"/>
      <c r="H500" s="196">
        <v>400.25</v>
      </c>
      <c r="I500" s="197"/>
      <c r="J500" s="13"/>
      <c r="K500" s="13"/>
      <c r="L500" s="192"/>
      <c r="M500" s="198"/>
      <c r="N500" s="199"/>
      <c r="O500" s="199"/>
      <c r="P500" s="199"/>
      <c r="Q500" s="199"/>
      <c r="R500" s="199"/>
      <c r="S500" s="199"/>
      <c r="T500" s="200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T500" s="194" t="s">
        <v>173</v>
      </c>
      <c r="AU500" s="194" t="s">
        <v>171</v>
      </c>
      <c r="AV500" s="13" t="s">
        <v>171</v>
      </c>
      <c r="AW500" s="13" t="s">
        <v>32</v>
      </c>
      <c r="AX500" s="13" t="s">
        <v>76</v>
      </c>
      <c r="AY500" s="194" t="s">
        <v>165</v>
      </c>
    </row>
    <row r="501" s="15" customFormat="1">
      <c r="A501" s="15"/>
      <c r="B501" s="220"/>
      <c r="C501" s="15"/>
      <c r="D501" s="193" t="s">
        <v>173</v>
      </c>
      <c r="E501" s="221" t="s">
        <v>1</v>
      </c>
      <c r="F501" s="222" t="s">
        <v>634</v>
      </c>
      <c r="G501" s="15"/>
      <c r="H501" s="221" t="s">
        <v>1</v>
      </c>
      <c r="I501" s="223"/>
      <c r="J501" s="15"/>
      <c r="K501" s="15"/>
      <c r="L501" s="220"/>
      <c r="M501" s="224"/>
      <c r="N501" s="225"/>
      <c r="O501" s="225"/>
      <c r="P501" s="225"/>
      <c r="Q501" s="225"/>
      <c r="R501" s="225"/>
      <c r="S501" s="225"/>
      <c r="T501" s="226"/>
      <c r="U501" s="15"/>
      <c r="V501" s="15"/>
      <c r="W501" s="15"/>
      <c r="X501" s="15"/>
      <c r="Y501" s="15"/>
      <c r="Z501" s="15"/>
      <c r="AA501" s="15"/>
      <c r="AB501" s="15"/>
      <c r="AC501" s="15"/>
      <c r="AD501" s="15"/>
      <c r="AE501" s="15"/>
      <c r="AT501" s="221" t="s">
        <v>173</v>
      </c>
      <c r="AU501" s="221" t="s">
        <v>171</v>
      </c>
      <c r="AV501" s="15" t="s">
        <v>81</v>
      </c>
      <c r="AW501" s="15" t="s">
        <v>32</v>
      </c>
      <c r="AX501" s="15" t="s">
        <v>76</v>
      </c>
      <c r="AY501" s="221" t="s">
        <v>165</v>
      </c>
    </row>
    <row r="502" s="13" customFormat="1">
      <c r="A502" s="13"/>
      <c r="B502" s="192"/>
      <c r="C502" s="13"/>
      <c r="D502" s="193" t="s">
        <v>173</v>
      </c>
      <c r="E502" s="194" t="s">
        <v>1</v>
      </c>
      <c r="F502" s="195" t="s">
        <v>635</v>
      </c>
      <c r="G502" s="13"/>
      <c r="H502" s="196">
        <v>94.560000000000002</v>
      </c>
      <c r="I502" s="197"/>
      <c r="J502" s="13"/>
      <c r="K502" s="13"/>
      <c r="L502" s="192"/>
      <c r="M502" s="198"/>
      <c r="N502" s="199"/>
      <c r="O502" s="199"/>
      <c r="P502" s="199"/>
      <c r="Q502" s="199"/>
      <c r="R502" s="199"/>
      <c r="S502" s="199"/>
      <c r="T502" s="200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T502" s="194" t="s">
        <v>173</v>
      </c>
      <c r="AU502" s="194" t="s">
        <v>171</v>
      </c>
      <c r="AV502" s="13" t="s">
        <v>171</v>
      </c>
      <c r="AW502" s="13" t="s">
        <v>32</v>
      </c>
      <c r="AX502" s="13" t="s">
        <v>76</v>
      </c>
      <c r="AY502" s="194" t="s">
        <v>165</v>
      </c>
    </row>
    <row r="503" s="14" customFormat="1">
      <c r="A503" s="14"/>
      <c r="B503" s="212"/>
      <c r="C503" s="14"/>
      <c r="D503" s="193" t="s">
        <v>173</v>
      </c>
      <c r="E503" s="213" t="s">
        <v>1</v>
      </c>
      <c r="F503" s="214" t="s">
        <v>231</v>
      </c>
      <c r="G503" s="14"/>
      <c r="H503" s="215">
        <v>494.81</v>
      </c>
      <c r="I503" s="216"/>
      <c r="J503" s="14"/>
      <c r="K503" s="14"/>
      <c r="L503" s="212"/>
      <c r="M503" s="217"/>
      <c r="N503" s="218"/>
      <c r="O503" s="218"/>
      <c r="P503" s="218"/>
      <c r="Q503" s="218"/>
      <c r="R503" s="218"/>
      <c r="S503" s="218"/>
      <c r="T503" s="219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T503" s="213" t="s">
        <v>173</v>
      </c>
      <c r="AU503" s="213" t="s">
        <v>171</v>
      </c>
      <c r="AV503" s="14" t="s">
        <v>91</v>
      </c>
      <c r="AW503" s="14" t="s">
        <v>32</v>
      </c>
      <c r="AX503" s="14" t="s">
        <v>81</v>
      </c>
      <c r="AY503" s="213" t="s">
        <v>165</v>
      </c>
    </row>
    <row r="504" s="2" customFormat="1" ht="16.5" customHeight="1">
      <c r="A504" s="38"/>
      <c r="B504" s="177"/>
      <c r="C504" s="201" t="s">
        <v>636</v>
      </c>
      <c r="D504" s="201" t="s">
        <v>201</v>
      </c>
      <c r="E504" s="202" t="s">
        <v>637</v>
      </c>
      <c r="F504" s="203" t="s">
        <v>638</v>
      </c>
      <c r="G504" s="204" t="s">
        <v>170</v>
      </c>
      <c r="H504" s="205">
        <v>569.03200000000004</v>
      </c>
      <c r="I504" s="206"/>
      <c r="J504" s="207">
        <f>ROUND(I504*H504,2)</f>
        <v>0</v>
      </c>
      <c r="K504" s="208"/>
      <c r="L504" s="209"/>
      <c r="M504" s="210" t="s">
        <v>1</v>
      </c>
      <c r="N504" s="211" t="s">
        <v>42</v>
      </c>
      <c r="O504" s="78"/>
      <c r="P504" s="188">
        <f>O504*H504</f>
        <v>0</v>
      </c>
      <c r="Q504" s="188">
        <v>0.00010000000000000001</v>
      </c>
      <c r="R504" s="188">
        <f>Q504*H504</f>
        <v>0.056903200000000008</v>
      </c>
      <c r="S504" s="188">
        <v>0</v>
      </c>
      <c r="T504" s="189">
        <f>S504*H504</f>
        <v>0</v>
      </c>
      <c r="U504" s="38"/>
      <c r="V504" s="38"/>
      <c r="W504" s="38"/>
      <c r="X504" s="38"/>
      <c r="Y504" s="38"/>
      <c r="Z504" s="38"/>
      <c r="AA504" s="38"/>
      <c r="AB504" s="38"/>
      <c r="AC504" s="38"/>
      <c r="AD504" s="38"/>
      <c r="AE504" s="38"/>
      <c r="AR504" s="190" t="s">
        <v>103</v>
      </c>
      <c r="AT504" s="190" t="s">
        <v>201</v>
      </c>
      <c r="AU504" s="190" t="s">
        <v>171</v>
      </c>
      <c r="AY504" s="19" t="s">
        <v>165</v>
      </c>
      <c r="BE504" s="191">
        <f>IF(N504="základná",J504,0)</f>
        <v>0</v>
      </c>
      <c r="BF504" s="191">
        <f>IF(N504="znížená",J504,0)</f>
        <v>0</v>
      </c>
      <c r="BG504" s="191">
        <f>IF(N504="zákl. prenesená",J504,0)</f>
        <v>0</v>
      </c>
      <c r="BH504" s="191">
        <f>IF(N504="zníž. prenesená",J504,0)</f>
        <v>0</v>
      </c>
      <c r="BI504" s="191">
        <f>IF(N504="nulová",J504,0)</f>
        <v>0</v>
      </c>
      <c r="BJ504" s="19" t="s">
        <v>171</v>
      </c>
      <c r="BK504" s="191">
        <f>ROUND(I504*H504,2)</f>
        <v>0</v>
      </c>
      <c r="BL504" s="19" t="s">
        <v>91</v>
      </c>
      <c r="BM504" s="190" t="s">
        <v>639</v>
      </c>
    </row>
    <row r="505" s="13" customFormat="1">
      <c r="A505" s="13"/>
      <c r="B505" s="192"/>
      <c r="C505" s="13"/>
      <c r="D505" s="193" t="s">
        <v>173</v>
      </c>
      <c r="E505" s="13"/>
      <c r="F505" s="195" t="s">
        <v>640</v>
      </c>
      <c r="G505" s="13"/>
      <c r="H505" s="196">
        <v>569.03200000000004</v>
      </c>
      <c r="I505" s="197"/>
      <c r="J505" s="13"/>
      <c r="K505" s="13"/>
      <c r="L505" s="192"/>
      <c r="M505" s="198"/>
      <c r="N505" s="199"/>
      <c r="O505" s="199"/>
      <c r="P505" s="199"/>
      <c r="Q505" s="199"/>
      <c r="R505" s="199"/>
      <c r="S505" s="199"/>
      <c r="T505" s="200"/>
      <c r="U505" s="13"/>
      <c r="V505" s="13"/>
      <c r="W505" s="13"/>
      <c r="X505" s="13"/>
      <c r="Y505" s="13"/>
      <c r="Z505" s="13"/>
      <c r="AA505" s="13"/>
      <c r="AB505" s="13"/>
      <c r="AC505" s="13"/>
      <c r="AD505" s="13"/>
      <c r="AE505" s="13"/>
      <c r="AT505" s="194" t="s">
        <v>173</v>
      </c>
      <c r="AU505" s="194" t="s">
        <v>171</v>
      </c>
      <c r="AV505" s="13" t="s">
        <v>171</v>
      </c>
      <c r="AW505" s="13" t="s">
        <v>3</v>
      </c>
      <c r="AX505" s="13" t="s">
        <v>81</v>
      </c>
      <c r="AY505" s="194" t="s">
        <v>165</v>
      </c>
    </row>
    <row r="506" s="2" customFormat="1" ht="24.15" customHeight="1">
      <c r="A506" s="38"/>
      <c r="B506" s="177"/>
      <c r="C506" s="178" t="s">
        <v>641</v>
      </c>
      <c r="D506" s="178" t="s">
        <v>167</v>
      </c>
      <c r="E506" s="179" t="s">
        <v>642</v>
      </c>
      <c r="F506" s="180" t="s">
        <v>643</v>
      </c>
      <c r="G506" s="181" t="s">
        <v>170</v>
      </c>
      <c r="H506" s="182">
        <v>1241</v>
      </c>
      <c r="I506" s="183"/>
      <c r="J506" s="184">
        <f>ROUND(I506*H506,2)</f>
        <v>0</v>
      </c>
      <c r="K506" s="185"/>
      <c r="L506" s="39"/>
      <c r="M506" s="186" t="s">
        <v>1</v>
      </c>
      <c r="N506" s="187" t="s">
        <v>42</v>
      </c>
      <c r="O506" s="78"/>
      <c r="P506" s="188">
        <f>O506*H506</f>
        <v>0</v>
      </c>
      <c r="Q506" s="188">
        <v>0</v>
      </c>
      <c r="R506" s="188">
        <f>Q506*H506</f>
        <v>0</v>
      </c>
      <c r="S506" s="188">
        <v>0</v>
      </c>
      <c r="T506" s="189">
        <f>S506*H506</f>
        <v>0</v>
      </c>
      <c r="U506" s="38"/>
      <c r="V506" s="38"/>
      <c r="W506" s="38"/>
      <c r="X506" s="38"/>
      <c r="Y506" s="38"/>
      <c r="Z506" s="38"/>
      <c r="AA506" s="38"/>
      <c r="AB506" s="38"/>
      <c r="AC506" s="38"/>
      <c r="AD506" s="38"/>
      <c r="AE506" s="38"/>
      <c r="AR506" s="190" t="s">
        <v>91</v>
      </c>
      <c r="AT506" s="190" t="s">
        <v>167</v>
      </c>
      <c r="AU506" s="190" t="s">
        <v>171</v>
      </c>
      <c r="AY506" s="19" t="s">
        <v>165</v>
      </c>
      <c r="BE506" s="191">
        <f>IF(N506="základná",J506,0)</f>
        <v>0</v>
      </c>
      <c r="BF506" s="191">
        <f>IF(N506="znížená",J506,0)</f>
        <v>0</v>
      </c>
      <c r="BG506" s="191">
        <f>IF(N506="zákl. prenesená",J506,0)</f>
        <v>0</v>
      </c>
      <c r="BH506" s="191">
        <f>IF(N506="zníž. prenesená",J506,0)</f>
        <v>0</v>
      </c>
      <c r="BI506" s="191">
        <f>IF(N506="nulová",J506,0)</f>
        <v>0</v>
      </c>
      <c r="BJ506" s="19" t="s">
        <v>171</v>
      </c>
      <c r="BK506" s="191">
        <f>ROUND(I506*H506,2)</f>
        <v>0</v>
      </c>
      <c r="BL506" s="19" t="s">
        <v>91</v>
      </c>
      <c r="BM506" s="190" t="s">
        <v>644</v>
      </c>
    </row>
    <row r="507" s="15" customFormat="1">
      <c r="A507" s="15"/>
      <c r="B507" s="220"/>
      <c r="C507" s="15"/>
      <c r="D507" s="193" t="s">
        <v>173</v>
      </c>
      <c r="E507" s="221" t="s">
        <v>1</v>
      </c>
      <c r="F507" s="222" t="s">
        <v>260</v>
      </c>
      <c r="G507" s="15"/>
      <c r="H507" s="221" t="s">
        <v>1</v>
      </c>
      <c r="I507" s="223"/>
      <c r="J507" s="15"/>
      <c r="K507" s="15"/>
      <c r="L507" s="220"/>
      <c r="M507" s="224"/>
      <c r="N507" s="225"/>
      <c r="O507" s="225"/>
      <c r="P507" s="225"/>
      <c r="Q507" s="225"/>
      <c r="R507" s="225"/>
      <c r="S507" s="225"/>
      <c r="T507" s="226"/>
      <c r="U507" s="15"/>
      <c r="V507" s="15"/>
      <c r="W507" s="15"/>
      <c r="X507" s="15"/>
      <c r="Y507" s="15"/>
      <c r="Z507" s="15"/>
      <c r="AA507" s="15"/>
      <c r="AB507" s="15"/>
      <c r="AC507" s="15"/>
      <c r="AD507" s="15"/>
      <c r="AE507" s="15"/>
      <c r="AT507" s="221" t="s">
        <v>173</v>
      </c>
      <c r="AU507" s="221" t="s">
        <v>171</v>
      </c>
      <c r="AV507" s="15" t="s">
        <v>81</v>
      </c>
      <c r="AW507" s="15" t="s">
        <v>32</v>
      </c>
      <c r="AX507" s="15" t="s">
        <v>76</v>
      </c>
      <c r="AY507" s="221" t="s">
        <v>165</v>
      </c>
    </row>
    <row r="508" s="15" customFormat="1">
      <c r="A508" s="15"/>
      <c r="B508" s="220"/>
      <c r="C508" s="15"/>
      <c r="D508" s="193" t="s">
        <v>173</v>
      </c>
      <c r="E508" s="221" t="s">
        <v>1</v>
      </c>
      <c r="F508" s="222" t="s">
        <v>645</v>
      </c>
      <c r="G508" s="15"/>
      <c r="H508" s="221" t="s">
        <v>1</v>
      </c>
      <c r="I508" s="223"/>
      <c r="J508" s="15"/>
      <c r="K508" s="15"/>
      <c r="L508" s="220"/>
      <c r="M508" s="224"/>
      <c r="N508" s="225"/>
      <c r="O508" s="225"/>
      <c r="P508" s="225"/>
      <c r="Q508" s="225"/>
      <c r="R508" s="225"/>
      <c r="S508" s="225"/>
      <c r="T508" s="226"/>
      <c r="U508" s="15"/>
      <c r="V508" s="15"/>
      <c r="W508" s="15"/>
      <c r="X508" s="15"/>
      <c r="Y508" s="15"/>
      <c r="Z508" s="15"/>
      <c r="AA508" s="15"/>
      <c r="AB508" s="15"/>
      <c r="AC508" s="15"/>
      <c r="AD508" s="15"/>
      <c r="AE508" s="15"/>
      <c r="AT508" s="221" t="s">
        <v>173</v>
      </c>
      <c r="AU508" s="221" t="s">
        <v>171</v>
      </c>
      <c r="AV508" s="15" t="s">
        <v>81</v>
      </c>
      <c r="AW508" s="15" t="s">
        <v>32</v>
      </c>
      <c r="AX508" s="15" t="s">
        <v>76</v>
      </c>
      <c r="AY508" s="221" t="s">
        <v>165</v>
      </c>
    </row>
    <row r="509" s="13" customFormat="1">
      <c r="A509" s="13"/>
      <c r="B509" s="192"/>
      <c r="C509" s="13"/>
      <c r="D509" s="193" t="s">
        <v>173</v>
      </c>
      <c r="E509" s="194" t="s">
        <v>1</v>
      </c>
      <c r="F509" s="195" t="s">
        <v>646</v>
      </c>
      <c r="G509" s="13"/>
      <c r="H509" s="196">
        <v>294.75</v>
      </c>
      <c r="I509" s="197"/>
      <c r="J509" s="13"/>
      <c r="K509" s="13"/>
      <c r="L509" s="192"/>
      <c r="M509" s="198"/>
      <c r="N509" s="199"/>
      <c r="O509" s="199"/>
      <c r="P509" s="199"/>
      <c r="Q509" s="199"/>
      <c r="R509" s="199"/>
      <c r="S509" s="199"/>
      <c r="T509" s="200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T509" s="194" t="s">
        <v>173</v>
      </c>
      <c r="AU509" s="194" t="s">
        <v>171</v>
      </c>
      <c r="AV509" s="13" t="s">
        <v>171</v>
      </c>
      <c r="AW509" s="13" t="s">
        <v>32</v>
      </c>
      <c r="AX509" s="13" t="s">
        <v>76</v>
      </c>
      <c r="AY509" s="194" t="s">
        <v>165</v>
      </c>
    </row>
    <row r="510" s="15" customFormat="1">
      <c r="A510" s="15"/>
      <c r="B510" s="220"/>
      <c r="C510" s="15"/>
      <c r="D510" s="193" t="s">
        <v>173</v>
      </c>
      <c r="E510" s="221" t="s">
        <v>1</v>
      </c>
      <c r="F510" s="222" t="s">
        <v>647</v>
      </c>
      <c r="G510" s="15"/>
      <c r="H510" s="221" t="s">
        <v>1</v>
      </c>
      <c r="I510" s="223"/>
      <c r="J510" s="15"/>
      <c r="K510" s="15"/>
      <c r="L510" s="220"/>
      <c r="M510" s="224"/>
      <c r="N510" s="225"/>
      <c r="O510" s="225"/>
      <c r="P510" s="225"/>
      <c r="Q510" s="225"/>
      <c r="R510" s="225"/>
      <c r="S510" s="225"/>
      <c r="T510" s="226"/>
      <c r="U510" s="15"/>
      <c r="V510" s="15"/>
      <c r="W510" s="15"/>
      <c r="X510" s="15"/>
      <c r="Y510" s="15"/>
      <c r="Z510" s="15"/>
      <c r="AA510" s="15"/>
      <c r="AB510" s="15"/>
      <c r="AC510" s="15"/>
      <c r="AD510" s="15"/>
      <c r="AE510" s="15"/>
      <c r="AT510" s="221" t="s">
        <v>173</v>
      </c>
      <c r="AU510" s="221" t="s">
        <v>171</v>
      </c>
      <c r="AV510" s="15" t="s">
        <v>81</v>
      </c>
      <c r="AW510" s="15" t="s">
        <v>32</v>
      </c>
      <c r="AX510" s="15" t="s">
        <v>76</v>
      </c>
      <c r="AY510" s="221" t="s">
        <v>165</v>
      </c>
    </row>
    <row r="511" s="13" customFormat="1">
      <c r="A511" s="13"/>
      <c r="B511" s="192"/>
      <c r="C511" s="13"/>
      <c r="D511" s="193" t="s">
        <v>173</v>
      </c>
      <c r="E511" s="194" t="s">
        <v>1</v>
      </c>
      <c r="F511" s="195" t="s">
        <v>648</v>
      </c>
      <c r="G511" s="13"/>
      <c r="H511" s="196">
        <v>63.439999999999998</v>
      </c>
      <c r="I511" s="197"/>
      <c r="J511" s="13"/>
      <c r="K511" s="13"/>
      <c r="L511" s="192"/>
      <c r="M511" s="198"/>
      <c r="N511" s="199"/>
      <c r="O511" s="199"/>
      <c r="P511" s="199"/>
      <c r="Q511" s="199"/>
      <c r="R511" s="199"/>
      <c r="S511" s="199"/>
      <c r="T511" s="200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T511" s="194" t="s">
        <v>173</v>
      </c>
      <c r="AU511" s="194" t="s">
        <v>171</v>
      </c>
      <c r="AV511" s="13" t="s">
        <v>171</v>
      </c>
      <c r="AW511" s="13" t="s">
        <v>32</v>
      </c>
      <c r="AX511" s="13" t="s">
        <v>76</v>
      </c>
      <c r="AY511" s="194" t="s">
        <v>165</v>
      </c>
    </row>
    <row r="512" s="15" customFormat="1">
      <c r="A512" s="15"/>
      <c r="B512" s="220"/>
      <c r="C512" s="15"/>
      <c r="D512" s="193" t="s">
        <v>173</v>
      </c>
      <c r="E512" s="221" t="s">
        <v>1</v>
      </c>
      <c r="F512" s="222" t="s">
        <v>649</v>
      </c>
      <c r="G512" s="15"/>
      <c r="H512" s="221" t="s">
        <v>1</v>
      </c>
      <c r="I512" s="223"/>
      <c r="J512" s="15"/>
      <c r="K512" s="15"/>
      <c r="L512" s="220"/>
      <c r="M512" s="224"/>
      <c r="N512" s="225"/>
      <c r="O512" s="225"/>
      <c r="P512" s="225"/>
      <c r="Q512" s="225"/>
      <c r="R512" s="225"/>
      <c r="S512" s="225"/>
      <c r="T512" s="226"/>
      <c r="U512" s="15"/>
      <c r="V512" s="15"/>
      <c r="W512" s="15"/>
      <c r="X512" s="15"/>
      <c r="Y512" s="15"/>
      <c r="Z512" s="15"/>
      <c r="AA512" s="15"/>
      <c r="AB512" s="15"/>
      <c r="AC512" s="15"/>
      <c r="AD512" s="15"/>
      <c r="AE512" s="15"/>
      <c r="AT512" s="221" t="s">
        <v>173</v>
      </c>
      <c r="AU512" s="221" t="s">
        <v>171</v>
      </c>
      <c r="AV512" s="15" t="s">
        <v>81</v>
      </c>
      <c r="AW512" s="15" t="s">
        <v>32</v>
      </c>
      <c r="AX512" s="15" t="s">
        <v>76</v>
      </c>
      <c r="AY512" s="221" t="s">
        <v>165</v>
      </c>
    </row>
    <row r="513" s="13" customFormat="1">
      <c r="A513" s="13"/>
      <c r="B513" s="192"/>
      <c r="C513" s="13"/>
      <c r="D513" s="193" t="s">
        <v>173</v>
      </c>
      <c r="E513" s="194" t="s">
        <v>1</v>
      </c>
      <c r="F513" s="195" t="s">
        <v>650</v>
      </c>
      <c r="G513" s="13"/>
      <c r="H513" s="196">
        <v>42.060000000000002</v>
      </c>
      <c r="I513" s="197"/>
      <c r="J513" s="13"/>
      <c r="K513" s="13"/>
      <c r="L513" s="192"/>
      <c r="M513" s="198"/>
      <c r="N513" s="199"/>
      <c r="O513" s="199"/>
      <c r="P513" s="199"/>
      <c r="Q513" s="199"/>
      <c r="R513" s="199"/>
      <c r="S513" s="199"/>
      <c r="T513" s="200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T513" s="194" t="s">
        <v>173</v>
      </c>
      <c r="AU513" s="194" t="s">
        <v>171</v>
      </c>
      <c r="AV513" s="13" t="s">
        <v>171</v>
      </c>
      <c r="AW513" s="13" t="s">
        <v>32</v>
      </c>
      <c r="AX513" s="13" t="s">
        <v>76</v>
      </c>
      <c r="AY513" s="194" t="s">
        <v>165</v>
      </c>
    </row>
    <row r="514" s="16" customFormat="1">
      <c r="A514" s="16"/>
      <c r="B514" s="227"/>
      <c r="C514" s="16"/>
      <c r="D514" s="193" t="s">
        <v>173</v>
      </c>
      <c r="E514" s="228" t="s">
        <v>1</v>
      </c>
      <c r="F514" s="229" t="s">
        <v>307</v>
      </c>
      <c r="G514" s="16"/>
      <c r="H514" s="230">
        <v>400.25</v>
      </c>
      <c r="I514" s="231"/>
      <c r="J514" s="16"/>
      <c r="K514" s="16"/>
      <c r="L514" s="227"/>
      <c r="M514" s="232"/>
      <c r="N514" s="233"/>
      <c r="O514" s="233"/>
      <c r="P514" s="233"/>
      <c r="Q514" s="233"/>
      <c r="R514" s="233"/>
      <c r="S514" s="233"/>
      <c r="T514" s="234"/>
      <c r="U514" s="16"/>
      <c r="V514" s="16"/>
      <c r="W514" s="16"/>
      <c r="X514" s="16"/>
      <c r="Y514" s="16"/>
      <c r="Z514" s="16"/>
      <c r="AA514" s="16"/>
      <c r="AB514" s="16"/>
      <c r="AC514" s="16"/>
      <c r="AD514" s="16"/>
      <c r="AE514" s="16"/>
      <c r="AT514" s="228" t="s">
        <v>173</v>
      </c>
      <c r="AU514" s="228" t="s">
        <v>171</v>
      </c>
      <c r="AV514" s="16" t="s">
        <v>88</v>
      </c>
      <c r="AW514" s="16" t="s">
        <v>32</v>
      </c>
      <c r="AX514" s="16" t="s">
        <v>76</v>
      </c>
      <c r="AY514" s="228" t="s">
        <v>165</v>
      </c>
    </row>
    <row r="515" s="15" customFormat="1">
      <c r="A515" s="15"/>
      <c r="B515" s="220"/>
      <c r="C515" s="15"/>
      <c r="D515" s="193" t="s">
        <v>173</v>
      </c>
      <c r="E515" s="221" t="s">
        <v>1</v>
      </c>
      <c r="F515" s="222" t="s">
        <v>338</v>
      </c>
      <c r="G515" s="15"/>
      <c r="H515" s="221" t="s">
        <v>1</v>
      </c>
      <c r="I515" s="223"/>
      <c r="J515" s="15"/>
      <c r="K515" s="15"/>
      <c r="L515" s="220"/>
      <c r="M515" s="224"/>
      <c r="N515" s="225"/>
      <c r="O515" s="225"/>
      <c r="P515" s="225"/>
      <c r="Q515" s="225"/>
      <c r="R515" s="225"/>
      <c r="S515" s="225"/>
      <c r="T515" s="226"/>
      <c r="U515" s="15"/>
      <c r="V515" s="15"/>
      <c r="W515" s="15"/>
      <c r="X515" s="15"/>
      <c r="Y515" s="15"/>
      <c r="Z515" s="15"/>
      <c r="AA515" s="15"/>
      <c r="AB515" s="15"/>
      <c r="AC515" s="15"/>
      <c r="AD515" s="15"/>
      <c r="AE515" s="15"/>
      <c r="AT515" s="221" t="s">
        <v>173</v>
      </c>
      <c r="AU515" s="221" t="s">
        <v>171</v>
      </c>
      <c r="AV515" s="15" t="s">
        <v>81</v>
      </c>
      <c r="AW515" s="15" t="s">
        <v>32</v>
      </c>
      <c r="AX515" s="15" t="s">
        <v>76</v>
      </c>
      <c r="AY515" s="221" t="s">
        <v>165</v>
      </c>
    </row>
    <row r="516" s="15" customFormat="1">
      <c r="A516" s="15"/>
      <c r="B516" s="220"/>
      <c r="C516" s="15"/>
      <c r="D516" s="193" t="s">
        <v>173</v>
      </c>
      <c r="E516" s="221" t="s">
        <v>1</v>
      </c>
      <c r="F516" s="222" t="s">
        <v>645</v>
      </c>
      <c r="G516" s="15"/>
      <c r="H516" s="221" t="s">
        <v>1</v>
      </c>
      <c r="I516" s="223"/>
      <c r="J516" s="15"/>
      <c r="K516" s="15"/>
      <c r="L516" s="220"/>
      <c r="M516" s="224"/>
      <c r="N516" s="225"/>
      <c r="O516" s="225"/>
      <c r="P516" s="225"/>
      <c r="Q516" s="225"/>
      <c r="R516" s="225"/>
      <c r="S516" s="225"/>
      <c r="T516" s="226"/>
      <c r="U516" s="15"/>
      <c r="V516" s="15"/>
      <c r="W516" s="15"/>
      <c r="X516" s="15"/>
      <c r="Y516" s="15"/>
      <c r="Z516" s="15"/>
      <c r="AA516" s="15"/>
      <c r="AB516" s="15"/>
      <c r="AC516" s="15"/>
      <c r="AD516" s="15"/>
      <c r="AE516" s="15"/>
      <c r="AT516" s="221" t="s">
        <v>173</v>
      </c>
      <c r="AU516" s="221" t="s">
        <v>171</v>
      </c>
      <c r="AV516" s="15" t="s">
        <v>81</v>
      </c>
      <c r="AW516" s="15" t="s">
        <v>32</v>
      </c>
      <c r="AX516" s="15" t="s">
        <v>76</v>
      </c>
      <c r="AY516" s="221" t="s">
        <v>165</v>
      </c>
    </row>
    <row r="517" s="13" customFormat="1">
      <c r="A517" s="13"/>
      <c r="B517" s="192"/>
      <c r="C517" s="13"/>
      <c r="D517" s="193" t="s">
        <v>173</v>
      </c>
      <c r="E517" s="194" t="s">
        <v>1</v>
      </c>
      <c r="F517" s="195" t="s">
        <v>651</v>
      </c>
      <c r="G517" s="13"/>
      <c r="H517" s="196">
        <v>188.08000000000001</v>
      </c>
      <c r="I517" s="197"/>
      <c r="J517" s="13"/>
      <c r="K517" s="13"/>
      <c r="L517" s="192"/>
      <c r="M517" s="198"/>
      <c r="N517" s="199"/>
      <c r="O517" s="199"/>
      <c r="P517" s="199"/>
      <c r="Q517" s="199"/>
      <c r="R517" s="199"/>
      <c r="S517" s="199"/>
      <c r="T517" s="200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T517" s="194" t="s">
        <v>173</v>
      </c>
      <c r="AU517" s="194" t="s">
        <v>171</v>
      </c>
      <c r="AV517" s="13" t="s">
        <v>171</v>
      </c>
      <c r="AW517" s="13" t="s">
        <v>32</v>
      </c>
      <c r="AX517" s="13" t="s">
        <v>76</v>
      </c>
      <c r="AY517" s="194" t="s">
        <v>165</v>
      </c>
    </row>
    <row r="518" s="15" customFormat="1">
      <c r="A518" s="15"/>
      <c r="B518" s="220"/>
      <c r="C518" s="15"/>
      <c r="D518" s="193" t="s">
        <v>173</v>
      </c>
      <c r="E518" s="221" t="s">
        <v>1</v>
      </c>
      <c r="F518" s="222" t="s">
        <v>647</v>
      </c>
      <c r="G518" s="15"/>
      <c r="H518" s="221" t="s">
        <v>1</v>
      </c>
      <c r="I518" s="223"/>
      <c r="J518" s="15"/>
      <c r="K518" s="15"/>
      <c r="L518" s="220"/>
      <c r="M518" s="224"/>
      <c r="N518" s="225"/>
      <c r="O518" s="225"/>
      <c r="P518" s="225"/>
      <c r="Q518" s="225"/>
      <c r="R518" s="225"/>
      <c r="S518" s="225"/>
      <c r="T518" s="226"/>
      <c r="U518" s="15"/>
      <c r="V518" s="15"/>
      <c r="W518" s="15"/>
      <c r="X518" s="15"/>
      <c r="Y518" s="15"/>
      <c r="Z518" s="15"/>
      <c r="AA518" s="15"/>
      <c r="AB518" s="15"/>
      <c r="AC518" s="15"/>
      <c r="AD518" s="15"/>
      <c r="AE518" s="15"/>
      <c r="AT518" s="221" t="s">
        <v>173</v>
      </c>
      <c r="AU518" s="221" t="s">
        <v>171</v>
      </c>
      <c r="AV518" s="15" t="s">
        <v>81</v>
      </c>
      <c r="AW518" s="15" t="s">
        <v>32</v>
      </c>
      <c r="AX518" s="15" t="s">
        <v>76</v>
      </c>
      <c r="AY518" s="221" t="s">
        <v>165</v>
      </c>
    </row>
    <row r="519" s="13" customFormat="1">
      <c r="A519" s="13"/>
      <c r="B519" s="192"/>
      <c r="C519" s="13"/>
      <c r="D519" s="193" t="s">
        <v>173</v>
      </c>
      <c r="E519" s="194" t="s">
        <v>1</v>
      </c>
      <c r="F519" s="195" t="s">
        <v>652</v>
      </c>
      <c r="G519" s="13"/>
      <c r="H519" s="196">
        <v>26.739999999999998</v>
      </c>
      <c r="I519" s="197"/>
      <c r="J519" s="13"/>
      <c r="K519" s="13"/>
      <c r="L519" s="192"/>
      <c r="M519" s="198"/>
      <c r="N519" s="199"/>
      <c r="O519" s="199"/>
      <c r="P519" s="199"/>
      <c r="Q519" s="199"/>
      <c r="R519" s="199"/>
      <c r="S519" s="199"/>
      <c r="T519" s="200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T519" s="194" t="s">
        <v>173</v>
      </c>
      <c r="AU519" s="194" t="s">
        <v>171</v>
      </c>
      <c r="AV519" s="13" t="s">
        <v>171</v>
      </c>
      <c r="AW519" s="13" t="s">
        <v>32</v>
      </c>
      <c r="AX519" s="13" t="s">
        <v>76</v>
      </c>
      <c r="AY519" s="194" t="s">
        <v>165</v>
      </c>
    </row>
    <row r="520" s="16" customFormat="1">
      <c r="A520" s="16"/>
      <c r="B520" s="227"/>
      <c r="C520" s="16"/>
      <c r="D520" s="193" t="s">
        <v>173</v>
      </c>
      <c r="E520" s="228" t="s">
        <v>1</v>
      </c>
      <c r="F520" s="229" t="s">
        <v>307</v>
      </c>
      <c r="G520" s="16"/>
      <c r="H520" s="230">
        <v>214.81999999999999</v>
      </c>
      <c r="I520" s="231"/>
      <c r="J520" s="16"/>
      <c r="K520" s="16"/>
      <c r="L520" s="227"/>
      <c r="M520" s="232"/>
      <c r="N520" s="233"/>
      <c r="O520" s="233"/>
      <c r="P520" s="233"/>
      <c r="Q520" s="233"/>
      <c r="R520" s="233"/>
      <c r="S520" s="233"/>
      <c r="T520" s="234"/>
      <c r="U520" s="16"/>
      <c r="V520" s="16"/>
      <c r="W520" s="16"/>
      <c r="X520" s="16"/>
      <c r="Y520" s="16"/>
      <c r="Z520" s="16"/>
      <c r="AA520" s="16"/>
      <c r="AB520" s="16"/>
      <c r="AC520" s="16"/>
      <c r="AD520" s="16"/>
      <c r="AE520" s="16"/>
      <c r="AT520" s="228" t="s">
        <v>173</v>
      </c>
      <c r="AU520" s="228" t="s">
        <v>171</v>
      </c>
      <c r="AV520" s="16" t="s">
        <v>88</v>
      </c>
      <c r="AW520" s="16" t="s">
        <v>32</v>
      </c>
      <c r="AX520" s="16" t="s">
        <v>76</v>
      </c>
      <c r="AY520" s="228" t="s">
        <v>165</v>
      </c>
    </row>
    <row r="521" s="15" customFormat="1">
      <c r="A521" s="15"/>
      <c r="B521" s="220"/>
      <c r="C521" s="15"/>
      <c r="D521" s="193" t="s">
        <v>173</v>
      </c>
      <c r="E521" s="221" t="s">
        <v>1</v>
      </c>
      <c r="F521" s="222" t="s">
        <v>653</v>
      </c>
      <c r="G521" s="15"/>
      <c r="H521" s="221" t="s">
        <v>1</v>
      </c>
      <c r="I521" s="223"/>
      <c r="J521" s="15"/>
      <c r="K521" s="15"/>
      <c r="L521" s="220"/>
      <c r="M521" s="224"/>
      <c r="N521" s="225"/>
      <c r="O521" s="225"/>
      <c r="P521" s="225"/>
      <c r="Q521" s="225"/>
      <c r="R521" s="225"/>
      <c r="S521" s="225"/>
      <c r="T521" s="226"/>
      <c r="U521" s="15"/>
      <c r="V521" s="15"/>
      <c r="W521" s="15"/>
      <c r="X521" s="15"/>
      <c r="Y521" s="15"/>
      <c r="Z521" s="15"/>
      <c r="AA521" s="15"/>
      <c r="AB521" s="15"/>
      <c r="AC521" s="15"/>
      <c r="AD521" s="15"/>
      <c r="AE521" s="15"/>
      <c r="AT521" s="221" t="s">
        <v>173</v>
      </c>
      <c r="AU521" s="221" t="s">
        <v>171</v>
      </c>
      <c r="AV521" s="15" t="s">
        <v>81</v>
      </c>
      <c r="AW521" s="15" t="s">
        <v>32</v>
      </c>
      <c r="AX521" s="15" t="s">
        <v>76</v>
      </c>
      <c r="AY521" s="221" t="s">
        <v>165</v>
      </c>
    </row>
    <row r="522" s="15" customFormat="1">
      <c r="A522" s="15"/>
      <c r="B522" s="220"/>
      <c r="C522" s="15"/>
      <c r="D522" s="193" t="s">
        <v>173</v>
      </c>
      <c r="E522" s="221" t="s">
        <v>1</v>
      </c>
      <c r="F522" s="222" t="s">
        <v>654</v>
      </c>
      <c r="G522" s="15"/>
      <c r="H522" s="221" t="s">
        <v>1</v>
      </c>
      <c r="I522" s="223"/>
      <c r="J522" s="15"/>
      <c r="K522" s="15"/>
      <c r="L522" s="220"/>
      <c r="M522" s="224"/>
      <c r="N522" s="225"/>
      <c r="O522" s="225"/>
      <c r="P522" s="225"/>
      <c r="Q522" s="225"/>
      <c r="R522" s="225"/>
      <c r="S522" s="225"/>
      <c r="T522" s="226"/>
      <c r="U522" s="15"/>
      <c r="V522" s="15"/>
      <c r="W522" s="15"/>
      <c r="X522" s="15"/>
      <c r="Y522" s="15"/>
      <c r="Z522" s="15"/>
      <c r="AA522" s="15"/>
      <c r="AB522" s="15"/>
      <c r="AC522" s="15"/>
      <c r="AD522" s="15"/>
      <c r="AE522" s="15"/>
      <c r="AT522" s="221" t="s">
        <v>173</v>
      </c>
      <c r="AU522" s="221" t="s">
        <v>171</v>
      </c>
      <c r="AV522" s="15" t="s">
        <v>81</v>
      </c>
      <c r="AW522" s="15" t="s">
        <v>32</v>
      </c>
      <c r="AX522" s="15" t="s">
        <v>76</v>
      </c>
      <c r="AY522" s="221" t="s">
        <v>165</v>
      </c>
    </row>
    <row r="523" s="13" customFormat="1">
      <c r="A523" s="13"/>
      <c r="B523" s="192"/>
      <c r="C523" s="13"/>
      <c r="D523" s="193" t="s">
        <v>173</v>
      </c>
      <c r="E523" s="194" t="s">
        <v>1</v>
      </c>
      <c r="F523" s="195" t="s">
        <v>655</v>
      </c>
      <c r="G523" s="13"/>
      <c r="H523" s="196">
        <v>258.10000000000002</v>
      </c>
      <c r="I523" s="197"/>
      <c r="J523" s="13"/>
      <c r="K523" s="13"/>
      <c r="L523" s="192"/>
      <c r="M523" s="198"/>
      <c r="N523" s="199"/>
      <c r="O523" s="199"/>
      <c r="P523" s="199"/>
      <c r="Q523" s="199"/>
      <c r="R523" s="199"/>
      <c r="S523" s="199"/>
      <c r="T523" s="200"/>
      <c r="U523" s="13"/>
      <c r="V523" s="13"/>
      <c r="W523" s="13"/>
      <c r="X523" s="13"/>
      <c r="Y523" s="13"/>
      <c r="Z523" s="13"/>
      <c r="AA523" s="13"/>
      <c r="AB523" s="13"/>
      <c r="AC523" s="13"/>
      <c r="AD523" s="13"/>
      <c r="AE523" s="13"/>
      <c r="AT523" s="194" t="s">
        <v>173</v>
      </c>
      <c r="AU523" s="194" t="s">
        <v>171</v>
      </c>
      <c r="AV523" s="13" t="s">
        <v>171</v>
      </c>
      <c r="AW523" s="13" t="s">
        <v>32</v>
      </c>
      <c r="AX523" s="13" t="s">
        <v>76</v>
      </c>
      <c r="AY523" s="194" t="s">
        <v>165</v>
      </c>
    </row>
    <row r="524" s="15" customFormat="1">
      <c r="A524" s="15"/>
      <c r="B524" s="220"/>
      <c r="C524" s="15"/>
      <c r="D524" s="193" t="s">
        <v>173</v>
      </c>
      <c r="E524" s="221" t="s">
        <v>1</v>
      </c>
      <c r="F524" s="222" t="s">
        <v>647</v>
      </c>
      <c r="G524" s="15"/>
      <c r="H524" s="221" t="s">
        <v>1</v>
      </c>
      <c r="I524" s="223"/>
      <c r="J524" s="15"/>
      <c r="K524" s="15"/>
      <c r="L524" s="220"/>
      <c r="M524" s="224"/>
      <c r="N524" s="225"/>
      <c r="O524" s="225"/>
      <c r="P524" s="225"/>
      <c r="Q524" s="225"/>
      <c r="R524" s="225"/>
      <c r="S524" s="225"/>
      <c r="T524" s="226"/>
      <c r="U524" s="15"/>
      <c r="V524" s="15"/>
      <c r="W524" s="15"/>
      <c r="X524" s="15"/>
      <c r="Y524" s="15"/>
      <c r="Z524" s="15"/>
      <c r="AA524" s="15"/>
      <c r="AB524" s="15"/>
      <c r="AC524" s="15"/>
      <c r="AD524" s="15"/>
      <c r="AE524" s="15"/>
      <c r="AT524" s="221" t="s">
        <v>173</v>
      </c>
      <c r="AU524" s="221" t="s">
        <v>171</v>
      </c>
      <c r="AV524" s="15" t="s">
        <v>81</v>
      </c>
      <c r="AW524" s="15" t="s">
        <v>32</v>
      </c>
      <c r="AX524" s="15" t="s">
        <v>76</v>
      </c>
      <c r="AY524" s="221" t="s">
        <v>165</v>
      </c>
    </row>
    <row r="525" s="13" customFormat="1">
      <c r="A525" s="13"/>
      <c r="B525" s="192"/>
      <c r="C525" s="13"/>
      <c r="D525" s="193" t="s">
        <v>173</v>
      </c>
      <c r="E525" s="194" t="s">
        <v>1</v>
      </c>
      <c r="F525" s="195" t="s">
        <v>656</v>
      </c>
      <c r="G525" s="13"/>
      <c r="H525" s="196">
        <v>76.329999999999998</v>
      </c>
      <c r="I525" s="197"/>
      <c r="J525" s="13"/>
      <c r="K525" s="13"/>
      <c r="L525" s="192"/>
      <c r="M525" s="198"/>
      <c r="N525" s="199"/>
      <c r="O525" s="199"/>
      <c r="P525" s="199"/>
      <c r="Q525" s="199"/>
      <c r="R525" s="199"/>
      <c r="S525" s="199"/>
      <c r="T525" s="200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T525" s="194" t="s">
        <v>173</v>
      </c>
      <c r="AU525" s="194" t="s">
        <v>171</v>
      </c>
      <c r="AV525" s="13" t="s">
        <v>171</v>
      </c>
      <c r="AW525" s="13" t="s">
        <v>32</v>
      </c>
      <c r="AX525" s="13" t="s">
        <v>76</v>
      </c>
      <c r="AY525" s="194" t="s">
        <v>165</v>
      </c>
    </row>
    <row r="526" s="16" customFormat="1">
      <c r="A526" s="16"/>
      <c r="B526" s="227"/>
      <c r="C526" s="16"/>
      <c r="D526" s="193" t="s">
        <v>173</v>
      </c>
      <c r="E526" s="228" t="s">
        <v>1</v>
      </c>
      <c r="F526" s="229" t="s">
        <v>307</v>
      </c>
      <c r="G526" s="16"/>
      <c r="H526" s="230">
        <v>334.43000000000001</v>
      </c>
      <c r="I526" s="231"/>
      <c r="J526" s="16"/>
      <c r="K526" s="16"/>
      <c r="L526" s="227"/>
      <c r="M526" s="232"/>
      <c r="N526" s="233"/>
      <c r="O526" s="233"/>
      <c r="P526" s="233"/>
      <c r="Q526" s="233"/>
      <c r="R526" s="233"/>
      <c r="S526" s="233"/>
      <c r="T526" s="234"/>
      <c r="U526" s="16"/>
      <c r="V526" s="16"/>
      <c r="W526" s="16"/>
      <c r="X526" s="16"/>
      <c r="Y526" s="16"/>
      <c r="Z526" s="16"/>
      <c r="AA526" s="16"/>
      <c r="AB526" s="16"/>
      <c r="AC526" s="16"/>
      <c r="AD526" s="16"/>
      <c r="AE526" s="16"/>
      <c r="AT526" s="228" t="s">
        <v>173</v>
      </c>
      <c r="AU526" s="228" t="s">
        <v>171</v>
      </c>
      <c r="AV526" s="16" t="s">
        <v>88</v>
      </c>
      <c r="AW526" s="16" t="s">
        <v>32</v>
      </c>
      <c r="AX526" s="16" t="s">
        <v>76</v>
      </c>
      <c r="AY526" s="228" t="s">
        <v>165</v>
      </c>
    </row>
    <row r="527" s="15" customFormat="1">
      <c r="A527" s="15"/>
      <c r="B527" s="220"/>
      <c r="C527" s="15"/>
      <c r="D527" s="193" t="s">
        <v>173</v>
      </c>
      <c r="E527" s="221" t="s">
        <v>1</v>
      </c>
      <c r="F527" s="222" t="s">
        <v>362</v>
      </c>
      <c r="G527" s="15"/>
      <c r="H527" s="221" t="s">
        <v>1</v>
      </c>
      <c r="I527" s="223"/>
      <c r="J527" s="15"/>
      <c r="K527" s="15"/>
      <c r="L527" s="220"/>
      <c r="M527" s="224"/>
      <c r="N527" s="225"/>
      <c r="O527" s="225"/>
      <c r="P527" s="225"/>
      <c r="Q527" s="225"/>
      <c r="R527" s="225"/>
      <c r="S527" s="225"/>
      <c r="T527" s="226"/>
      <c r="U527" s="15"/>
      <c r="V527" s="15"/>
      <c r="W527" s="15"/>
      <c r="X527" s="15"/>
      <c r="Y527" s="15"/>
      <c r="Z527" s="15"/>
      <c r="AA527" s="15"/>
      <c r="AB527" s="15"/>
      <c r="AC527" s="15"/>
      <c r="AD527" s="15"/>
      <c r="AE527" s="15"/>
      <c r="AT527" s="221" t="s">
        <v>173</v>
      </c>
      <c r="AU527" s="221" t="s">
        <v>171</v>
      </c>
      <c r="AV527" s="15" t="s">
        <v>81</v>
      </c>
      <c r="AW527" s="15" t="s">
        <v>32</v>
      </c>
      <c r="AX527" s="15" t="s">
        <v>76</v>
      </c>
      <c r="AY527" s="221" t="s">
        <v>165</v>
      </c>
    </row>
    <row r="528" s="15" customFormat="1">
      <c r="A528" s="15"/>
      <c r="B528" s="220"/>
      <c r="C528" s="15"/>
      <c r="D528" s="193" t="s">
        <v>173</v>
      </c>
      <c r="E528" s="221" t="s">
        <v>1</v>
      </c>
      <c r="F528" s="222" t="s">
        <v>654</v>
      </c>
      <c r="G528" s="15"/>
      <c r="H528" s="221" t="s">
        <v>1</v>
      </c>
      <c r="I528" s="223"/>
      <c r="J528" s="15"/>
      <c r="K528" s="15"/>
      <c r="L528" s="220"/>
      <c r="M528" s="224"/>
      <c r="N528" s="225"/>
      <c r="O528" s="225"/>
      <c r="P528" s="225"/>
      <c r="Q528" s="225"/>
      <c r="R528" s="225"/>
      <c r="S528" s="225"/>
      <c r="T528" s="226"/>
      <c r="U528" s="15"/>
      <c r="V528" s="15"/>
      <c r="W528" s="15"/>
      <c r="X528" s="15"/>
      <c r="Y528" s="15"/>
      <c r="Z528" s="15"/>
      <c r="AA528" s="15"/>
      <c r="AB528" s="15"/>
      <c r="AC528" s="15"/>
      <c r="AD528" s="15"/>
      <c r="AE528" s="15"/>
      <c r="AT528" s="221" t="s">
        <v>173</v>
      </c>
      <c r="AU528" s="221" t="s">
        <v>171</v>
      </c>
      <c r="AV528" s="15" t="s">
        <v>81</v>
      </c>
      <c r="AW528" s="15" t="s">
        <v>32</v>
      </c>
      <c r="AX528" s="15" t="s">
        <v>76</v>
      </c>
      <c r="AY528" s="221" t="s">
        <v>165</v>
      </c>
    </row>
    <row r="529" s="13" customFormat="1">
      <c r="A529" s="13"/>
      <c r="B529" s="192"/>
      <c r="C529" s="13"/>
      <c r="D529" s="193" t="s">
        <v>173</v>
      </c>
      <c r="E529" s="194" t="s">
        <v>1</v>
      </c>
      <c r="F529" s="195" t="s">
        <v>657</v>
      </c>
      <c r="G529" s="13"/>
      <c r="H529" s="196">
        <v>174.93000000000001</v>
      </c>
      <c r="I529" s="197"/>
      <c r="J529" s="13"/>
      <c r="K529" s="13"/>
      <c r="L529" s="192"/>
      <c r="M529" s="198"/>
      <c r="N529" s="199"/>
      <c r="O529" s="199"/>
      <c r="P529" s="199"/>
      <c r="Q529" s="199"/>
      <c r="R529" s="199"/>
      <c r="S529" s="199"/>
      <c r="T529" s="200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T529" s="194" t="s">
        <v>173</v>
      </c>
      <c r="AU529" s="194" t="s">
        <v>171</v>
      </c>
      <c r="AV529" s="13" t="s">
        <v>171</v>
      </c>
      <c r="AW529" s="13" t="s">
        <v>32</v>
      </c>
      <c r="AX529" s="13" t="s">
        <v>76</v>
      </c>
      <c r="AY529" s="194" t="s">
        <v>165</v>
      </c>
    </row>
    <row r="530" s="15" customFormat="1">
      <c r="A530" s="15"/>
      <c r="B530" s="220"/>
      <c r="C530" s="15"/>
      <c r="D530" s="193" t="s">
        <v>173</v>
      </c>
      <c r="E530" s="221" t="s">
        <v>1</v>
      </c>
      <c r="F530" s="222" t="s">
        <v>647</v>
      </c>
      <c r="G530" s="15"/>
      <c r="H530" s="221" t="s">
        <v>1</v>
      </c>
      <c r="I530" s="223"/>
      <c r="J530" s="15"/>
      <c r="K530" s="15"/>
      <c r="L530" s="220"/>
      <c r="M530" s="224"/>
      <c r="N530" s="225"/>
      <c r="O530" s="225"/>
      <c r="P530" s="225"/>
      <c r="Q530" s="225"/>
      <c r="R530" s="225"/>
      <c r="S530" s="225"/>
      <c r="T530" s="226"/>
      <c r="U530" s="15"/>
      <c r="V530" s="15"/>
      <c r="W530" s="15"/>
      <c r="X530" s="15"/>
      <c r="Y530" s="15"/>
      <c r="Z530" s="15"/>
      <c r="AA530" s="15"/>
      <c r="AB530" s="15"/>
      <c r="AC530" s="15"/>
      <c r="AD530" s="15"/>
      <c r="AE530" s="15"/>
      <c r="AT530" s="221" t="s">
        <v>173</v>
      </c>
      <c r="AU530" s="221" t="s">
        <v>171</v>
      </c>
      <c r="AV530" s="15" t="s">
        <v>81</v>
      </c>
      <c r="AW530" s="15" t="s">
        <v>32</v>
      </c>
      <c r="AX530" s="15" t="s">
        <v>76</v>
      </c>
      <c r="AY530" s="221" t="s">
        <v>165</v>
      </c>
    </row>
    <row r="531" s="13" customFormat="1">
      <c r="A531" s="13"/>
      <c r="B531" s="192"/>
      <c r="C531" s="13"/>
      <c r="D531" s="193" t="s">
        <v>173</v>
      </c>
      <c r="E531" s="194" t="s">
        <v>1</v>
      </c>
      <c r="F531" s="195" t="s">
        <v>658</v>
      </c>
      <c r="G531" s="13"/>
      <c r="H531" s="196">
        <v>116.56999999999999</v>
      </c>
      <c r="I531" s="197"/>
      <c r="J531" s="13"/>
      <c r="K531" s="13"/>
      <c r="L531" s="192"/>
      <c r="M531" s="198"/>
      <c r="N531" s="199"/>
      <c r="O531" s="199"/>
      <c r="P531" s="199"/>
      <c r="Q531" s="199"/>
      <c r="R531" s="199"/>
      <c r="S531" s="199"/>
      <c r="T531" s="200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T531" s="194" t="s">
        <v>173</v>
      </c>
      <c r="AU531" s="194" t="s">
        <v>171</v>
      </c>
      <c r="AV531" s="13" t="s">
        <v>171</v>
      </c>
      <c r="AW531" s="13" t="s">
        <v>32</v>
      </c>
      <c r="AX531" s="13" t="s">
        <v>76</v>
      </c>
      <c r="AY531" s="194" t="s">
        <v>165</v>
      </c>
    </row>
    <row r="532" s="16" customFormat="1">
      <c r="A532" s="16"/>
      <c r="B532" s="227"/>
      <c r="C532" s="16"/>
      <c r="D532" s="193" t="s">
        <v>173</v>
      </c>
      <c r="E532" s="228" t="s">
        <v>1</v>
      </c>
      <c r="F532" s="229" t="s">
        <v>307</v>
      </c>
      <c r="G532" s="16"/>
      <c r="H532" s="230">
        <v>291.5</v>
      </c>
      <c r="I532" s="231"/>
      <c r="J532" s="16"/>
      <c r="K532" s="16"/>
      <c r="L532" s="227"/>
      <c r="M532" s="232"/>
      <c r="N532" s="233"/>
      <c r="O532" s="233"/>
      <c r="P532" s="233"/>
      <c r="Q532" s="233"/>
      <c r="R532" s="233"/>
      <c r="S532" s="233"/>
      <c r="T532" s="234"/>
      <c r="U532" s="16"/>
      <c r="V532" s="16"/>
      <c r="W532" s="16"/>
      <c r="X532" s="16"/>
      <c r="Y532" s="16"/>
      <c r="Z532" s="16"/>
      <c r="AA532" s="16"/>
      <c r="AB532" s="16"/>
      <c r="AC532" s="16"/>
      <c r="AD532" s="16"/>
      <c r="AE532" s="16"/>
      <c r="AT532" s="228" t="s">
        <v>173</v>
      </c>
      <c r="AU532" s="228" t="s">
        <v>171</v>
      </c>
      <c r="AV532" s="16" t="s">
        <v>88</v>
      </c>
      <c r="AW532" s="16" t="s">
        <v>32</v>
      </c>
      <c r="AX532" s="16" t="s">
        <v>76</v>
      </c>
      <c r="AY532" s="228" t="s">
        <v>165</v>
      </c>
    </row>
    <row r="533" s="14" customFormat="1">
      <c r="A533" s="14"/>
      <c r="B533" s="212"/>
      <c r="C533" s="14"/>
      <c r="D533" s="193" t="s">
        <v>173</v>
      </c>
      <c r="E533" s="213" t="s">
        <v>1</v>
      </c>
      <c r="F533" s="214" t="s">
        <v>231</v>
      </c>
      <c r="G533" s="14"/>
      <c r="H533" s="215">
        <v>1241</v>
      </c>
      <c r="I533" s="216"/>
      <c r="J533" s="14"/>
      <c r="K533" s="14"/>
      <c r="L533" s="212"/>
      <c r="M533" s="217"/>
      <c r="N533" s="218"/>
      <c r="O533" s="218"/>
      <c r="P533" s="218"/>
      <c r="Q533" s="218"/>
      <c r="R533" s="218"/>
      <c r="S533" s="218"/>
      <c r="T533" s="219"/>
      <c r="U533" s="14"/>
      <c r="V533" s="14"/>
      <c r="W533" s="14"/>
      <c r="X533" s="14"/>
      <c r="Y533" s="14"/>
      <c r="Z533" s="14"/>
      <c r="AA533" s="14"/>
      <c r="AB533" s="14"/>
      <c r="AC533" s="14"/>
      <c r="AD533" s="14"/>
      <c r="AE533" s="14"/>
      <c r="AT533" s="213" t="s">
        <v>173</v>
      </c>
      <c r="AU533" s="213" t="s">
        <v>171</v>
      </c>
      <c r="AV533" s="14" t="s">
        <v>91</v>
      </c>
      <c r="AW533" s="14" t="s">
        <v>32</v>
      </c>
      <c r="AX533" s="14" t="s">
        <v>81</v>
      </c>
      <c r="AY533" s="213" t="s">
        <v>165</v>
      </c>
    </row>
    <row r="534" s="2" customFormat="1" ht="24.15" customHeight="1">
      <c r="A534" s="38"/>
      <c r="B534" s="177"/>
      <c r="C534" s="201" t="s">
        <v>659</v>
      </c>
      <c r="D534" s="201" t="s">
        <v>201</v>
      </c>
      <c r="E534" s="202" t="s">
        <v>660</v>
      </c>
      <c r="F534" s="203" t="s">
        <v>661</v>
      </c>
      <c r="G534" s="204" t="s">
        <v>662</v>
      </c>
      <c r="H534" s="205">
        <v>255.64599999999999</v>
      </c>
      <c r="I534" s="206"/>
      <c r="J534" s="207">
        <f>ROUND(I534*H534,2)</f>
        <v>0</v>
      </c>
      <c r="K534" s="208"/>
      <c r="L534" s="209"/>
      <c r="M534" s="210" t="s">
        <v>1</v>
      </c>
      <c r="N534" s="211" t="s">
        <v>42</v>
      </c>
      <c r="O534" s="78"/>
      <c r="P534" s="188">
        <f>O534*H534</f>
        <v>0</v>
      </c>
      <c r="Q534" s="188">
        <v>0.001</v>
      </c>
      <c r="R534" s="188">
        <f>Q534*H534</f>
        <v>0.25564599999999998</v>
      </c>
      <c r="S534" s="188">
        <v>0</v>
      </c>
      <c r="T534" s="189">
        <f>S534*H534</f>
        <v>0</v>
      </c>
      <c r="U534" s="38"/>
      <c r="V534" s="38"/>
      <c r="W534" s="38"/>
      <c r="X534" s="38"/>
      <c r="Y534" s="38"/>
      <c r="Z534" s="38"/>
      <c r="AA534" s="38"/>
      <c r="AB534" s="38"/>
      <c r="AC534" s="38"/>
      <c r="AD534" s="38"/>
      <c r="AE534" s="38"/>
      <c r="AR534" s="190" t="s">
        <v>103</v>
      </c>
      <c r="AT534" s="190" t="s">
        <v>201</v>
      </c>
      <c r="AU534" s="190" t="s">
        <v>171</v>
      </c>
      <c r="AY534" s="19" t="s">
        <v>165</v>
      </c>
      <c r="BE534" s="191">
        <f>IF(N534="základná",J534,0)</f>
        <v>0</v>
      </c>
      <c r="BF534" s="191">
        <f>IF(N534="znížená",J534,0)</f>
        <v>0</v>
      </c>
      <c r="BG534" s="191">
        <f>IF(N534="zákl. prenesená",J534,0)</f>
        <v>0</v>
      </c>
      <c r="BH534" s="191">
        <f>IF(N534="zníž. prenesená",J534,0)</f>
        <v>0</v>
      </c>
      <c r="BI534" s="191">
        <f>IF(N534="nulová",J534,0)</f>
        <v>0</v>
      </c>
      <c r="BJ534" s="19" t="s">
        <v>171</v>
      </c>
      <c r="BK534" s="191">
        <f>ROUND(I534*H534,2)</f>
        <v>0</v>
      </c>
      <c r="BL534" s="19" t="s">
        <v>91</v>
      </c>
      <c r="BM534" s="190" t="s">
        <v>663</v>
      </c>
    </row>
    <row r="535" s="2" customFormat="1" ht="24.15" customHeight="1">
      <c r="A535" s="38"/>
      <c r="B535" s="177"/>
      <c r="C535" s="178" t="s">
        <v>664</v>
      </c>
      <c r="D535" s="178" t="s">
        <v>167</v>
      </c>
      <c r="E535" s="179" t="s">
        <v>665</v>
      </c>
      <c r="F535" s="180" t="s">
        <v>666</v>
      </c>
      <c r="G535" s="181" t="s">
        <v>170</v>
      </c>
      <c r="H535" s="182">
        <v>304.75</v>
      </c>
      <c r="I535" s="183"/>
      <c r="J535" s="184">
        <f>ROUND(I535*H535,2)</f>
        <v>0</v>
      </c>
      <c r="K535" s="185"/>
      <c r="L535" s="39"/>
      <c r="M535" s="186" t="s">
        <v>1</v>
      </c>
      <c r="N535" s="187" t="s">
        <v>42</v>
      </c>
      <c r="O535" s="78"/>
      <c r="P535" s="188">
        <f>O535*H535</f>
        <v>0</v>
      </c>
      <c r="Q535" s="188">
        <v>0.055079999999999997</v>
      </c>
      <c r="R535" s="188">
        <f>Q535*H535</f>
        <v>16.785629999999998</v>
      </c>
      <c r="S535" s="188">
        <v>0</v>
      </c>
      <c r="T535" s="189">
        <f>S535*H535</f>
        <v>0</v>
      </c>
      <c r="U535" s="38"/>
      <c r="V535" s="38"/>
      <c r="W535" s="38"/>
      <c r="X535" s="38"/>
      <c r="Y535" s="38"/>
      <c r="Z535" s="38"/>
      <c r="AA535" s="38"/>
      <c r="AB535" s="38"/>
      <c r="AC535" s="38"/>
      <c r="AD535" s="38"/>
      <c r="AE535" s="38"/>
      <c r="AR535" s="190" t="s">
        <v>91</v>
      </c>
      <c r="AT535" s="190" t="s">
        <v>167</v>
      </c>
      <c r="AU535" s="190" t="s">
        <v>171</v>
      </c>
      <c r="AY535" s="19" t="s">
        <v>165</v>
      </c>
      <c r="BE535" s="191">
        <f>IF(N535="základná",J535,0)</f>
        <v>0</v>
      </c>
      <c r="BF535" s="191">
        <f>IF(N535="znížená",J535,0)</f>
        <v>0</v>
      </c>
      <c r="BG535" s="191">
        <f>IF(N535="zákl. prenesená",J535,0)</f>
        <v>0</v>
      </c>
      <c r="BH535" s="191">
        <f>IF(N535="zníž. prenesená",J535,0)</f>
        <v>0</v>
      </c>
      <c r="BI535" s="191">
        <f>IF(N535="nulová",J535,0)</f>
        <v>0</v>
      </c>
      <c r="BJ535" s="19" t="s">
        <v>171</v>
      </c>
      <c r="BK535" s="191">
        <f>ROUND(I535*H535,2)</f>
        <v>0</v>
      </c>
      <c r="BL535" s="19" t="s">
        <v>91</v>
      </c>
      <c r="BM535" s="190" t="s">
        <v>667</v>
      </c>
    </row>
    <row r="536" s="15" customFormat="1">
      <c r="A536" s="15"/>
      <c r="B536" s="220"/>
      <c r="C536" s="15"/>
      <c r="D536" s="193" t="s">
        <v>173</v>
      </c>
      <c r="E536" s="221" t="s">
        <v>1</v>
      </c>
      <c r="F536" s="222" t="s">
        <v>260</v>
      </c>
      <c r="G536" s="15"/>
      <c r="H536" s="221" t="s">
        <v>1</v>
      </c>
      <c r="I536" s="223"/>
      <c r="J536" s="15"/>
      <c r="K536" s="15"/>
      <c r="L536" s="220"/>
      <c r="M536" s="224"/>
      <c r="N536" s="225"/>
      <c r="O536" s="225"/>
      <c r="P536" s="225"/>
      <c r="Q536" s="225"/>
      <c r="R536" s="225"/>
      <c r="S536" s="225"/>
      <c r="T536" s="226"/>
      <c r="U536" s="15"/>
      <c r="V536" s="15"/>
      <c r="W536" s="15"/>
      <c r="X536" s="15"/>
      <c r="Y536" s="15"/>
      <c r="Z536" s="15"/>
      <c r="AA536" s="15"/>
      <c r="AB536" s="15"/>
      <c r="AC536" s="15"/>
      <c r="AD536" s="15"/>
      <c r="AE536" s="15"/>
      <c r="AT536" s="221" t="s">
        <v>173</v>
      </c>
      <c r="AU536" s="221" t="s">
        <v>171</v>
      </c>
      <c r="AV536" s="15" t="s">
        <v>81</v>
      </c>
      <c r="AW536" s="15" t="s">
        <v>32</v>
      </c>
      <c r="AX536" s="15" t="s">
        <v>76</v>
      </c>
      <c r="AY536" s="221" t="s">
        <v>165</v>
      </c>
    </row>
    <row r="537" s="13" customFormat="1">
      <c r="A537" s="13"/>
      <c r="B537" s="192"/>
      <c r="C537" s="13"/>
      <c r="D537" s="193" t="s">
        <v>173</v>
      </c>
      <c r="E537" s="194" t="s">
        <v>1</v>
      </c>
      <c r="F537" s="195" t="s">
        <v>668</v>
      </c>
      <c r="G537" s="13"/>
      <c r="H537" s="196">
        <v>304.75</v>
      </c>
      <c r="I537" s="197"/>
      <c r="J537" s="13"/>
      <c r="K537" s="13"/>
      <c r="L537" s="192"/>
      <c r="M537" s="198"/>
      <c r="N537" s="199"/>
      <c r="O537" s="199"/>
      <c r="P537" s="199"/>
      <c r="Q537" s="199"/>
      <c r="R537" s="199"/>
      <c r="S537" s="199"/>
      <c r="T537" s="200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T537" s="194" t="s">
        <v>173</v>
      </c>
      <c r="AU537" s="194" t="s">
        <v>171</v>
      </c>
      <c r="AV537" s="13" t="s">
        <v>171</v>
      </c>
      <c r="AW537" s="13" t="s">
        <v>32</v>
      </c>
      <c r="AX537" s="13" t="s">
        <v>81</v>
      </c>
      <c r="AY537" s="194" t="s">
        <v>165</v>
      </c>
    </row>
    <row r="538" s="2" customFormat="1" ht="24.15" customHeight="1">
      <c r="A538" s="38"/>
      <c r="B538" s="177"/>
      <c r="C538" s="178" t="s">
        <v>669</v>
      </c>
      <c r="D538" s="178" t="s">
        <v>167</v>
      </c>
      <c r="E538" s="179" t="s">
        <v>670</v>
      </c>
      <c r="F538" s="180" t="s">
        <v>671</v>
      </c>
      <c r="G538" s="181" t="s">
        <v>170</v>
      </c>
      <c r="H538" s="182">
        <v>94.560000000000002</v>
      </c>
      <c r="I538" s="183"/>
      <c r="J538" s="184">
        <f>ROUND(I538*H538,2)</f>
        <v>0</v>
      </c>
      <c r="K538" s="185"/>
      <c r="L538" s="39"/>
      <c r="M538" s="186" t="s">
        <v>1</v>
      </c>
      <c r="N538" s="187" t="s">
        <v>42</v>
      </c>
      <c r="O538" s="78"/>
      <c r="P538" s="188">
        <f>O538*H538</f>
        <v>0</v>
      </c>
      <c r="Q538" s="188">
        <v>0.091800000000000007</v>
      </c>
      <c r="R538" s="188">
        <f>Q538*H538</f>
        <v>8.6806080000000012</v>
      </c>
      <c r="S538" s="188">
        <v>0</v>
      </c>
      <c r="T538" s="189">
        <f>S538*H538</f>
        <v>0</v>
      </c>
      <c r="U538" s="38"/>
      <c r="V538" s="38"/>
      <c r="W538" s="38"/>
      <c r="X538" s="38"/>
      <c r="Y538" s="38"/>
      <c r="Z538" s="38"/>
      <c r="AA538" s="38"/>
      <c r="AB538" s="38"/>
      <c r="AC538" s="38"/>
      <c r="AD538" s="38"/>
      <c r="AE538" s="38"/>
      <c r="AR538" s="190" t="s">
        <v>91</v>
      </c>
      <c r="AT538" s="190" t="s">
        <v>167</v>
      </c>
      <c r="AU538" s="190" t="s">
        <v>171</v>
      </c>
      <c r="AY538" s="19" t="s">
        <v>165</v>
      </c>
      <c r="BE538" s="191">
        <f>IF(N538="základná",J538,0)</f>
        <v>0</v>
      </c>
      <c r="BF538" s="191">
        <f>IF(N538="znížená",J538,0)</f>
        <v>0</v>
      </c>
      <c r="BG538" s="191">
        <f>IF(N538="zákl. prenesená",J538,0)</f>
        <v>0</v>
      </c>
      <c r="BH538" s="191">
        <f>IF(N538="zníž. prenesená",J538,0)</f>
        <v>0</v>
      </c>
      <c r="BI538" s="191">
        <f>IF(N538="nulová",J538,0)</f>
        <v>0</v>
      </c>
      <c r="BJ538" s="19" t="s">
        <v>171</v>
      </c>
      <c r="BK538" s="191">
        <f>ROUND(I538*H538,2)</f>
        <v>0</v>
      </c>
      <c r="BL538" s="19" t="s">
        <v>91</v>
      </c>
      <c r="BM538" s="190" t="s">
        <v>672</v>
      </c>
    </row>
    <row r="539" s="15" customFormat="1">
      <c r="A539" s="15"/>
      <c r="B539" s="220"/>
      <c r="C539" s="15"/>
      <c r="D539" s="193" t="s">
        <v>173</v>
      </c>
      <c r="E539" s="221" t="s">
        <v>1</v>
      </c>
      <c r="F539" s="222" t="s">
        <v>634</v>
      </c>
      <c r="G539" s="15"/>
      <c r="H539" s="221" t="s">
        <v>1</v>
      </c>
      <c r="I539" s="223"/>
      <c r="J539" s="15"/>
      <c r="K539" s="15"/>
      <c r="L539" s="220"/>
      <c r="M539" s="224"/>
      <c r="N539" s="225"/>
      <c r="O539" s="225"/>
      <c r="P539" s="225"/>
      <c r="Q539" s="225"/>
      <c r="R539" s="225"/>
      <c r="S539" s="225"/>
      <c r="T539" s="226"/>
      <c r="U539" s="15"/>
      <c r="V539" s="15"/>
      <c r="W539" s="15"/>
      <c r="X539" s="15"/>
      <c r="Y539" s="15"/>
      <c r="Z539" s="15"/>
      <c r="AA539" s="15"/>
      <c r="AB539" s="15"/>
      <c r="AC539" s="15"/>
      <c r="AD539" s="15"/>
      <c r="AE539" s="15"/>
      <c r="AT539" s="221" t="s">
        <v>173</v>
      </c>
      <c r="AU539" s="221" t="s">
        <v>171</v>
      </c>
      <c r="AV539" s="15" t="s">
        <v>81</v>
      </c>
      <c r="AW539" s="15" t="s">
        <v>32</v>
      </c>
      <c r="AX539" s="15" t="s">
        <v>76</v>
      </c>
      <c r="AY539" s="221" t="s">
        <v>165</v>
      </c>
    </row>
    <row r="540" s="13" customFormat="1">
      <c r="A540" s="13"/>
      <c r="B540" s="192"/>
      <c r="C540" s="13"/>
      <c r="D540" s="193" t="s">
        <v>173</v>
      </c>
      <c r="E540" s="194" t="s">
        <v>1</v>
      </c>
      <c r="F540" s="195" t="s">
        <v>635</v>
      </c>
      <c r="G540" s="13"/>
      <c r="H540" s="196">
        <v>94.560000000000002</v>
      </c>
      <c r="I540" s="197"/>
      <c r="J540" s="13"/>
      <c r="K540" s="13"/>
      <c r="L540" s="192"/>
      <c r="M540" s="198"/>
      <c r="N540" s="199"/>
      <c r="O540" s="199"/>
      <c r="P540" s="199"/>
      <c r="Q540" s="199"/>
      <c r="R540" s="199"/>
      <c r="S540" s="199"/>
      <c r="T540" s="200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T540" s="194" t="s">
        <v>173</v>
      </c>
      <c r="AU540" s="194" t="s">
        <v>171</v>
      </c>
      <c r="AV540" s="13" t="s">
        <v>171</v>
      </c>
      <c r="AW540" s="13" t="s">
        <v>32</v>
      </c>
      <c r="AX540" s="13" t="s">
        <v>81</v>
      </c>
      <c r="AY540" s="194" t="s">
        <v>165</v>
      </c>
    </row>
    <row r="541" s="2" customFormat="1" ht="33" customHeight="1">
      <c r="A541" s="38"/>
      <c r="B541" s="177"/>
      <c r="C541" s="178" t="s">
        <v>673</v>
      </c>
      <c r="D541" s="178" t="s">
        <v>167</v>
      </c>
      <c r="E541" s="179" t="s">
        <v>674</v>
      </c>
      <c r="F541" s="180" t="s">
        <v>675</v>
      </c>
      <c r="G541" s="181" t="s">
        <v>170</v>
      </c>
      <c r="H541" s="182">
        <v>42.5</v>
      </c>
      <c r="I541" s="183"/>
      <c r="J541" s="184">
        <f>ROUND(I541*H541,2)</f>
        <v>0</v>
      </c>
      <c r="K541" s="185"/>
      <c r="L541" s="39"/>
      <c r="M541" s="186" t="s">
        <v>1</v>
      </c>
      <c r="N541" s="187" t="s">
        <v>42</v>
      </c>
      <c r="O541" s="78"/>
      <c r="P541" s="188">
        <f>O541*H541</f>
        <v>0</v>
      </c>
      <c r="Q541" s="188">
        <v>0.0309</v>
      </c>
      <c r="R541" s="188">
        <f>Q541*H541</f>
        <v>1.31325</v>
      </c>
      <c r="S541" s="188">
        <v>0</v>
      </c>
      <c r="T541" s="189">
        <f>S541*H541</f>
        <v>0</v>
      </c>
      <c r="U541" s="38"/>
      <c r="V541" s="38"/>
      <c r="W541" s="38"/>
      <c r="X541" s="38"/>
      <c r="Y541" s="38"/>
      <c r="Z541" s="38"/>
      <c r="AA541" s="38"/>
      <c r="AB541" s="38"/>
      <c r="AC541" s="38"/>
      <c r="AD541" s="38"/>
      <c r="AE541" s="38"/>
      <c r="AR541" s="190" t="s">
        <v>91</v>
      </c>
      <c r="AT541" s="190" t="s">
        <v>167</v>
      </c>
      <c r="AU541" s="190" t="s">
        <v>171</v>
      </c>
      <c r="AY541" s="19" t="s">
        <v>165</v>
      </c>
      <c r="BE541" s="191">
        <f>IF(N541="základná",J541,0)</f>
        <v>0</v>
      </c>
      <c r="BF541" s="191">
        <f>IF(N541="znížená",J541,0)</f>
        <v>0</v>
      </c>
      <c r="BG541" s="191">
        <f>IF(N541="zákl. prenesená",J541,0)</f>
        <v>0</v>
      </c>
      <c r="BH541" s="191">
        <f>IF(N541="zníž. prenesená",J541,0)</f>
        <v>0</v>
      </c>
      <c r="BI541" s="191">
        <f>IF(N541="nulová",J541,0)</f>
        <v>0</v>
      </c>
      <c r="BJ541" s="19" t="s">
        <v>171</v>
      </c>
      <c r="BK541" s="191">
        <f>ROUND(I541*H541,2)</f>
        <v>0</v>
      </c>
      <c r="BL541" s="19" t="s">
        <v>91</v>
      </c>
      <c r="BM541" s="190" t="s">
        <v>676</v>
      </c>
    </row>
    <row r="542" s="15" customFormat="1">
      <c r="A542" s="15"/>
      <c r="B542" s="220"/>
      <c r="C542" s="15"/>
      <c r="D542" s="193" t="s">
        <v>173</v>
      </c>
      <c r="E542" s="221" t="s">
        <v>1</v>
      </c>
      <c r="F542" s="222" t="s">
        <v>677</v>
      </c>
      <c r="G542" s="15"/>
      <c r="H542" s="221" t="s">
        <v>1</v>
      </c>
      <c r="I542" s="223"/>
      <c r="J542" s="15"/>
      <c r="K542" s="15"/>
      <c r="L542" s="220"/>
      <c r="M542" s="224"/>
      <c r="N542" s="225"/>
      <c r="O542" s="225"/>
      <c r="P542" s="225"/>
      <c r="Q542" s="225"/>
      <c r="R542" s="225"/>
      <c r="S542" s="225"/>
      <c r="T542" s="226"/>
      <c r="U542" s="15"/>
      <c r="V542" s="15"/>
      <c r="W542" s="15"/>
      <c r="X542" s="15"/>
      <c r="Y542" s="15"/>
      <c r="Z542" s="15"/>
      <c r="AA542" s="15"/>
      <c r="AB542" s="15"/>
      <c r="AC542" s="15"/>
      <c r="AD542" s="15"/>
      <c r="AE542" s="15"/>
      <c r="AT542" s="221" t="s">
        <v>173</v>
      </c>
      <c r="AU542" s="221" t="s">
        <v>171</v>
      </c>
      <c r="AV542" s="15" t="s">
        <v>81</v>
      </c>
      <c r="AW542" s="15" t="s">
        <v>32</v>
      </c>
      <c r="AX542" s="15" t="s">
        <v>76</v>
      </c>
      <c r="AY542" s="221" t="s">
        <v>165</v>
      </c>
    </row>
    <row r="543" s="13" customFormat="1">
      <c r="A543" s="13"/>
      <c r="B543" s="192"/>
      <c r="C543" s="13"/>
      <c r="D543" s="193" t="s">
        <v>173</v>
      </c>
      <c r="E543" s="194" t="s">
        <v>1</v>
      </c>
      <c r="F543" s="195" t="s">
        <v>678</v>
      </c>
      <c r="G543" s="13"/>
      <c r="H543" s="196">
        <v>16.25</v>
      </c>
      <c r="I543" s="197"/>
      <c r="J543" s="13"/>
      <c r="K543" s="13"/>
      <c r="L543" s="192"/>
      <c r="M543" s="198"/>
      <c r="N543" s="199"/>
      <c r="O543" s="199"/>
      <c r="P543" s="199"/>
      <c r="Q543" s="199"/>
      <c r="R543" s="199"/>
      <c r="S543" s="199"/>
      <c r="T543" s="200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T543" s="194" t="s">
        <v>173</v>
      </c>
      <c r="AU543" s="194" t="s">
        <v>171</v>
      </c>
      <c r="AV543" s="13" t="s">
        <v>171</v>
      </c>
      <c r="AW543" s="13" t="s">
        <v>32</v>
      </c>
      <c r="AX543" s="13" t="s">
        <v>76</v>
      </c>
      <c r="AY543" s="194" t="s">
        <v>165</v>
      </c>
    </row>
    <row r="544" s="13" customFormat="1">
      <c r="A544" s="13"/>
      <c r="B544" s="192"/>
      <c r="C544" s="13"/>
      <c r="D544" s="193" t="s">
        <v>173</v>
      </c>
      <c r="E544" s="194" t="s">
        <v>1</v>
      </c>
      <c r="F544" s="195" t="s">
        <v>679</v>
      </c>
      <c r="G544" s="13"/>
      <c r="H544" s="196">
        <v>26.25</v>
      </c>
      <c r="I544" s="197"/>
      <c r="J544" s="13"/>
      <c r="K544" s="13"/>
      <c r="L544" s="192"/>
      <c r="M544" s="198"/>
      <c r="N544" s="199"/>
      <c r="O544" s="199"/>
      <c r="P544" s="199"/>
      <c r="Q544" s="199"/>
      <c r="R544" s="199"/>
      <c r="S544" s="199"/>
      <c r="T544" s="200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T544" s="194" t="s">
        <v>173</v>
      </c>
      <c r="AU544" s="194" t="s">
        <v>171</v>
      </c>
      <c r="AV544" s="13" t="s">
        <v>171</v>
      </c>
      <c r="AW544" s="13" t="s">
        <v>32</v>
      </c>
      <c r="AX544" s="13" t="s">
        <v>76</v>
      </c>
      <c r="AY544" s="194" t="s">
        <v>165</v>
      </c>
    </row>
    <row r="545" s="14" customFormat="1">
      <c r="A545" s="14"/>
      <c r="B545" s="212"/>
      <c r="C545" s="14"/>
      <c r="D545" s="193" t="s">
        <v>173</v>
      </c>
      <c r="E545" s="213" t="s">
        <v>1</v>
      </c>
      <c r="F545" s="214" t="s">
        <v>231</v>
      </c>
      <c r="G545" s="14"/>
      <c r="H545" s="215">
        <v>42.5</v>
      </c>
      <c r="I545" s="216"/>
      <c r="J545" s="14"/>
      <c r="K545" s="14"/>
      <c r="L545" s="212"/>
      <c r="M545" s="217"/>
      <c r="N545" s="218"/>
      <c r="O545" s="218"/>
      <c r="P545" s="218"/>
      <c r="Q545" s="218"/>
      <c r="R545" s="218"/>
      <c r="S545" s="218"/>
      <c r="T545" s="219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  <c r="AT545" s="213" t="s">
        <v>173</v>
      </c>
      <c r="AU545" s="213" t="s">
        <v>171</v>
      </c>
      <c r="AV545" s="14" t="s">
        <v>91</v>
      </c>
      <c r="AW545" s="14" t="s">
        <v>32</v>
      </c>
      <c r="AX545" s="14" t="s">
        <v>81</v>
      </c>
      <c r="AY545" s="213" t="s">
        <v>165</v>
      </c>
    </row>
    <row r="546" s="2" customFormat="1" ht="21.75" customHeight="1">
      <c r="A546" s="38"/>
      <c r="B546" s="177"/>
      <c r="C546" s="178" t="s">
        <v>680</v>
      </c>
      <c r="D546" s="178" t="s">
        <v>167</v>
      </c>
      <c r="E546" s="179" t="s">
        <v>681</v>
      </c>
      <c r="F546" s="180" t="s">
        <v>682</v>
      </c>
      <c r="G546" s="181" t="s">
        <v>170</v>
      </c>
      <c r="H546" s="182">
        <v>15.451000000000001</v>
      </c>
      <c r="I546" s="183"/>
      <c r="J546" s="184">
        <f>ROUND(I546*H546,2)</f>
        <v>0</v>
      </c>
      <c r="K546" s="185"/>
      <c r="L546" s="39"/>
      <c r="M546" s="186" t="s">
        <v>1</v>
      </c>
      <c r="N546" s="187" t="s">
        <v>42</v>
      </c>
      <c r="O546" s="78"/>
      <c r="P546" s="188">
        <f>O546*H546</f>
        <v>0</v>
      </c>
      <c r="Q546" s="188">
        <v>0.16633999999999999</v>
      </c>
      <c r="R546" s="188">
        <f>Q546*H546</f>
        <v>2.5701193399999998</v>
      </c>
      <c r="S546" s="188">
        <v>0</v>
      </c>
      <c r="T546" s="189">
        <f>S546*H546</f>
        <v>0</v>
      </c>
      <c r="U546" s="38"/>
      <c r="V546" s="38"/>
      <c r="W546" s="38"/>
      <c r="X546" s="38"/>
      <c r="Y546" s="38"/>
      <c r="Z546" s="38"/>
      <c r="AA546" s="38"/>
      <c r="AB546" s="38"/>
      <c r="AC546" s="38"/>
      <c r="AD546" s="38"/>
      <c r="AE546" s="38"/>
      <c r="AR546" s="190" t="s">
        <v>91</v>
      </c>
      <c r="AT546" s="190" t="s">
        <v>167</v>
      </c>
      <c r="AU546" s="190" t="s">
        <v>171</v>
      </c>
      <c r="AY546" s="19" t="s">
        <v>165</v>
      </c>
      <c r="BE546" s="191">
        <f>IF(N546="základná",J546,0)</f>
        <v>0</v>
      </c>
      <c r="BF546" s="191">
        <f>IF(N546="znížená",J546,0)</f>
        <v>0</v>
      </c>
      <c r="BG546" s="191">
        <f>IF(N546="zákl. prenesená",J546,0)</f>
        <v>0</v>
      </c>
      <c r="BH546" s="191">
        <f>IF(N546="zníž. prenesená",J546,0)</f>
        <v>0</v>
      </c>
      <c r="BI546" s="191">
        <f>IF(N546="nulová",J546,0)</f>
        <v>0</v>
      </c>
      <c r="BJ546" s="19" t="s">
        <v>171</v>
      </c>
      <c r="BK546" s="191">
        <f>ROUND(I546*H546,2)</f>
        <v>0</v>
      </c>
      <c r="BL546" s="19" t="s">
        <v>91</v>
      </c>
      <c r="BM546" s="190" t="s">
        <v>683</v>
      </c>
    </row>
    <row r="547" s="15" customFormat="1">
      <c r="A547" s="15"/>
      <c r="B547" s="220"/>
      <c r="C547" s="15"/>
      <c r="D547" s="193" t="s">
        <v>173</v>
      </c>
      <c r="E547" s="221" t="s">
        <v>1</v>
      </c>
      <c r="F547" s="222" t="s">
        <v>270</v>
      </c>
      <c r="G547" s="15"/>
      <c r="H547" s="221" t="s">
        <v>1</v>
      </c>
      <c r="I547" s="223"/>
      <c r="J547" s="15"/>
      <c r="K547" s="15"/>
      <c r="L547" s="220"/>
      <c r="M547" s="224"/>
      <c r="N547" s="225"/>
      <c r="O547" s="225"/>
      <c r="P547" s="225"/>
      <c r="Q547" s="225"/>
      <c r="R547" s="225"/>
      <c r="S547" s="225"/>
      <c r="T547" s="226"/>
      <c r="U547" s="15"/>
      <c r="V547" s="15"/>
      <c r="W547" s="15"/>
      <c r="X547" s="15"/>
      <c r="Y547" s="15"/>
      <c r="Z547" s="15"/>
      <c r="AA547" s="15"/>
      <c r="AB547" s="15"/>
      <c r="AC547" s="15"/>
      <c r="AD547" s="15"/>
      <c r="AE547" s="15"/>
      <c r="AT547" s="221" t="s">
        <v>173</v>
      </c>
      <c r="AU547" s="221" t="s">
        <v>171</v>
      </c>
      <c r="AV547" s="15" t="s">
        <v>81</v>
      </c>
      <c r="AW547" s="15" t="s">
        <v>32</v>
      </c>
      <c r="AX547" s="15" t="s">
        <v>76</v>
      </c>
      <c r="AY547" s="221" t="s">
        <v>165</v>
      </c>
    </row>
    <row r="548" s="13" customFormat="1">
      <c r="A548" s="13"/>
      <c r="B548" s="192"/>
      <c r="C548" s="13"/>
      <c r="D548" s="193" t="s">
        <v>173</v>
      </c>
      <c r="E548" s="194" t="s">
        <v>1</v>
      </c>
      <c r="F548" s="195" t="s">
        <v>271</v>
      </c>
      <c r="G548" s="13"/>
      <c r="H548" s="196">
        <v>15.451000000000001</v>
      </c>
      <c r="I548" s="197"/>
      <c r="J548" s="13"/>
      <c r="K548" s="13"/>
      <c r="L548" s="192"/>
      <c r="M548" s="198"/>
      <c r="N548" s="199"/>
      <c r="O548" s="199"/>
      <c r="P548" s="199"/>
      <c r="Q548" s="199"/>
      <c r="R548" s="199"/>
      <c r="S548" s="199"/>
      <c r="T548" s="200"/>
      <c r="U548" s="13"/>
      <c r="V548" s="13"/>
      <c r="W548" s="13"/>
      <c r="X548" s="13"/>
      <c r="Y548" s="13"/>
      <c r="Z548" s="13"/>
      <c r="AA548" s="13"/>
      <c r="AB548" s="13"/>
      <c r="AC548" s="13"/>
      <c r="AD548" s="13"/>
      <c r="AE548" s="13"/>
      <c r="AT548" s="194" t="s">
        <v>173</v>
      </c>
      <c r="AU548" s="194" t="s">
        <v>171</v>
      </c>
      <c r="AV548" s="13" t="s">
        <v>171</v>
      </c>
      <c r="AW548" s="13" t="s">
        <v>32</v>
      </c>
      <c r="AX548" s="13" t="s">
        <v>81</v>
      </c>
      <c r="AY548" s="194" t="s">
        <v>165</v>
      </c>
    </row>
    <row r="549" s="2" customFormat="1" ht="24.15" customHeight="1">
      <c r="A549" s="38"/>
      <c r="B549" s="177"/>
      <c r="C549" s="178" t="s">
        <v>684</v>
      </c>
      <c r="D549" s="178" t="s">
        <v>167</v>
      </c>
      <c r="E549" s="179" t="s">
        <v>685</v>
      </c>
      <c r="F549" s="180" t="s">
        <v>686</v>
      </c>
      <c r="G549" s="181" t="s">
        <v>170</v>
      </c>
      <c r="H549" s="182">
        <v>801.12</v>
      </c>
      <c r="I549" s="183"/>
      <c r="J549" s="184">
        <f>ROUND(I549*H549,2)</f>
        <v>0</v>
      </c>
      <c r="K549" s="185"/>
      <c r="L549" s="39"/>
      <c r="M549" s="186" t="s">
        <v>1</v>
      </c>
      <c r="N549" s="187" t="s">
        <v>42</v>
      </c>
      <c r="O549" s="78"/>
      <c r="P549" s="188">
        <f>O549*H549</f>
        <v>0</v>
      </c>
      <c r="Q549" s="188">
        <v>0.016320000000000001</v>
      </c>
      <c r="R549" s="188">
        <f>Q549*H549</f>
        <v>13.074278400000001</v>
      </c>
      <c r="S549" s="188">
        <v>0</v>
      </c>
      <c r="T549" s="189">
        <f>S549*H549</f>
        <v>0</v>
      </c>
      <c r="U549" s="38"/>
      <c r="V549" s="38"/>
      <c r="W549" s="38"/>
      <c r="X549" s="38"/>
      <c r="Y549" s="38"/>
      <c r="Z549" s="38"/>
      <c r="AA549" s="38"/>
      <c r="AB549" s="38"/>
      <c r="AC549" s="38"/>
      <c r="AD549" s="38"/>
      <c r="AE549" s="38"/>
      <c r="AR549" s="190" t="s">
        <v>91</v>
      </c>
      <c r="AT549" s="190" t="s">
        <v>167</v>
      </c>
      <c r="AU549" s="190" t="s">
        <v>171</v>
      </c>
      <c r="AY549" s="19" t="s">
        <v>165</v>
      </c>
      <c r="BE549" s="191">
        <f>IF(N549="základná",J549,0)</f>
        <v>0</v>
      </c>
      <c r="BF549" s="191">
        <f>IF(N549="znížená",J549,0)</f>
        <v>0</v>
      </c>
      <c r="BG549" s="191">
        <f>IF(N549="zákl. prenesená",J549,0)</f>
        <v>0</v>
      </c>
      <c r="BH549" s="191">
        <f>IF(N549="zníž. prenesená",J549,0)</f>
        <v>0</v>
      </c>
      <c r="BI549" s="191">
        <f>IF(N549="nulová",J549,0)</f>
        <v>0</v>
      </c>
      <c r="BJ549" s="19" t="s">
        <v>171</v>
      </c>
      <c r="BK549" s="191">
        <f>ROUND(I549*H549,2)</f>
        <v>0</v>
      </c>
      <c r="BL549" s="19" t="s">
        <v>91</v>
      </c>
      <c r="BM549" s="190" t="s">
        <v>687</v>
      </c>
    </row>
    <row r="550" s="15" customFormat="1">
      <c r="A550" s="15"/>
      <c r="B550" s="220"/>
      <c r="C550" s="15"/>
      <c r="D550" s="193" t="s">
        <v>173</v>
      </c>
      <c r="E550" s="221" t="s">
        <v>1</v>
      </c>
      <c r="F550" s="222" t="s">
        <v>338</v>
      </c>
      <c r="G550" s="15"/>
      <c r="H550" s="221" t="s">
        <v>1</v>
      </c>
      <c r="I550" s="223"/>
      <c r="J550" s="15"/>
      <c r="K550" s="15"/>
      <c r="L550" s="220"/>
      <c r="M550" s="224"/>
      <c r="N550" s="225"/>
      <c r="O550" s="225"/>
      <c r="P550" s="225"/>
      <c r="Q550" s="225"/>
      <c r="R550" s="225"/>
      <c r="S550" s="225"/>
      <c r="T550" s="226"/>
      <c r="U550" s="15"/>
      <c r="V550" s="15"/>
      <c r="W550" s="15"/>
      <c r="X550" s="15"/>
      <c r="Y550" s="15"/>
      <c r="Z550" s="15"/>
      <c r="AA550" s="15"/>
      <c r="AB550" s="15"/>
      <c r="AC550" s="15"/>
      <c r="AD550" s="15"/>
      <c r="AE550" s="15"/>
      <c r="AT550" s="221" t="s">
        <v>173</v>
      </c>
      <c r="AU550" s="221" t="s">
        <v>171</v>
      </c>
      <c r="AV550" s="15" t="s">
        <v>81</v>
      </c>
      <c r="AW550" s="15" t="s">
        <v>32</v>
      </c>
      <c r="AX550" s="15" t="s">
        <v>76</v>
      </c>
      <c r="AY550" s="221" t="s">
        <v>165</v>
      </c>
    </row>
    <row r="551" s="13" customFormat="1">
      <c r="A551" s="13"/>
      <c r="B551" s="192"/>
      <c r="C551" s="13"/>
      <c r="D551" s="193" t="s">
        <v>173</v>
      </c>
      <c r="E551" s="194" t="s">
        <v>1</v>
      </c>
      <c r="F551" s="195" t="s">
        <v>688</v>
      </c>
      <c r="G551" s="13"/>
      <c r="H551" s="196">
        <v>193.71000000000001</v>
      </c>
      <c r="I551" s="197"/>
      <c r="J551" s="13"/>
      <c r="K551" s="13"/>
      <c r="L551" s="192"/>
      <c r="M551" s="198"/>
      <c r="N551" s="199"/>
      <c r="O551" s="199"/>
      <c r="P551" s="199"/>
      <c r="Q551" s="199"/>
      <c r="R551" s="199"/>
      <c r="S551" s="199"/>
      <c r="T551" s="200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T551" s="194" t="s">
        <v>173</v>
      </c>
      <c r="AU551" s="194" t="s">
        <v>171</v>
      </c>
      <c r="AV551" s="13" t="s">
        <v>171</v>
      </c>
      <c r="AW551" s="13" t="s">
        <v>32</v>
      </c>
      <c r="AX551" s="13" t="s">
        <v>76</v>
      </c>
      <c r="AY551" s="194" t="s">
        <v>165</v>
      </c>
    </row>
    <row r="552" s="15" customFormat="1">
      <c r="A552" s="15"/>
      <c r="B552" s="220"/>
      <c r="C552" s="15"/>
      <c r="D552" s="193" t="s">
        <v>173</v>
      </c>
      <c r="E552" s="221" t="s">
        <v>1</v>
      </c>
      <c r="F552" s="222" t="s">
        <v>653</v>
      </c>
      <c r="G552" s="15"/>
      <c r="H552" s="221" t="s">
        <v>1</v>
      </c>
      <c r="I552" s="223"/>
      <c r="J552" s="15"/>
      <c r="K552" s="15"/>
      <c r="L552" s="220"/>
      <c r="M552" s="224"/>
      <c r="N552" s="225"/>
      <c r="O552" s="225"/>
      <c r="P552" s="225"/>
      <c r="Q552" s="225"/>
      <c r="R552" s="225"/>
      <c r="S552" s="225"/>
      <c r="T552" s="226"/>
      <c r="U552" s="15"/>
      <c r="V552" s="15"/>
      <c r="W552" s="15"/>
      <c r="X552" s="15"/>
      <c r="Y552" s="15"/>
      <c r="Z552" s="15"/>
      <c r="AA552" s="15"/>
      <c r="AB552" s="15"/>
      <c r="AC552" s="15"/>
      <c r="AD552" s="15"/>
      <c r="AE552" s="15"/>
      <c r="AT552" s="221" t="s">
        <v>173</v>
      </c>
      <c r="AU552" s="221" t="s">
        <v>171</v>
      </c>
      <c r="AV552" s="15" t="s">
        <v>81</v>
      </c>
      <c r="AW552" s="15" t="s">
        <v>32</v>
      </c>
      <c r="AX552" s="15" t="s">
        <v>76</v>
      </c>
      <c r="AY552" s="221" t="s">
        <v>165</v>
      </c>
    </row>
    <row r="553" s="13" customFormat="1">
      <c r="A553" s="13"/>
      <c r="B553" s="192"/>
      <c r="C553" s="13"/>
      <c r="D553" s="193" t="s">
        <v>173</v>
      </c>
      <c r="E553" s="194" t="s">
        <v>1</v>
      </c>
      <c r="F553" s="195" t="s">
        <v>689</v>
      </c>
      <c r="G553" s="13"/>
      <c r="H553" s="196">
        <v>319.24000000000001</v>
      </c>
      <c r="I553" s="197"/>
      <c r="J553" s="13"/>
      <c r="K553" s="13"/>
      <c r="L553" s="192"/>
      <c r="M553" s="198"/>
      <c r="N553" s="199"/>
      <c r="O553" s="199"/>
      <c r="P553" s="199"/>
      <c r="Q553" s="199"/>
      <c r="R553" s="199"/>
      <c r="S553" s="199"/>
      <c r="T553" s="200"/>
      <c r="U553" s="13"/>
      <c r="V553" s="13"/>
      <c r="W553" s="13"/>
      <c r="X553" s="13"/>
      <c r="Y553" s="13"/>
      <c r="Z553" s="13"/>
      <c r="AA553" s="13"/>
      <c r="AB553" s="13"/>
      <c r="AC553" s="13"/>
      <c r="AD553" s="13"/>
      <c r="AE553" s="13"/>
      <c r="AT553" s="194" t="s">
        <v>173</v>
      </c>
      <c r="AU553" s="194" t="s">
        <v>171</v>
      </c>
      <c r="AV553" s="13" t="s">
        <v>171</v>
      </c>
      <c r="AW553" s="13" t="s">
        <v>32</v>
      </c>
      <c r="AX553" s="13" t="s">
        <v>76</v>
      </c>
      <c r="AY553" s="194" t="s">
        <v>165</v>
      </c>
    </row>
    <row r="554" s="15" customFormat="1">
      <c r="A554" s="15"/>
      <c r="B554" s="220"/>
      <c r="C554" s="15"/>
      <c r="D554" s="193" t="s">
        <v>173</v>
      </c>
      <c r="E554" s="221" t="s">
        <v>1</v>
      </c>
      <c r="F554" s="222" t="s">
        <v>362</v>
      </c>
      <c r="G554" s="15"/>
      <c r="H554" s="221" t="s">
        <v>1</v>
      </c>
      <c r="I554" s="223"/>
      <c r="J554" s="15"/>
      <c r="K554" s="15"/>
      <c r="L554" s="220"/>
      <c r="M554" s="224"/>
      <c r="N554" s="225"/>
      <c r="O554" s="225"/>
      <c r="P554" s="225"/>
      <c r="Q554" s="225"/>
      <c r="R554" s="225"/>
      <c r="S554" s="225"/>
      <c r="T554" s="226"/>
      <c r="U554" s="15"/>
      <c r="V554" s="15"/>
      <c r="W554" s="15"/>
      <c r="X554" s="15"/>
      <c r="Y554" s="15"/>
      <c r="Z554" s="15"/>
      <c r="AA554" s="15"/>
      <c r="AB554" s="15"/>
      <c r="AC554" s="15"/>
      <c r="AD554" s="15"/>
      <c r="AE554" s="15"/>
      <c r="AT554" s="221" t="s">
        <v>173</v>
      </c>
      <c r="AU554" s="221" t="s">
        <v>171</v>
      </c>
      <c r="AV554" s="15" t="s">
        <v>81</v>
      </c>
      <c r="AW554" s="15" t="s">
        <v>32</v>
      </c>
      <c r="AX554" s="15" t="s">
        <v>76</v>
      </c>
      <c r="AY554" s="221" t="s">
        <v>165</v>
      </c>
    </row>
    <row r="555" s="13" customFormat="1">
      <c r="A555" s="13"/>
      <c r="B555" s="192"/>
      <c r="C555" s="13"/>
      <c r="D555" s="193" t="s">
        <v>173</v>
      </c>
      <c r="E555" s="194" t="s">
        <v>1</v>
      </c>
      <c r="F555" s="195" t="s">
        <v>690</v>
      </c>
      <c r="G555" s="13"/>
      <c r="H555" s="196">
        <v>288.17000000000002</v>
      </c>
      <c r="I555" s="197"/>
      <c r="J555" s="13"/>
      <c r="K555" s="13"/>
      <c r="L555" s="192"/>
      <c r="M555" s="198"/>
      <c r="N555" s="199"/>
      <c r="O555" s="199"/>
      <c r="P555" s="199"/>
      <c r="Q555" s="199"/>
      <c r="R555" s="199"/>
      <c r="S555" s="199"/>
      <c r="T555" s="200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T555" s="194" t="s">
        <v>173</v>
      </c>
      <c r="AU555" s="194" t="s">
        <v>171</v>
      </c>
      <c r="AV555" s="13" t="s">
        <v>171</v>
      </c>
      <c r="AW555" s="13" t="s">
        <v>32</v>
      </c>
      <c r="AX555" s="13" t="s">
        <v>76</v>
      </c>
      <c r="AY555" s="194" t="s">
        <v>165</v>
      </c>
    </row>
    <row r="556" s="14" customFormat="1">
      <c r="A556" s="14"/>
      <c r="B556" s="212"/>
      <c r="C556" s="14"/>
      <c r="D556" s="193" t="s">
        <v>173</v>
      </c>
      <c r="E556" s="213" t="s">
        <v>1</v>
      </c>
      <c r="F556" s="214" t="s">
        <v>231</v>
      </c>
      <c r="G556" s="14"/>
      <c r="H556" s="215">
        <v>801.12000000000012</v>
      </c>
      <c r="I556" s="216"/>
      <c r="J556" s="14"/>
      <c r="K556" s="14"/>
      <c r="L556" s="212"/>
      <c r="M556" s="217"/>
      <c r="N556" s="218"/>
      <c r="O556" s="218"/>
      <c r="P556" s="218"/>
      <c r="Q556" s="218"/>
      <c r="R556" s="218"/>
      <c r="S556" s="218"/>
      <c r="T556" s="219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T556" s="213" t="s">
        <v>173</v>
      </c>
      <c r="AU556" s="213" t="s">
        <v>171</v>
      </c>
      <c r="AV556" s="14" t="s">
        <v>91</v>
      </c>
      <c r="AW556" s="14" t="s">
        <v>32</v>
      </c>
      <c r="AX556" s="14" t="s">
        <v>81</v>
      </c>
      <c r="AY556" s="213" t="s">
        <v>165</v>
      </c>
    </row>
    <row r="557" s="2" customFormat="1" ht="24.15" customHeight="1">
      <c r="A557" s="38"/>
      <c r="B557" s="177"/>
      <c r="C557" s="178" t="s">
        <v>691</v>
      </c>
      <c r="D557" s="178" t="s">
        <v>167</v>
      </c>
      <c r="E557" s="179" t="s">
        <v>692</v>
      </c>
      <c r="F557" s="180" t="s">
        <v>693</v>
      </c>
      <c r="G557" s="181" t="s">
        <v>170</v>
      </c>
      <c r="H557" s="182">
        <v>42.5</v>
      </c>
      <c r="I557" s="183"/>
      <c r="J557" s="184">
        <f>ROUND(I557*H557,2)</f>
        <v>0</v>
      </c>
      <c r="K557" s="185"/>
      <c r="L557" s="39"/>
      <c r="M557" s="186" t="s">
        <v>1</v>
      </c>
      <c r="N557" s="187" t="s">
        <v>42</v>
      </c>
      <c r="O557" s="78"/>
      <c r="P557" s="188">
        <f>O557*H557</f>
        <v>0</v>
      </c>
      <c r="Q557" s="188">
        <v>0.00059999999999999995</v>
      </c>
      <c r="R557" s="188">
        <f>Q557*H557</f>
        <v>0.025499999999999998</v>
      </c>
      <c r="S557" s="188">
        <v>0</v>
      </c>
      <c r="T557" s="189">
        <f>S557*H557</f>
        <v>0</v>
      </c>
      <c r="U557" s="38"/>
      <c r="V557" s="38"/>
      <c r="W557" s="38"/>
      <c r="X557" s="38"/>
      <c r="Y557" s="38"/>
      <c r="Z557" s="38"/>
      <c r="AA557" s="38"/>
      <c r="AB557" s="38"/>
      <c r="AC557" s="38"/>
      <c r="AD557" s="38"/>
      <c r="AE557" s="38"/>
      <c r="AR557" s="190" t="s">
        <v>91</v>
      </c>
      <c r="AT557" s="190" t="s">
        <v>167</v>
      </c>
      <c r="AU557" s="190" t="s">
        <v>171</v>
      </c>
      <c r="AY557" s="19" t="s">
        <v>165</v>
      </c>
      <c r="BE557" s="191">
        <f>IF(N557="základná",J557,0)</f>
        <v>0</v>
      </c>
      <c r="BF557" s="191">
        <f>IF(N557="znížená",J557,0)</f>
        <v>0</v>
      </c>
      <c r="BG557" s="191">
        <f>IF(N557="zákl. prenesená",J557,0)</f>
        <v>0</v>
      </c>
      <c r="BH557" s="191">
        <f>IF(N557="zníž. prenesená",J557,0)</f>
        <v>0</v>
      </c>
      <c r="BI557" s="191">
        <f>IF(N557="nulová",J557,0)</f>
        <v>0</v>
      </c>
      <c r="BJ557" s="19" t="s">
        <v>171</v>
      </c>
      <c r="BK557" s="191">
        <f>ROUND(I557*H557,2)</f>
        <v>0</v>
      </c>
      <c r="BL557" s="19" t="s">
        <v>91</v>
      </c>
      <c r="BM557" s="190" t="s">
        <v>694</v>
      </c>
    </row>
    <row r="558" s="2" customFormat="1" ht="24.15" customHeight="1">
      <c r="A558" s="38"/>
      <c r="B558" s="177"/>
      <c r="C558" s="178" t="s">
        <v>695</v>
      </c>
      <c r="D558" s="178" t="s">
        <v>167</v>
      </c>
      <c r="E558" s="179" t="s">
        <v>696</v>
      </c>
      <c r="F558" s="180" t="s">
        <v>697</v>
      </c>
      <c r="G558" s="181" t="s">
        <v>216</v>
      </c>
      <c r="H558" s="182">
        <v>96</v>
      </c>
      <c r="I558" s="183"/>
      <c r="J558" s="184">
        <f>ROUND(I558*H558,2)</f>
        <v>0</v>
      </c>
      <c r="K558" s="185"/>
      <c r="L558" s="39"/>
      <c r="M558" s="186" t="s">
        <v>1</v>
      </c>
      <c r="N558" s="187" t="s">
        <v>42</v>
      </c>
      <c r="O558" s="78"/>
      <c r="P558" s="188">
        <f>O558*H558</f>
        <v>0</v>
      </c>
      <c r="Q558" s="188">
        <v>0.039640000000000002</v>
      </c>
      <c r="R558" s="188">
        <f>Q558*H558</f>
        <v>3.8054399999999999</v>
      </c>
      <c r="S558" s="188">
        <v>0</v>
      </c>
      <c r="T558" s="189">
        <f>S558*H558</f>
        <v>0</v>
      </c>
      <c r="U558" s="38"/>
      <c r="V558" s="38"/>
      <c r="W558" s="38"/>
      <c r="X558" s="38"/>
      <c r="Y558" s="38"/>
      <c r="Z558" s="38"/>
      <c r="AA558" s="38"/>
      <c r="AB558" s="38"/>
      <c r="AC558" s="38"/>
      <c r="AD558" s="38"/>
      <c r="AE558" s="38"/>
      <c r="AR558" s="190" t="s">
        <v>91</v>
      </c>
      <c r="AT558" s="190" t="s">
        <v>167</v>
      </c>
      <c r="AU558" s="190" t="s">
        <v>171</v>
      </c>
      <c r="AY558" s="19" t="s">
        <v>165</v>
      </c>
      <c r="BE558" s="191">
        <f>IF(N558="základná",J558,0)</f>
        <v>0</v>
      </c>
      <c r="BF558" s="191">
        <f>IF(N558="znížená",J558,0)</f>
        <v>0</v>
      </c>
      <c r="BG558" s="191">
        <f>IF(N558="zákl. prenesená",J558,0)</f>
        <v>0</v>
      </c>
      <c r="BH558" s="191">
        <f>IF(N558="zníž. prenesená",J558,0)</f>
        <v>0</v>
      </c>
      <c r="BI558" s="191">
        <f>IF(N558="nulová",J558,0)</f>
        <v>0</v>
      </c>
      <c r="BJ558" s="19" t="s">
        <v>171</v>
      </c>
      <c r="BK558" s="191">
        <f>ROUND(I558*H558,2)</f>
        <v>0</v>
      </c>
      <c r="BL558" s="19" t="s">
        <v>91</v>
      </c>
      <c r="BM558" s="190" t="s">
        <v>698</v>
      </c>
    </row>
    <row r="559" s="2" customFormat="1" ht="16.5" customHeight="1">
      <c r="A559" s="38"/>
      <c r="B559" s="177"/>
      <c r="C559" s="201" t="s">
        <v>699</v>
      </c>
      <c r="D559" s="201" t="s">
        <v>201</v>
      </c>
      <c r="E559" s="202" t="s">
        <v>700</v>
      </c>
      <c r="F559" s="203" t="s">
        <v>701</v>
      </c>
      <c r="G559" s="204" t="s">
        <v>216</v>
      </c>
      <c r="H559" s="205">
        <v>96</v>
      </c>
      <c r="I559" s="206"/>
      <c r="J559" s="207">
        <f>ROUND(I559*H559,2)</f>
        <v>0</v>
      </c>
      <c r="K559" s="208"/>
      <c r="L559" s="209"/>
      <c r="M559" s="210" t="s">
        <v>1</v>
      </c>
      <c r="N559" s="211" t="s">
        <v>42</v>
      </c>
      <c r="O559" s="78"/>
      <c r="P559" s="188">
        <f>O559*H559</f>
        <v>0</v>
      </c>
      <c r="Q559" s="188">
        <v>0.0146</v>
      </c>
      <c r="R559" s="188">
        <f>Q559*H559</f>
        <v>1.4016</v>
      </c>
      <c r="S559" s="188">
        <v>0</v>
      </c>
      <c r="T559" s="189">
        <f>S559*H559</f>
        <v>0</v>
      </c>
      <c r="U559" s="38"/>
      <c r="V559" s="38"/>
      <c r="W559" s="38"/>
      <c r="X559" s="38"/>
      <c r="Y559" s="38"/>
      <c r="Z559" s="38"/>
      <c r="AA559" s="38"/>
      <c r="AB559" s="38"/>
      <c r="AC559" s="38"/>
      <c r="AD559" s="38"/>
      <c r="AE559" s="38"/>
      <c r="AR559" s="190" t="s">
        <v>103</v>
      </c>
      <c r="AT559" s="190" t="s">
        <v>201</v>
      </c>
      <c r="AU559" s="190" t="s">
        <v>171</v>
      </c>
      <c r="AY559" s="19" t="s">
        <v>165</v>
      </c>
      <c r="BE559" s="191">
        <f>IF(N559="základná",J559,0)</f>
        <v>0</v>
      </c>
      <c r="BF559" s="191">
        <f>IF(N559="znížená",J559,0)</f>
        <v>0</v>
      </c>
      <c r="BG559" s="191">
        <f>IF(N559="zákl. prenesená",J559,0)</f>
        <v>0</v>
      </c>
      <c r="BH559" s="191">
        <f>IF(N559="zníž. prenesená",J559,0)</f>
        <v>0</v>
      </c>
      <c r="BI559" s="191">
        <f>IF(N559="nulová",J559,0)</f>
        <v>0</v>
      </c>
      <c r="BJ559" s="19" t="s">
        <v>171</v>
      </c>
      <c r="BK559" s="191">
        <f>ROUND(I559*H559,2)</f>
        <v>0</v>
      </c>
      <c r="BL559" s="19" t="s">
        <v>91</v>
      </c>
      <c r="BM559" s="190" t="s">
        <v>702</v>
      </c>
    </row>
    <row r="560" s="2" customFormat="1" ht="24.15" customHeight="1">
      <c r="A560" s="38"/>
      <c r="B560" s="177"/>
      <c r="C560" s="178" t="s">
        <v>703</v>
      </c>
      <c r="D560" s="178" t="s">
        <v>167</v>
      </c>
      <c r="E560" s="179" t="s">
        <v>704</v>
      </c>
      <c r="F560" s="180" t="s">
        <v>705</v>
      </c>
      <c r="G560" s="181" t="s">
        <v>216</v>
      </c>
      <c r="H560" s="182">
        <v>9</v>
      </c>
      <c r="I560" s="183"/>
      <c r="J560" s="184">
        <f>ROUND(I560*H560,2)</f>
        <v>0</v>
      </c>
      <c r="K560" s="185"/>
      <c r="L560" s="39"/>
      <c r="M560" s="186" t="s">
        <v>1</v>
      </c>
      <c r="N560" s="187" t="s">
        <v>42</v>
      </c>
      <c r="O560" s="78"/>
      <c r="P560" s="188">
        <f>O560*H560</f>
        <v>0</v>
      </c>
      <c r="Q560" s="188">
        <v>0.04548</v>
      </c>
      <c r="R560" s="188">
        <f>Q560*H560</f>
        <v>0.40932000000000002</v>
      </c>
      <c r="S560" s="188">
        <v>0</v>
      </c>
      <c r="T560" s="189">
        <f>S560*H560</f>
        <v>0</v>
      </c>
      <c r="U560" s="38"/>
      <c r="V560" s="38"/>
      <c r="W560" s="38"/>
      <c r="X560" s="38"/>
      <c r="Y560" s="38"/>
      <c r="Z560" s="38"/>
      <c r="AA560" s="38"/>
      <c r="AB560" s="38"/>
      <c r="AC560" s="38"/>
      <c r="AD560" s="38"/>
      <c r="AE560" s="38"/>
      <c r="AR560" s="190" t="s">
        <v>91</v>
      </c>
      <c r="AT560" s="190" t="s">
        <v>167</v>
      </c>
      <c r="AU560" s="190" t="s">
        <v>171</v>
      </c>
      <c r="AY560" s="19" t="s">
        <v>165</v>
      </c>
      <c r="BE560" s="191">
        <f>IF(N560="základná",J560,0)</f>
        <v>0</v>
      </c>
      <c r="BF560" s="191">
        <f>IF(N560="znížená",J560,0)</f>
        <v>0</v>
      </c>
      <c r="BG560" s="191">
        <f>IF(N560="zákl. prenesená",J560,0)</f>
        <v>0</v>
      </c>
      <c r="BH560" s="191">
        <f>IF(N560="zníž. prenesená",J560,0)</f>
        <v>0</v>
      </c>
      <c r="BI560" s="191">
        <f>IF(N560="nulová",J560,0)</f>
        <v>0</v>
      </c>
      <c r="BJ560" s="19" t="s">
        <v>171</v>
      </c>
      <c r="BK560" s="191">
        <f>ROUND(I560*H560,2)</f>
        <v>0</v>
      </c>
      <c r="BL560" s="19" t="s">
        <v>91</v>
      </c>
      <c r="BM560" s="190" t="s">
        <v>706</v>
      </c>
    </row>
    <row r="561" s="2" customFormat="1" ht="16.5" customHeight="1">
      <c r="A561" s="38"/>
      <c r="B561" s="177"/>
      <c r="C561" s="201" t="s">
        <v>707</v>
      </c>
      <c r="D561" s="201" t="s">
        <v>201</v>
      </c>
      <c r="E561" s="202" t="s">
        <v>708</v>
      </c>
      <c r="F561" s="203" t="s">
        <v>709</v>
      </c>
      <c r="G561" s="204" t="s">
        <v>216</v>
      </c>
      <c r="H561" s="205">
        <v>9</v>
      </c>
      <c r="I561" s="206"/>
      <c r="J561" s="207">
        <f>ROUND(I561*H561,2)</f>
        <v>0</v>
      </c>
      <c r="K561" s="208"/>
      <c r="L561" s="209"/>
      <c r="M561" s="210" t="s">
        <v>1</v>
      </c>
      <c r="N561" s="211" t="s">
        <v>42</v>
      </c>
      <c r="O561" s="78"/>
      <c r="P561" s="188">
        <f>O561*H561</f>
        <v>0</v>
      </c>
      <c r="Q561" s="188">
        <v>0.016799999999999999</v>
      </c>
      <c r="R561" s="188">
        <f>Q561*H561</f>
        <v>0.1512</v>
      </c>
      <c r="S561" s="188">
        <v>0</v>
      </c>
      <c r="T561" s="189">
        <f>S561*H561</f>
        <v>0</v>
      </c>
      <c r="U561" s="38"/>
      <c r="V561" s="38"/>
      <c r="W561" s="38"/>
      <c r="X561" s="38"/>
      <c r="Y561" s="38"/>
      <c r="Z561" s="38"/>
      <c r="AA561" s="38"/>
      <c r="AB561" s="38"/>
      <c r="AC561" s="38"/>
      <c r="AD561" s="38"/>
      <c r="AE561" s="38"/>
      <c r="AR561" s="190" t="s">
        <v>103</v>
      </c>
      <c r="AT561" s="190" t="s">
        <v>201</v>
      </c>
      <c r="AU561" s="190" t="s">
        <v>171</v>
      </c>
      <c r="AY561" s="19" t="s">
        <v>165</v>
      </c>
      <c r="BE561" s="191">
        <f>IF(N561="základná",J561,0)</f>
        <v>0</v>
      </c>
      <c r="BF561" s="191">
        <f>IF(N561="znížená",J561,0)</f>
        <v>0</v>
      </c>
      <c r="BG561" s="191">
        <f>IF(N561="zákl. prenesená",J561,0)</f>
        <v>0</v>
      </c>
      <c r="BH561" s="191">
        <f>IF(N561="zníž. prenesená",J561,0)</f>
        <v>0</v>
      </c>
      <c r="BI561" s="191">
        <f>IF(N561="nulová",J561,0)</f>
        <v>0</v>
      </c>
      <c r="BJ561" s="19" t="s">
        <v>171</v>
      </c>
      <c r="BK561" s="191">
        <f>ROUND(I561*H561,2)</f>
        <v>0</v>
      </c>
      <c r="BL561" s="19" t="s">
        <v>91</v>
      </c>
      <c r="BM561" s="190" t="s">
        <v>710</v>
      </c>
    </row>
    <row r="562" s="12" customFormat="1" ht="22.8" customHeight="1">
      <c r="A562" s="12"/>
      <c r="B562" s="164"/>
      <c r="C562" s="12"/>
      <c r="D562" s="165" t="s">
        <v>75</v>
      </c>
      <c r="E562" s="175" t="s">
        <v>106</v>
      </c>
      <c r="F562" s="175" t="s">
        <v>711</v>
      </c>
      <c r="G562" s="12"/>
      <c r="H562" s="12"/>
      <c r="I562" s="167"/>
      <c r="J562" s="176">
        <f>BK562</f>
        <v>0</v>
      </c>
      <c r="K562" s="12"/>
      <c r="L562" s="164"/>
      <c r="M562" s="169"/>
      <c r="N562" s="170"/>
      <c r="O562" s="170"/>
      <c r="P562" s="171">
        <f>SUM(P563:P729)</f>
        <v>0</v>
      </c>
      <c r="Q562" s="170"/>
      <c r="R562" s="171">
        <f>SUM(R563:R729)</f>
        <v>94.99622316</v>
      </c>
      <c r="S562" s="170"/>
      <c r="T562" s="172">
        <f>SUM(T563:T729)</f>
        <v>296.09294399999993</v>
      </c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R562" s="165" t="s">
        <v>81</v>
      </c>
      <c r="AT562" s="173" t="s">
        <v>75</v>
      </c>
      <c r="AU562" s="173" t="s">
        <v>81</v>
      </c>
      <c r="AY562" s="165" t="s">
        <v>165</v>
      </c>
      <c r="BK562" s="174">
        <f>SUM(BK563:BK729)</f>
        <v>0</v>
      </c>
    </row>
    <row r="563" s="2" customFormat="1" ht="24.15" customHeight="1">
      <c r="A563" s="38"/>
      <c r="B563" s="177"/>
      <c r="C563" s="201" t="s">
        <v>712</v>
      </c>
      <c r="D563" s="201" t="s">
        <v>201</v>
      </c>
      <c r="E563" s="202" t="s">
        <v>713</v>
      </c>
      <c r="F563" s="203" t="s">
        <v>714</v>
      </c>
      <c r="G563" s="204" t="s">
        <v>216</v>
      </c>
      <c r="H563" s="205">
        <v>29</v>
      </c>
      <c r="I563" s="206"/>
      <c r="J563" s="207">
        <f>ROUND(I563*H563,2)</f>
        <v>0</v>
      </c>
      <c r="K563" s="208"/>
      <c r="L563" s="209"/>
      <c r="M563" s="210" t="s">
        <v>1</v>
      </c>
      <c r="N563" s="211" t="s">
        <v>42</v>
      </c>
      <c r="O563" s="78"/>
      <c r="P563" s="188">
        <f>O563*H563</f>
        <v>0</v>
      </c>
      <c r="Q563" s="188">
        <v>0.021319999999999999</v>
      </c>
      <c r="R563" s="188">
        <f>Q563*H563</f>
        <v>0.61827999999999994</v>
      </c>
      <c r="S563" s="188">
        <v>0</v>
      </c>
      <c r="T563" s="189">
        <f>S563*H563</f>
        <v>0</v>
      </c>
      <c r="U563" s="38"/>
      <c r="V563" s="38"/>
      <c r="W563" s="38"/>
      <c r="X563" s="38"/>
      <c r="Y563" s="38"/>
      <c r="Z563" s="38"/>
      <c r="AA563" s="38"/>
      <c r="AB563" s="38"/>
      <c r="AC563" s="38"/>
      <c r="AD563" s="38"/>
      <c r="AE563" s="38"/>
      <c r="AR563" s="190" t="s">
        <v>523</v>
      </c>
      <c r="AT563" s="190" t="s">
        <v>201</v>
      </c>
      <c r="AU563" s="190" t="s">
        <v>171</v>
      </c>
      <c r="AY563" s="19" t="s">
        <v>165</v>
      </c>
      <c r="BE563" s="191">
        <f>IF(N563="základná",J563,0)</f>
        <v>0</v>
      </c>
      <c r="BF563" s="191">
        <f>IF(N563="znížená",J563,0)</f>
        <v>0</v>
      </c>
      <c r="BG563" s="191">
        <f>IF(N563="zákl. prenesená",J563,0)</f>
        <v>0</v>
      </c>
      <c r="BH563" s="191">
        <f>IF(N563="zníž. prenesená",J563,0)</f>
        <v>0</v>
      </c>
      <c r="BI563" s="191">
        <f>IF(N563="nulová",J563,0)</f>
        <v>0</v>
      </c>
      <c r="BJ563" s="19" t="s">
        <v>171</v>
      </c>
      <c r="BK563" s="191">
        <f>ROUND(I563*H563,2)</f>
        <v>0</v>
      </c>
      <c r="BL563" s="19" t="s">
        <v>240</v>
      </c>
      <c r="BM563" s="190" t="s">
        <v>715</v>
      </c>
    </row>
    <row r="564" s="2" customFormat="1" ht="24.15" customHeight="1">
      <c r="A564" s="38"/>
      <c r="B564" s="177"/>
      <c r="C564" s="178" t="s">
        <v>716</v>
      </c>
      <c r="D564" s="178" t="s">
        <v>167</v>
      </c>
      <c r="E564" s="179" t="s">
        <v>717</v>
      </c>
      <c r="F564" s="180" t="s">
        <v>718</v>
      </c>
      <c r="G564" s="181" t="s">
        <v>222</v>
      </c>
      <c r="H564" s="182">
        <v>42</v>
      </c>
      <c r="I564" s="183"/>
      <c r="J564" s="184">
        <f>ROUND(I564*H564,2)</f>
        <v>0</v>
      </c>
      <c r="K564" s="185"/>
      <c r="L564" s="39"/>
      <c r="M564" s="186" t="s">
        <v>1</v>
      </c>
      <c r="N564" s="187" t="s">
        <v>42</v>
      </c>
      <c r="O564" s="78"/>
      <c r="P564" s="188">
        <f>O564*H564</f>
        <v>0</v>
      </c>
      <c r="Q564" s="188">
        <v>1.0000000000000001E-05</v>
      </c>
      <c r="R564" s="188">
        <f>Q564*H564</f>
        <v>0.00042000000000000002</v>
      </c>
      <c r="S564" s="188">
        <v>0</v>
      </c>
      <c r="T564" s="189">
        <f>S564*H564</f>
        <v>0</v>
      </c>
      <c r="U564" s="38"/>
      <c r="V564" s="38"/>
      <c r="W564" s="38"/>
      <c r="X564" s="38"/>
      <c r="Y564" s="38"/>
      <c r="Z564" s="38"/>
      <c r="AA564" s="38"/>
      <c r="AB564" s="38"/>
      <c r="AC564" s="38"/>
      <c r="AD564" s="38"/>
      <c r="AE564" s="38"/>
      <c r="AR564" s="190" t="s">
        <v>91</v>
      </c>
      <c r="AT564" s="190" t="s">
        <v>167</v>
      </c>
      <c r="AU564" s="190" t="s">
        <v>171</v>
      </c>
      <c r="AY564" s="19" t="s">
        <v>165</v>
      </c>
      <c r="BE564" s="191">
        <f>IF(N564="základná",J564,0)</f>
        <v>0</v>
      </c>
      <c r="BF564" s="191">
        <f>IF(N564="znížená",J564,0)</f>
        <v>0</v>
      </c>
      <c r="BG564" s="191">
        <f>IF(N564="zákl. prenesená",J564,0)</f>
        <v>0</v>
      </c>
      <c r="BH564" s="191">
        <f>IF(N564="zníž. prenesená",J564,0)</f>
        <v>0</v>
      </c>
      <c r="BI564" s="191">
        <f>IF(N564="nulová",J564,0)</f>
        <v>0</v>
      </c>
      <c r="BJ564" s="19" t="s">
        <v>171</v>
      </c>
      <c r="BK564" s="191">
        <f>ROUND(I564*H564,2)</f>
        <v>0</v>
      </c>
      <c r="BL564" s="19" t="s">
        <v>91</v>
      </c>
      <c r="BM564" s="190" t="s">
        <v>719</v>
      </c>
    </row>
    <row r="565" s="2" customFormat="1" ht="37.8" customHeight="1">
      <c r="A565" s="38"/>
      <c r="B565" s="177"/>
      <c r="C565" s="178" t="s">
        <v>720</v>
      </c>
      <c r="D565" s="178" t="s">
        <v>167</v>
      </c>
      <c r="E565" s="179" t="s">
        <v>721</v>
      </c>
      <c r="F565" s="180" t="s">
        <v>722</v>
      </c>
      <c r="G565" s="181" t="s">
        <v>170</v>
      </c>
      <c r="H565" s="182">
        <v>1696.8</v>
      </c>
      <c r="I565" s="183"/>
      <c r="J565" s="184">
        <f>ROUND(I565*H565,2)</f>
        <v>0</v>
      </c>
      <c r="K565" s="185"/>
      <c r="L565" s="39"/>
      <c r="M565" s="186" t="s">
        <v>1</v>
      </c>
      <c r="N565" s="187" t="s">
        <v>42</v>
      </c>
      <c r="O565" s="78"/>
      <c r="P565" s="188">
        <f>O565*H565</f>
        <v>0</v>
      </c>
      <c r="Q565" s="188">
        <v>0.023990000000000001</v>
      </c>
      <c r="R565" s="188">
        <f>Q565*H565</f>
        <v>40.706232</v>
      </c>
      <c r="S565" s="188">
        <v>0</v>
      </c>
      <c r="T565" s="189">
        <f>S565*H565</f>
        <v>0</v>
      </c>
      <c r="U565" s="38"/>
      <c r="V565" s="38"/>
      <c r="W565" s="38"/>
      <c r="X565" s="38"/>
      <c r="Y565" s="38"/>
      <c r="Z565" s="38"/>
      <c r="AA565" s="38"/>
      <c r="AB565" s="38"/>
      <c r="AC565" s="38"/>
      <c r="AD565" s="38"/>
      <c r="AE565" s="38"/>
      <c r="AR565" s="190" t="s">
        <v>91</v>
      </c>
      <c r="AT565" s="190" t="s">
        <v>167</v>
      </c>
      <c r="AU565" s="190" t="s">
        <v>171</v>
      </c>
      <c r="AY565" s="19" t="s">
        <v>165</v>
      </c>
      <c r="BE565" s="191">
        <f>IF(N565="základná",J565,0)</f>
        <v>0</v>
      </c>
      <c r="BF565" s="191">
        <f>IF(N565="znížená",J565,0)</f>
        <v>0</v>
      </c>
      <c r="BG565" s="191">
        <f>IF(N565="zákl. prenesená",J565,0)</f>
        <v>0</v>
      </c>
      <c r="BH565" s="191">
        <f>IF(N565="zníž. prenesená",J565,0)</f>
        <v>0</v>
      </c>
      <c r="BI565" s="191">
        <f>IF(N565="nulová",J565,0)</f>
        <v>0</v>
      </c>
      <c r="BJ565" s="19" t="s">
        <v>171</v>
      </c>
      <c r="BK565" s="191">
        <f>ROUND(I565*H565,2)</f>
        <v>0</v>
      </c>
      <c r="BL565" s="19" t="s">
        <v>91</v>
      </c>
      <c r="BM565" s="190" t="s">
        <v>723</v>
      </c>
    </row>
    <row r="566" s="13" customFormat="1">
      <c r="A566" s="13"/>
      <c r="B566" s="192"/>
      <c r="C566" s="13"/>
      <c r="D566" s="193" t="s">
        <v>173</v>
      </c>
      <c r="E566" s="194" t="s">
        <v>1</v>
      </c>
      <c r="F566" s="195" t="s">
        <v>724</v>
      </c>
      <c r="G566" s="13"/>
      <c r="H566" s="196">
        <v>1696.8</v>
      </c>
      <c r="I566" s="197"/>
      <c r="J566" s="13"/>
      <c r="K566" s="13"/>
      <c r="L566" s="192"/>
      <c r="M566" s="198"/>
      <c r="N566" s="199"/>
      <c r="O566" s="199"/>
      <c r="P566" s="199"/>
      <c r="Q566" s="199"/>
      <c r="R566" s="199"/>
      <c r="S566" s="199"/>
      <c r="T566" s="200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T566" s="194" t="s">
        <v>173</v>
      </c>
      <c r="AU566" s="194" t="s">
        <v>171</v>
      </c>
      <c r="AV566" s="13" t="s">
        <v>171</v>
      </c>
      <c r="AW566" s="13" t="s">
        <v>32</v>
      </c>
      <c r="AX566" s="13" t="s">
        <v>81</v>
      </c>
      <c r="AY566" s="194" t="s">
        <v>165</v>
      </c>
    </row>
    <row r="567" s="2" customFormat="1" ht="44.25" customHeight="1">
      <c r="A567" s="38"/>
      <c r="B567" s="177"/>
      <c r="C567" s="178" t="s">
        <v>725</v>
      </c>
      <c r="D567" s="178" t="s">
        <v>167</v>
      </c>
      <c r="E567" s="179" t="s">
        <v>726</v>
      </c>
      <c r="F567" s="180" t="s">
        <v>727</v>
      </c>
      <c r="G567" s="181" t="s">
        <v>170</v>
      </c>
      <c r="H567" s="182">
        <v>8484</v>
      </c>
      <c r="I567" s="183"/>
      <c r="J567" s="184">
        <f>ROUND(I567*H567,2)</f>
        <v>0</v>
      </c>
      <c r="K567" s="185"/>
      <c r="L567" s="39"/>
      <c r="M567" s="186" t="s">
        <v>1</v>
      </c>
      <c r="N567" s="187" t="s">
        <v>42</v>
      </c>
      <c r="O567" s="78"/>
      <c r="P567" s="188">
        <f>O567*H567</f>
        <v>0</v>
      </c>
      <c r="Q567" s="188">
        <v>0</v>
      </c>
      <c r="R567" s="188">
        <f>Q567*H567</f>
        <v>0</v>
      </c>
      <c r="S567" s="188">
        <v>0</v>
      </c>
      <c r="T567" s="189">
        <f>S567*H567</f>
        <v>0</v>
      </c>
      <c r="U567" s="38"/>
      <c r="V567" s="38"/>
      <c r="W567" s="38"/>
      <c r="X567" s="38"/>
      <c r="Y567" s="38"/>
      <c r="Z567" s="38"/>
      <c r="AA567" s="38"/>
      <c r="AB567" s="38"/>
      <c r="AC567" s="38"/>
      <c r="AD567" s="38"/>
      <c r="AE567" s="38"/>
      <c r="AR567" s="190" t="s">
        <v>91</v>
      </c>
      <c r="AT567" s="190" t="s">
        <v>167</v>
      </c>
      <c r="AU567" s="190" t="s">
        <v>171</v>
      </c>
      <c r="AY567" s="19" t="s">
        <v>165</v>
      </c>
      <c r="BE567" s="191">
        <f>IF(N567="základná",J567,0)</f>
        <v>0</v>
      </c>
      <c r="BF567" s="191">
        <f>IF(N567="znížená",J567,0)</f>
        <v>0</v>
      </c>
      <c r="BG567" s="191">
        <f>IF(N567="zákl. prenesená",J567,0)</f>
        <v>0</v>
      </c>
      <c r="BH567" s="191">
        <f>IF(N567="zníž. prenesená",J567,0)</f>
        <v>0</v>
      </c>
      <c r="BI567" s="191">
        <f>IF(N567="nulová",J567,0)</f>
        <v>0</v>
      </c>
      <c r="BJ567" s="19" t="s">
        <v>171</v>
      </c>
      <c r="BK567" s="191">
        <f>ROUND(I567*H567,2)</f>
        <v>0</v>
      </c>
      <c r="BL567" s="19" t="s">
        <v>91</v>
      </c>
      <c r="BM567" s="190" t="s">
        <v>728</v>
      </c>
    </row>
    <row r="568" s="13" customFormat="1">
      <c r="A568" s="13"/>
      <c r="B568" s="192"/>
      <c r="C568" s="13"/>
      <c r="D568" s="193" t="s">
        <v>173</v>
      </c>
      <c r="E568" s="13"/>
      <c r="F568" s="195" t="s">
        <v>729</v>
      </c>
      <c r="G568" s="13"/>
      <c r="H568" s="196">
        <v>8484</v>
      </c>
      <c r="I568" s="197"/>
      <c r="J568" s="13"/>
      <c r="K568" s="13"/>
      <c r="L568" s="192"/>
      <c r="M568" s="198"/>
      <c r="N568" s="199"/>
      <c r="O568" s="199"/>
      <c r="P568" s="199"/>
      <c r="Q568" s="199"/>
      <c r="R568" s="199"/>
      <c r="S568" s="199"/>
      <c r="T568" s="200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T568" s="194" t="s">
        <v>173</v>
      </c>
      <c r="AU568" s="194" t="s">
        <v>171</v>
      </c>
      <c r="AV568" s="13" t="s">
        <v>171</v>
      </c>
      <c r="AW568" s="13" t="s">
        <v>3</v>
      </c>
      <c r="AX568" s="13" t="s">
        <v>81</v>
      </c>
      <c r="AY568" s="194" t="s">
        <v>165</v>
      </c>
    </row>
    <row r="569" s="2" customFormat="1" ht="37.8" customHeight="1">
      <c r="A569" s="38"/>
      <c r="B569" s="177"/>
      <c r="C569" s="178" t="s">
        <v>730</v>
      </c>
      <c r="D569" s="178" t="s">
        <v>167</v>
      </c>
      <c r="E569" s="179" t="s">
        <v>731</v>
      </c>
      <c r="F569" s="180" t="s">
        <v>732</v>
      </c>
      <c r="G569" s="181" t="s">
        <v>170</v>
      </c>
      <c r="H569" s="182">
        <v>1696.8</v>
      </c>
      <c r="I569" s="183"/>
      <c r="J569" s="184">
        <f>ROUND(I569*H569,2)</f>
        <v>0</v>
      </c>
      <c r="K569" s="185"/>
      <c r="L569" s="39"/>
      <c r="M569" s="186" t="s">
        <v>1</v>
      </c>
      <c r="N569" s="187" t="s">
        <v>42</v>
      </c>
      <c r="O569" s="78"/>
      <c r="P569" s="188">
        <f>O569*H569</f>
        <v>0</v>
      </c>
      <c r="Q569" s="188">
        <v>0.023990000000000001</v>
      </c>
      <c r="R569" s="188">
        <f>Q569*H569</f>
        <v>40.706232</v>
      </c>
      <c r="S569" s="188">
        <v>0</v>
      </c>
      <c r="T569" s="189">
        <f>S569*H569</f>
        <v>0</v>
      </c>
      <c r="U569" s="38"/>
      <c r="V569" s="38"/>
      <c r="W569" s="38"/>
      <c r="X569" s="38"/>
      <c r="Y569" s="38"/>
      <c r="Z569" s="38"/>
      <c r="AA569" s="38"/>
      <c r="AB569" s="38"/>
      <c r="AC569" s="38"/>
      <c r="AD569" s="38"/>
      <c r="AE569" s="38"/>
      <c r="AR569" s="190" t="s">
        <v>91</v>
      </c>
      <c r="AT569" s="190" t="s">
        <v>167</v>
      </c>
      <c r="AU569" s="190" t="s">
        <v>171</v>
      </c>
      <c r="AY569" s="19" t="s">
        <v>165</v>
      </c>
      <c r="BE569" s="191">
        <f>IF(N569="základná",J569,0)</f>
        <v>0</v>
      </c>
      <c r="BF569" s="191">
        <f>IF(N569="znížená",J569,0)</f>
        <v>0</v>
      </c>
      <c r="BG569" s="191">
        <f>IF(N569="zákl. prenesená",J569,0)</f>
        <v>0</v>
      </c>
      <c r="BH569" s="191">
        <f>IF(N569="zníž. prenesená",J569,0)</f>
        <v>0</v>
      </c>
      <c r="BI569" s="191">
        <f>IF(N569="nulová",J569,0)</f>
        <v>0</v>
      </c>
      <c r="BJ569" s="19" t="s">
        <v>171</v>
      </c>
      <c r="BK569" s="191">
        <f>ROUND(I569*H569,2)</f>
        <v>0</v>
      </c>
      <c r="BL569" s="19" t="s">
        <v>91</v>
      </c>
      <c r="BM569" s="190" t="s">
        <v>733</v>
      </c>
    </row>
    <row r="570" s="2" customFormat="1" ht="24.15" customHeight="1">
      <c r="A570" s="38"/>
      <c r="B570" s="177"/>
      <c r="C570" s="178" t="s">
        <v>734</v>
      </c>
      <c r="D570" s="178" t="s">
        <v>167</v>
      </c>
      <c r="E570" s="179" t="s">
        <v>735</v>
      </c>
      <c r="F570" s="180" t="s">
        <v>736</v>
      </c>
      <c r="G570" s="181" t="s">
        <v>170</v>
      </c>
      <c r="H570" s="182">
        <v>1833.992</v>
      </c>
      <c r="I570" s="183"/>
      <c r="J570" s="184">
        <f>ROUND(I570*H570,2)</f>
        <v>0</v>
      </c>
      <c r="K570" s="185"/>
      <c r="L570" s="39"/>
      <c r="M570" s="186" t="s">
        <v>1</v>
      </c>
      <c r="N570" s="187" t="s">
        <v>42</v>
      </c>
      <c r="O570" s="78"/>
      <c r="P570" s="188">
        <f>O570*H570</f>
        <v>0</v>
      </c>
      <c r="Q570" s="188">
        <v>0.0061799999999999997</v>
      </c>
      <c r="R570" s="188">
        <f>Q570*H570</f>
        <v>11.334070559999999</v>
      </c>
      <c r="S570" s="188">
        <v>0</v>
      </c>
      <c r="T570" s="189">
        <f>S570*H570</f>
        <v>0</v>
      </c>
      <c r="U570" s="38"/>
      <c r="V570" s="38"/>
      <c r="W570" s="38"/>
      <c r="X570" s="38"/>
      <c r="Y570" s="38"/>
      <c r="Z570" s="38"/>
      <c r="AA570" s="38"/>
      <c r="AB570" s="38"/>
      <c r="AC570" s="38"/>
      <c r="AD570" s="38"/>
      <c r="AE570" s="38"/>
      <c r="AR570" s="190" t="s">
        <v>91</v>
      </c>
      <c r="AT570" s="190" t="s">
        <v>167</v>
      </c>
      <c r="AU570" s="190" t="s">
        <v>171</v>
      </c>
      <c r="AY570" s="19" t="s">
        <v>165</v>
      </c>
      <c r="BE570" s="191">
        <f>IF(N570="základná",J570,0)</f>
        <v>0</v>
      </c>
      <c r="BF570" s="191">
        <f>IF(N570="znížená",J570,0)</f>
        <v>0</v>
      </c>
      <c r="BG570" s="191">
        <f>IF(N570="zákl. prenesená",J570,0)</f>
        <v>0</v>
      </c>
      <c r="BH570" s="191">
        <f>IF(N570="zníž. prenesená",J570,0)</f>
        <v>0</v>
      </c>
      <c r="BI570" s="191">
        <f>IF(N570="nulová",J570,0)</f>
        <v>0</v>
      </c>
      <c r="BJ570" s="19" t="s">
        <v>171</v>
      </c>
      <c r="BK570" s="191">
        <f>ROUND(I570*H570,2)</f>
        <v>0</v>
      </c>
      <c r="BL570" s="19" t="s">
        <v>91</v>
      </c>
      <c r="BM570" s="190" t="s">
        <v>737</v>
      </c>
    </row>
    <row r="571" s="2" customFormat="1" ht="16.5" customHeight="1">
      <c r="A571" s="38"/>
      <c r="B571" s="177"/>
      <c r="C571" s="178" t="s">
        <v>738</v>
      </c>
      <c r="D571" s="178" t="s">
        <v>167</v>
      </c>
      <c r="E571" s="179" t="s">
        <v>739</v>
      </c>
      <c r="F571" s="180" t="s">
        <v>740</v>
      </c>
      <c r="G571" s="181" t="s">
        <v>170</v>
      </c>
      <c r="H571" s="182">
        <v>1696.8</v>
      </c>
      <c r="I571" s="183"/>
      <c r="J571" s="184">
        <f>ROUND(I571*H571,2)</f>
        <v>0</v>
      </c>
      <c r="K571" s="185"/>
      <c r="L571" s="39"/>
      <c r="M571" s="186" t="s">
        <v>1</v>
      </c>
      <c r="N571" s="187" t="s">
        <v>42</v>
      </c>
      <c r="O571" s="78"/>
      <c r="P571" s="188">
        <f>O571*H571</f>
        <v>0</v>
      </c>
      <c r="Q571" s="188">
        <v>5.0000000000000002E-05</v>
      </c>
      <c r="R571" s="188">
        <f>Q571*H571</f>
        <v>0.084839999999999999</v>
      </c>
      <c r="S571" s="188">
        <v>0</v>
      </c>
      <c r="T571" s="189">
        <f>S571*H571</f>
        <v>0</v>
      </c>
      <c r="U571" s="38"/>
      <c r="V571" s="38"/>
      <c r="W571" s="38"/>
      <c r="X571" s="38"/>
      <c r="Y571" s="38"/>
      <c r="Z571" s="38"/>
      <c r="AA571" s="38"/>
      <c r="AB571" s="38"/>
      <c r="AC571" s="38"/>
      <c r="AD571" s="38"/>
      <c r="AE571" s="38"/>
      <c r="AR571" s="190" t="s">
        <v>91</v>
      </c>
      <c r="AT571" s="190" t="s">
        <v>167</v>
      </c>
      <c r="AU571" s="190" t="s">
        <v>171</v>
      </c>
      <c r="AY571" s="19" t="s">
        <v>165</v>
      </c>
      <c r="BE571" s="191">
        <f>IF(N571="základná",J571,0)</f>
        <v>0</v>
      </c>
      <c r="BF571" s="191">
        <f>IF(N571="znížená",J571,0)</f>
        <v>0</v>
      </c>
      <c r="BG571" s="191">
        <f>IF(N571="zákl. prenesená",J571,0)</f>
        <v>0</v>
      </c>
      <c r="BH571" s="191">
        <f>IF(N571="zníž. prenesená",J571,0)</f>
        <v>0</v>
      </c>
      <c r="BI571" s="191">
        <f>IF(N571="nulová",J571,0)</f>
        <v>0</v>
      </c>
      <c r="BJ571" s="19" t="s">
        <v>171</v>
      </c>
      <c r="BK571" s="191">
        <f>ROUND(I571*H571,2)</f>
        <v>0</v>
      </c>
      <c r="BL571" s="19" t="s">
        <v>91</v>
      </c>
      <c r="BM571" s="190" t="s">
        <v>741</v>
      </c>
    </row>
    <row r="572" s="2" customFormat="1" ht="16.5" customHeight="1">
      <c r="A572" s="38"/>
      <c r="B572" s="177"/>
      <c r="C572" s="178" t="s">
        <v>742</v>
      </c>
      <c r="D572" s="178" t="s">
        <v>167</v>
      </c>
      <c r="E572" s="179" t="s">
        <v>743</v>
      </c>
      <c r="F572" s="180" t="s">
        <v>744</v>
      </c>
      <c r="G572" s="181" t="s">
        <v>170</v>
      </c>
      <c r="H572" s="182">
        <v>1696.8</v>
      </c>
      <c r="I572" s="183"/>
      <c r="J572" s="184">
        <f>ROUND(I572*H572,2)</f>
        <v>0</v>
      </c>
      <c r="K572" s="185"/>
      <c r="L572" s="39"/>
      <c r="M572" s="186" t="s">
        <v>1</v>
      </c>
      <c r="N572" s="187" t="s">
        <v>42</v>
      </c>
      <c r="O572" s="78"/>
      <c r="P572" s="188">
        <f>O572*H572</f>
        <v>0</v>
      </c>
      <c r="Q572" s="188">
        <v>0</v>
      </c>
      <c r="R572" s="188">
        <f>Q572*H572</f>
        <v>0</v>
      </c>
      <c r="S572" s="188">
        <v>0</v>
      </c>
      <c r="T572" s="189">
        <f>S572*H572</f>
        <v>0</v>
      </c>
      <c r="U572" s="38"/>
      <c r="V572" s="38"/>
      <c r="W572" s="38"/>
      <c r="X572" s="38"/>
      <c r="Y572" s="38"/>
      <c r="Z572" s="38"/>
      <c r="AA572" s="38"/>
      <c r="AB572" s="38"/>
      <c r="AC572" s="38"/>
      <c r="AD572" s="38"/>
      <c r="AE572" s="38"/>
      <c r="AR572" s="190" t="s">
        <v>91</v>
      </c>
      <c r="AT572" s="190" t="s">
        <v>167</v>
      </c>
      <c r="AU572" s="190" t="s">
        <v>171</v>
      </c>
      <c r="AY572" s="19" t="s">
        <v>165</v>
      </c>
      <c r="BE572" s="191">
        <f>IF(N572="základná",J572,0)</f>
        <v>0</v>
      </c>
      <c r="BF572" s="191">
        <f>IF(N572="znížená",J572,0)</f>
        <v>0</v>
      </c>
      <c r="BG572" s="191">
        <f>IF(N572="zákl. prenesená",J572,0)</f>
        <v>0</v>
      </c>
      <c r="BH572" s="191">
        <f>IF(N572="zníž. prenesená",J572,0)</f>
        <v>0</v>
      </c>
      <c r="BI572" s="191">
        <f>IF(N572="nulová",J572,0)</f>
        <v>0</v>
      </c>
      <c r="BJ572" s="19" t="s">
        <v>171</v>
      </c>
      <c r="BK572" s="191">
        <f>ROUND(I572*H572,2)</f>
        <v>0</v>
      </c>
      <c r="BL572" s="19" t="s">
        <v>91</v>
      </c>
      <c r="BM572" s="190" t="s">
        <v>745</v>
      </c>
    </row>
    <row r="573" s="2" customFormat="1" ht="16.5" customHeight="1">
      <c r="A573" s="38"/>
      <c r="B573" s="177"/>
      <c r="C573" s="178" t="s">
        <v>746</v>
      </c>
      <c r="D573" s="178" t="s">
        <v>167</v>
      </c>
      <c r="E573" s="179" t="s">
        <v>747</v>
      </c>
      <c r="F573" s="180" t="s">
        <v>748</v>
      </c>
      <c r="G573" s="181" t="s">
        <v>170</v>
      </c>
      <c r="H573" s="182">
        <v>1833.992</v>
      </c>
      <c r="I573" s="183"/>
      <c r="J573" s="184">
        <f>ROUND(I573*H573,2)</f>
        <v>0</v>
      </c>
      <c r="K573" s="185"/>
      <c r="L573" s="39"/>
      <c r="M573" s="186" t="s">
        <v>1</v>
      </c>
      <c r="N573" s="187" t="s">
        <v>42</v>
      </c>
      <c r="O573" s="78"/>
      <c r="P573" s="188">
        <f>O573*H573</f>
        <v>0</v>
      </c>
      <c r="Q573" s="188">
        <v>5.0000000000000002E-05</v>
      </c>
      <c r="R573" s="188">
        <f>Q573*H573</f>
        <v>0.091699600000000006</v>
      </c>
      <c r="S573" s="188">
        <v>0</v>
      </c>
      <c r="T573" s="189">
        <f>S573*H573</f>
        <v>0</v>
      </c>
      <c r="U573" s="38"/>
      <c r="V573" s="38"/>
      <c r="W573" s="38"/>
      <c r="X573" s="38"/>
      <c r="Y573" s="38"/>
      <c r="Z573" s="38"/>
      <c r="AA573" s="38"/>
      <c r="AB573" s="38"/>
      <c r="AC573" s="38"/>
      <c r="AD573" s="38"/>
      <c r="AE573" s="38"/>
      <c r="AR573" s="190" t="s">
        <v>91</v>
      </c>
      <c r="AT573" s="190" t="s">
        <v>167</v>
      </c>
      <c r="AU573" s="190" t="s">
        <v>171</v>
      </c>
      <c r="AY573" s="19" t="s">
        <v>165</v>
      </c>
      <c r="BE573" s="191">
        <f>IF(N573="základná",J573,0)</f>
        <v>0</v>
      </c>
      <c r="BF573" s="191">
        <f>IF(N573="znížená",J573,0)</f>
        <v>0</v>
      </c>
      <c r="BG573" s="191">
        <f>IF(N573="zákl. prenesená",J573,0)</f>
        <v>0</v>
      </c>
      <c r="BH573" s="191">
        <f>IF(N573="zníž. prenesená",J573,0)</f>
        <v>0</v>
      </c>
      <c r="BI573" s="191">
        <f>IF(N573="nulová",J573,0)</f>
        <v>0</v>
      </c>
      <c r="BJ573" s="19" t="s">
        <v>171</v>
      </c>
      <c r="BK573" s="191">
        <f>ROUND(I573*H573,2)</f>
        <v>0</v>
      </c>
      <c r="BL573" s="19" t="s">
        <v>91</v>
      </c>
      <c r="BM573" s="190" t="s">
        <v>749</v>
      </c>
    </row>
    <row r="574" s="13" customFormat="1">
      <c r="A574" s="13"/>
      <c r="B574" s="192"/>
      <c r="C574" s="13"/>
      <c r="D574" s="193" t="s">
        <v>173</v>
      </c>
      <c r="E574" s="194" t="s">
        <v>1</v>
      </c>
      <c r="F574" s="195" t="s">
        <v>750</v>
      </c>
      <c r="G574" s="13"/>
      <c r="H574" s="196">
        <v>1833.992</v>
      </c>
      <c r="I574" s="197"/>
      <c r="J574" s="13"/>
      <c r="K574" s="13"/>
      <c r="L574" s="192"/>
      <c r="M574" s="198"/>
      <c r="N574" s="199"/>
      <c r="O574" s="199"/>
      <c r="P574" s="199"/>
      <c r="Q574" s="199"/>
      <c r="R574" s="199"/>
      <c r="S574" s="199"/>
      <c r="T574" s="200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T574" s="194" t="s">
        <v>173</v>
      </c>
      <c r="AU574" s="194" t="s">
        <v>171</v>
      </c>
      <c r="AV574" s="13" t="s">
        <v>171</v>
      </c>
      <c r="AW574" s="13" t="s">
        <v>32</v>
      </c>
      <c r="AX574" s="13" t="s">
        <v>81</v>
      </c>
      <c r="AY574" s="194" t="s">
        <v>165</v>
      </c>
    </row>
    <row r="575" s="2" customFormat="1" ht="37.8" customHeight="1">
      <c r="A575" s="38"/>
      <c r="B575" s="177"/>
      <c r="C575" s="178" t="s">
        <v>751</v>
      </c>
      <c r="D575" s="178" t="s">
        <v>167</v>
      </c>
      <c r="E575" s="179" t="s">
        <v>752</v>
      </c>
      <c r="F575" s="180" t="s">
        <v>753</v>
      </c>
      <c r="G575" s="181" t="s">
        <v>170</v>
      </c>
      <c r="H575" s="182">
        <v>928.60699999999997</v>
      </c>
      <c r="I575" s="183"/>
      <c r="J575" s="184">
        <f>ROUND(I575*H575,2)</f>
        <v>0</v>
      </c>
      <c r="K575" s="185"/>
      <c r="L575" s="39"/>
      <c r="M575" s="186" t="s">
        <v>1</v>
      </c>
      <c r="N575" s="187" t="s">
        <v>42</v>
      </c>
      <c r="O575" s="78"/>
      <c r="P575" s="188">
        <f>O575*H575</f>
        <v>0</v>
      </c>
      <c r="Q575" s="188">
        <v>0</v>
      </c>
      <c r="R575" s="188">
        <f>Q575*H575</f>
        <v>0</v>
      </c>
      <c r="S575" s="188">
        <v>0.19600000000000001</v>
      </c>
      <c r="T575" s="189">
        <f>S575*H575</f>
        <v>182.00697199999999</v>
      </c>
      <c r="U575" s="38"/>
      <c r="V575" s="38"/>
      <c r="W575" s="38"/>
      <c r="X575" s="38"/>
      <c r="Y575" s="38"/>
      <c r="Z575" s="38"/>
      <c r="AA575" s="38"/>
      <c r="AB575" s="38"/>
      <c r="AC575" s="38"/>
      <c r="AD575" s="38"/>
      <c r="AE575" s="38"/>
      <c r="AR575" s="190" t="s">
        <v>91</v>
      </c>
      <c r="AT575" s="190" t="s">
        <v>167</v>
      </c>
      <c r="AU575" s="190" t="s">
        <v>171</v>
      </c>
      <c r="AY575" s="19" t="s">
        <v>165</v>
      </c>
      <c r="BE575" s="191">
        <f>IF(N575="základná",J575,0)</f>
        <v>0</v>
      </c>
      <c r="BF575" s="191">
        <f>IF(N575="znížená",J575,0)</f>
        <v>0</v>
      </c>
      <c r="BG575" s="191">
        <f>IF(N575="zákl. prenesená",J575,0)</f>
        <v>0</v>
      </c>
      <c r="BH575" s="191">
        <f>IF(N575="zníž. prenesená",J575,0)</f>
        <v>0</v>
      </c>
      <c r="BI575" s="191">
        <f>IF(N575="nulová",J575,0)</f>
        <v>0</v>
      </c>
      <c r="BJ575" s="19" t="s">
        <v>171</v>
      </c>
      <c r="BK575" s="191">
        <f>ROUND(I575*H575,2)</f>
        <v>0</v>
      </c>
      <c r="BL575" s="19" t="s">
        <v>91</v>
      </c>
      <c r="BM575" s="190" t="s">
        <v>754</v>
      </c>
    </row>
    <row r="576" s="15" customFormat="1">
      <c r="A576" s="15"/>
      <c r="B576" s="220"/>
      <c r="C576" s="15"/>
      <c r="D576" s="193" t="s">
        <v>173</v>
      </c>
      <c r="E576" s="221" t="s">
        <v>1</v>
      </c>
      <c r="F576" s="222" t="s">
        <v>260</v>
      </c>
      <c r="G576" s="15"/>
      <c r="H576" s="221" t="s">
        <v>1</v>
      </c>
      <c r="I576" s="223"/>
      <c r="J576" s="15"/>
      <c r="K576" s="15"/>
      <c r="L576" s="220"/>
      <c r="M576" s="224"/>
      <c r="N576" s="225"/>
      <c r="O576" s="225"/>
      <c r="P576" s="225"/>
      <c r="Q576" s="225"/>
      <c r="R576" s="225"/>
      <c r="S576" s="225"/>
      <c r="T576" s="226"/>
      <c r="U576" s="15"/>
      <c r="V576" s="15"/>
      <c r="W576" s="15"/>
      <c r="X576" s="15"/>
      <c r="Y576" s="15"/>
      <c r="Z576" s="15"/>
      <c r="AA576" s="15"/>
      <c r="AB576" s="15"/>
      <c r="AC576" s="15"/>
      <c r="AD576" s="15"/>
      <c r="AE576" s="15"/>
      <c r="AT576" s="221" t="s">
        <v>173</v>
      </c>
      <c r="AU576" s="221" t="s">
        <v>171</v>
      </c>
      <c r="AV576" s="15" t="s">
        <v>81</v>
      </c>
      <c r="AW576" s="15" t="s">
        <v>32</v>
      </c>
      <c r="AX576" s="15" t="s">
        <v>76</v>
      </c>
      <c r="AY576" s="221" t="s">
        <v>165</v>
      </c>
    </row>
    <row r="577" s="13" customFormat="1">
      <c r="A577" s="13"/>
      <c r="B577" s="192"/>
      <c r="C577" s="13"/>
      <c r="D577" s="193" t="s">
        <v>173</v>
      </c>
      <c r="E577" s="194" t="s">
        <v>1</v>
      </c>
      <c r="F577" s="195" t="s">
        <v>755</v>
      </c>
      <c r="G577" s="13"/>
      <c r="H577" s="196">
        <v>164.52000000000001</v>
      </c>
      <c r="I577" s="197"/>
      <c r="J577" s="13"/>
      <c r="K577" s="13"/>
      <c r="L577" s="192"/>
      <c r="M577" s="198"/>
      <c r="N577" s="199"/>
      <c r="O577" s="199"/>
      <c r="P577" s="199"/>
      <c r="Q577" s="199"/>
      <c r="R577" s="199"/>
      <c r="S577" s="199"/>
      <c r="T577" s="200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T577" s="194" t="s">
        <v>173</v>
      </c>
      <c r="AU577" s="194" t="s">
        <v>171</v>
      </c>
      <c r="AV577" s="13" t="s">
        <v>171</v>
      </c>
      <c r="AW577" s="13" t="s">
        <v>32</v>
      </c>
      <c r="AX577" s="13" t="s">
        <v>76</v>
      </c>
      <c r="AY577" s="194" t="s">
        <v>165</v>
      </c>
    </row>
    <row r="578" s="13" customFormat="1">
      <c r="A578" s="13"/>
      <c r="B578" s="192"/>
      <c r="C578" s="13"/>
      <c r="D578" s="193" t="s">
        <v>173</v>
      </c>
      <c r="E578" s="194" t="s">
        <v>1</v>
      </c>
      <c r="F578" s="195" t="s">
        <v>756</v>
      </c>
      <c r="G578" s="13"/>
      <c r="H578" s="196">
        <v>-21</v>
      </c>
      <c r="I578" s="197"/>
      <c r="J578" s="13"/>
      <c r="K578" s="13"/>
      <c r="L578" s="192"/>
      <c r="M578" s="198"/>
      <c r="N578" s="199"/>
      <c r="O578" s="199"/>
      <c r="P578" s="199"/>
      <c r="Q578" s="199"/>
      <c r="R578" s="199"/>
      <c r="S578" s="199"/>
      <c r="T578" s="200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T578" s="194" t="s">
        <v>173</v>
      </c>
      <c r="AU578" s="194" t="s">
        <v>171</v>
      </c>
      <c r="AV578" s="13" t="s">
        <v>171</v>
      </c>
      <c r="AW578" s="13" t="s">
        <v>32</v>
      </c>
      <c r="AX578" s="13" t="s">
        <v>76</v>
      </c>
      <c r="AY578" s="194" t="s">
        <v>165</v>
      </c>
    </row>
    <row r="579" s="13" customFormat="1">
      <c r="A579" s="13"/>
      <c r="B579" s="192"/>
      <c r="C579" s="13"/>
      <c r="D579" s="193" t="s">
        <v>173</v>
      </c>
      <c r="E579" s="194" t="s">
        <v>1</v>
      </c>
      <c r="F579" s="195" t="s">
        <v>757</v>
      </c>
      <c r="G579" s="13"/>
      <c r="H579" s="196">
        <v>81.299999999999997</v>
      </c>
      <c r="I579" s="197"/>
      <c r="J579" s="13"/>
      <c r="K579" s="13"/>
      <c r="L579" s="192"/>
      <c r="M579" s="198"/>
      <c r="N579" s="199"/>
      <c r="O579" s="199"/>
      <c r="P579" s="199"/>
      <c r="Q579" s="199"/>
      <c r="R579" s="199"/>
      <c r="S579" s="199"/>
      <c r="T579" s="200"/>
      <c r="U579" s="13"/>
      <c r="V579" s="13"/>
      <c r="W579" s="13"/>
      <c r="X579" s="13"/>
      <c r="Y579" s="13"/>
      <c r="Z579" s="13"/>
      <c r="AA579" s="13"/>
      <c r="AB579" s="13"/>
      <c r="AC579" s="13"/>
      <c r="AD579" s="13"/>
      <c r="AE579" s="13"/>
      <c r="AT579" s="194" t="s">
        <v>173</v>
      </c>
      <c r="AU579" s="194" t="s">
        <v>171</v>
      </c>
      <c r="AV579" s="13" t="s">
        <v>171</v>
      </c>
      <c r="AW579" s="13" t="s">
        <v>32</v>
      </c>
      <c r="AX579" s="13" t="s">
        <v>76</v>
      </c>
      <c r="AY579" s="194" t="s">
        <v>165</v>
      </c>
    </row>
    <row r="580" s="13" customFormat="1">
      <c r="A580" s="13"/>
      <c r="B580" s="192"/>
      <c r="C580" s="13"/>
      <c r="D580" s="193" t="s">
        <v>173</v>
      </c>
      <c r="E580" s="194" t="s">
        <v>1</v>
      </c>
      <c r="F580" s="195" t="s">
        <v>758</v>
      </c>
      <c r="G580" s="13"/>
      <c r="H580" s="196">
        <v>-10.800000000000001</v>
      </c>
      <c r="I580" s="197"/>
      <c r="J580" s="13"/>
      <c r="K580" s="13"/>
      <c r="L580" s="192"/>
      <c r="M580" s="198"/>
      <c r="N580" s="199"/>
      <c r="O580" s="199"/>
      <c r="P580" s="199"/>
      <c r="Q580" s="199"/>
      <c r="R580" s="199"/>
      <c r="S580" s="199"/>
      <c r="T580" s="200"/>
      <c r="U580" s="13"/>
      <c r="V580" s="13"/>
      <c r="W580" s="13"/>
      <c r="X580" s="13"/>
      <c r="Y580" s="13"/>
      <c r="Z580" s="13"/>
      <c r="AA580" s="13"/>
      <c r="AB580" s="13"/>
      <c r="AC580" s="13"/>
      <c r="AD580" s="13"/>
      <c r="AE580" s="13"/>
      <c r="AT580" s="194" t="s">
        <v>173</v>
      </c>
      <c r="AU580" s="194" t="s">
        <v>171</v>
      </c>
      <c r="AV580" s="13" t="s">
        <v>171</v>
      </c>
      <c r="AW580" s="13" t="s">
        <v>32</v>
      </c>
      <c r="AX580" s="13" t="s">
        <v>76</v>
      </c>
      <c r="AY580" s="194" t="s">
        <v>165</v>
      </c>
    </row>
    <row r="581" s="16" customFormat="1">
      <c r="A581" s="16"/>
      <c r="B581" s="227"/>
      <c r="C581" s="16"/>
      <c r="D581" s="193" t="s">
        <v>173</v>
      </c>
      <c r="E581" s="228" t="s">
        <v>1</v>
      </c>
      <c r="F581" s="229" t="s">
        <v>307</v>
      </c>
      <c r="G581" s="16"/>
      <c r="H581" s="230">
        <v>214.02000000000001</v>
      </c>
      <c r="I581" s="231"/>
      <c r="J581" s="16"/>
      <c r="K581" s="16"/>
      <c r="L581" s="227"/>
      <c r="M581" s="232"/>
      <c r="N581" s="233"/>
      <c r="O581" s="233"/>
      <c r="P581" s="233"/>
      <c r="Q581" s="233"/>
      <c r="R581" s="233"/>
      <c r="S581" s="233"/>
      <c r="T581" s="234"/>
      <c r="U581" s="16"/>
      <c r="V581" s="16"/>
      <c r="W581" s="16"/>
      <c r="X581" s="16"/>
      <c r="Y581" s="16"/>
      <c r="Z581" s="16"/>
      <c r="AA581" s="16"/>
      <c r="AB581" s="16"/>
      <c r="AC581" s="16"/>
      <c r="AD581" s="16"/>
      <c r="AE581" s="16"/>
      <c r="AT581" s="228" t="s">
        <v>173</v>
      </c>
      <c r="AU581" s="228" t="s">
        <v>171</v>
      </c>
      <c r="AV581" s="16" t="s">
        <v>88</v>
      </c>
      <c r="AW581" s="16" t="s">
        <v>32</v>
      </c>
      <c r="AX581" s="16" t="s">
        <v>76</v>
      </c>
      <c r="AY581" s="228" t="s">
        <v>165</v>
      </c>
    </row>
    <row r="582" s="15" customFormat="1">
      <c r="A582" s="15"/>
      <c r="B582" s="220"/>
      <c r="C582" s="15"/>
      <c r="D582" s="193" t="s">
        <v>173</v>
      </c>
      <c r="E582" s="221" t="s">
        <v>1</v>
      </c>
      <c r="F582" s="222" t="s">
        <v>338</v>
      </c>
      <c r="G582" s="15"/>
      <c r="H582" s="221" t="s">
        <v>1</v>
      </c>
      <c r="I582" s="223"/>
      <c r="J582" s="15"/>
      <c r="K582" s="15"/>
      <c r="L582" s="220"/>
      <c r="M582" s="224"/>
      <c r="N582" s="225"/>
      <c r="O582" s="225"/>
      <c r="P582" s="225"/>
      <c r="Q582" s="225"/>
      <c r="R582" s="225"/>
      <c r="S582" s="225"/>
      <c r="T582" s="226"/>
      <c r="U582" s="15"/>
      <c r="V582" s="15"/>
      <c r="W582" s="15"/>
      <c r="X582" s="15"/>
      <c r="Y582" s="15"/>
      <c r="Z582" s="15"/>
      <c r="AA582" s="15"/>
      <c r="AB582" s="15"/>
      <c r="AC582" s="15"/>
      <c r="AD582" s="15"/>
      <c r="AE582" s="15"/>
      <c r="AT582" s="221" t="s">
        <v>173</v>
      </c>
      <c r="AU582" s="221" t="s">
        <v>171</v>
      </c>
      <c r="AV582" s="15" t="s">
        <v>81</v>
      </c>
      <c r="AW582" s="15" t="s">
        <v>32</v>
      </c>
      <c r="AX582" s="15" t="s">
        <v>76</v>
      </c>
      <c r="AY582" s="221" t="s">
        <v>165</v>
      </c>
    </row>
    <row r="583" s="13" customFormat="1">
      <c r="A583" s="13"/>
      <c r="B583" s="192"/>
      <c r="C583" s="13"/>
      <c r="D583" s="193" t="s">
        <v>173</v>
      </c>
      <c r="E583" s="194" t="s">
        <v>1</v>
      </c>
      <c r="F583" s="195" t="s">
        <v>759</v>
      </c>
      <c r="G583" s="13"/>
      <c r="H583" s="196">
        <v>126.736</v>
      </c>
      <c r="I583" s="197"/>
      <c r="J583" s="13"/>
      <c r="K583" s="13"/>
      <c r="L583" s="192"/>
      <c r="M583" s="198"/>
      <c r="N583" s="199"/>
      <c r="O583" s="199"/>
      <c r="P583" s="199"/>
      <c r="Q583" s="199"/>
      <c r="R583" s="199"/>
      <c r="S583" s="199"/>
      <c r="T583" s="200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T583" s="194" t="s">
        <v>173</v>
      </c>
      <c r="AU583" s="194" t="s">
        <v>171</v>
      </c>
      <c r="AV583" s="13" t="s">
        <v>171</v>
      </c>
      <c r="AW583" s="13" t="s">
        <v>32</v>
      </c>
      <c r="AX583" s="13" t="s">
        <v>76</v>
      </c>
      <c r="AY583" s="194" t="s">
        <v>165</v>
      </c>
    </row>
    <row r="584" s="13" customFormat="1">
      <c r="A584" s="13"/>
      <c r="B584" s="192"/>
      <c r="C584" s="13"/>
      <c r="D584" s="193" t="s">
        <v>173</v>
      </c>
      <c r="E584" s="194" t="s">
        <v>1</v>
      </c>
      <c r="F584" s="195" t="s">
        <v>760</v>
      </c>
      <c r="G584" s="13"/>
      <c r="H584" s="196">
        <v>157.53</v>
      </c>
      <c r="I584" s="197"/>
      <c r="J584" s="13"/>
      <c r="K584" s="13"/>
      <c r="L584" s="192"/>
      <c r="M584" s="198"/>
      <c r="N584" s="199"/>
      <c r="O584" s="199"/>
      <c r="P584" s="199"/>
      <c r="Q584" s="199"/>
      <c r="R584" s="199"/>
      <c r="S584" s="199"/>
      <c r="T584" s="200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T584" s="194" t="s">
        <v>173</v>
      </c>
      <c r="AU584" s="194" t="s">
        <v>171</v>
      </c>
      <c r="AV584" s="13" t="s">
        <v>171</v>
      </c>
      <c r="AW584" s="13" t="s">
        <v>32</v>
      </c>
      <c r="AX584" s="13" t="s">
        <v>76</v>
      </c>
      <c r="AY584" s="194" t="s">
        <v>165</v>
      </c>
    </row>
    <row r="585" s="13" customFormat="1">
      <c r="A585" s="13"/>
      <c r="B585" s="192"/>
      <c r="C585" s="13"/>
      <c r="D585" s="193" t="s">
        <v>173</v>
      </c>
      <c r="E585" s="194" t="s">
        <v>1</v>
      </c>
      <c r="F585" s="195" t="s">
        <v>761</v>
      </c>
      <c r="G585" s="13"/>
      <c r="H585" s="196">
        <v>82.947999999999993</v>
      </c>
      <c r="I585" s="197"/>
      <c r="J585" s="13"/>
      <c r="K585" s="13"/>
      <c r="L585" s="192"/>
      <c r="M585" s="198"/>
      <c r="N585" s="199"/>
      <c r="O585" s="199"/>
      <c r="P585" s="199"/>
      <c r="Q585" s="199"/>
      <c r="R585" s="199"/>
      <c r="S585" s="199"/>
      <c r="T585" s="200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T585" s="194" t="s">
        <v>173</v>
      </c>
      <c r="AU585" s="194" t="s">
        <v>171</v>
      </c>
      <c r="AV585" s="13" t="s">
        <v>171</v>
      </c>
      <c r="AW585" s="13" t="s">
        <v>32</v>
      </c>
      <c r="AX585" s="13" t="s">
        <v>76</v>
      </c>
      <c r="AY585" s="194" t="s">
        <v>165</v>
      </c>
    </row>
    <row r="586" s="13" customFormat="1">
      <c r="A586" s="13"/>
      <c r="B586" s="192"/>
      <c r="C586" s="13"/>
      <c r="D586" s="193" t="s">
        <v>173</v>
      </c>
      <c r="E586" s="194" t="s">
        <v>1</v>
      </c>
      <c r="F586" s="195" t="s">
        <v>762</v>
      </c>
      <c r="G586" s="13"/>
      <c r="H586" s="196">
        <v>-28.199999999999999</v>
      </c>
      <c r="I586" s="197"/>
      <c r="J586" s="13"/>
      <c r="K586" s="13"/>
      <c r="L586" s="192"/>
      <c r="M586" s="198"/>
      <c r="N586" s="199"/>
      <c r="O586" s="199"/>
      <c r="P586" s="199"/>
      <c r="Q586" s="199"/>
      <c r="R586" s="199"/>
      <c r="S586" s="199"/>
      <c r="T586" s="200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T586" s="194" t="s">
        <v>173</v>
      </c>
      <c r="AU586" s="194" t="s">
        <v>171</v>
      </c>
      <c r="AV586" s="13" t="s">
        <v>171</v>
      </c>
      <c r="AW586" s="13" t="s">
        <v>32</v>
      </c>
      <c r="AX586" s="13" t="s">
        <v>76</v>
      </c>
      <c r="AY586" s="194" t="s">
        <v>165</v>
      </c>
    </row>
    <row r="587" s="16" customFormat="1">
      <c r="A587" s="16"/>
      <c r="B587" s="227"/>
      <c r="C587" s="16"/>
      <c r="D587" s="193" t="s">
        <v>173</v>
      </c>
      <c r="E587" s="228" t="s">
        <v>1</v>
      </c>
      <c r="F587" s="229" t="s">
        <v>307</v>
      </c>
      <c r="G587" s="16"/>
      <c r="H587" s="230">
        <v>339.01400000000001</v>
      </c>
      <c r="I587" s="231"/>
      <c r="J587" s="16"/>
      <c r="K587" s="16"/>
      <c r="L587" s="227"/>
      <c r="M587" s="232"/>
      <c r="N587" s="233"/>
      <c r="O587" s="233"/>
      <c r="P587" s="233"/>
      <c r="Q587" s="233"/>
      <c r="R587" s="233"/>
      <c r="S587" s="233"/>
      <c r="T587" s="234"/>
      <c r="U587" s="16"/>
      <c r="V587" s="16"/>
      <c r="W587" s="16"/>
      <c r="X587" s="16"/>
      <c r="Y587" s="16"/>
      <c r="Z587" s="16"/>
      <c r="AA587" s="16"/>
      <c r="AB587" s="16"/>
      <c r="AC587" s="16"/>
      <c r="AD587" s="16"/>
      <c r="AE587" s="16"/>
      <c r="AT587" s="228" t="s">
        <v>173</v>
      </c>
      <c r="AU587" s="228" t="s">
        <v>171</v>
      </c>
      <c r="AV587" s="16" t="s">
        <v>88</v>
      </c>
      <c r="AW587" s="16" t="s">
        <v>32</v>
      </c>
      <c r="AX587" s="16" t="s">
        <v>76</v>
      </c>
      <c r="AY587" s="228" t="s">
        <v>165</v>
      </c>
    </row>
    <row r="588" s="15" customFormat="1">
      <c r="A588" s="15"/>
      <c r="B588" s="220"/>
      <c r="C588" s="15"/>
      <c r="D588" s="193" t="s">
        <v>173</v>
      </c>
      <c r="E588" s="221" t="s">
        <v>1</v>
      </c>
      <c r="F588" s="222" t="s">
        <v>653</v>
      </c>
      <c r="G588" s="15"/>
      <c r="H588" s="221" t="s">
        <v>1</v>
      </c>
      <c r="I588" s="223"/>
      <c r="J588" s="15"/>
      <c r="K588" s="15"/>
      <c r="L588" s="220"/>
      <c r="M588" s="224"/>
      <c r="N588" s="225"/>
      <c r="O588" s="225"/>
      <c r="P588" s="225"/>
      <c r="Q588" s="225"/>
      <c r="R588" s="225"/>
      <c r="S588" s="225"/>
      <c r="T588" s="226"/>
      <c r="U588" s="15"/>
      <c r="V588" s="15"/>
      <c r="W588" s="15"/>
      <c r="X588" s="15"/>
      <c r="Y588" s="15"/>
      <c r="Z588" s="15"/>
      <c r="AA588" s="15"/>
      <c r="AB588" s="15"/>
      <c r="AC588" s="15"/>
      <c r="AD588" s="15"/>
      <c r="AE588" s="15"/>
      <c r="AT588" s="221" t="s">
        <v>173</v>
      </c>
      <c r="AU588" s="221" t="s">
        <v>171</v>
      </c>
      <c r="AV588" s="15" t="s">
        <v>81</v>
      </c>
      <c r="AW588" s="15" t="s">
        <v>32</v>
      </c>
      <c r="AX588" s="15" t="s">
        <v>76</v>
      </c>
      <c r="AY588" s="221" t="s">
        <v>165</v>
      </c>
    </row>
    <row r="589" s="13" customFormat="1">
      <c r="A589" s="13"/>
      <c r="B589" s="192"/>
      <c r="C589" s="13"/>
      <c r="D589" s="193" t="s">
        <v>173</v>
      </c>
      <c r="E589" s="194" t="s">
        <v>1</v>
      </c>
      <c r="F589" s="195" t="s">
        <v>763</v>
      </c>
      <c r="G589" s="13"/>
      <c r="H589" s="196">
        <v>339.73500000000001</v>
      </c>
      <c r="I589" s="197"/>
      <c r="J589" s="13"/>
      <c r="K589" s="13"/>
      <c r="L589" s="192"/>
      <c r="M589" s="198"/>
      <c r="N589" s="199"/>
      <c r="O589" s="199"/>
      <c r="P589" s="199"/>
      <c r="Q589" s="199"/>
      <c r="R589" s="199"/>
      <c r="S589" s="199"/>
      <c r="T589" s="200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T589" s="194" t="s">
        <v>173</v>
      </c>
      <c r="AU589" s="194" t="s">
        <v>171</v>
      </c>
      <c r="AV589" s="13" t="s">
        <v>171</v>
      </c>
      <c r="AW589" s="13" t="s">
        <v>32</v>
      </c>
      <c r="AX589" s="13" t="s">
        <v>76</v>
      </c>
      <c r="AY589" s="194" t="s">
        <v>165</v>
      </c>
    </row>
    <row r="590" s="13" customFormat="1">
      <c r="A590" s="13"/>
      <c r="B590" s="192"/>
      <c r="C590" s="13"/>
      <c r="D590" s="193" t="s">
        <v>173</v>
      </c>
      <c r="E590" s="194" t="s">
        <v>1</v>
      </c>
      <c r="F590" s="195" t="s">
        <v>764</v>
      </c>
      <c r="G590" s="13"/>
      <c r="H590" s="196">
        <v>-29</v>
      </c>
      <c r="I590" s="197"/>
      <c r="J590" s="13"/>
      <c r="K590" s="13"/>
      <c r="L590" s="192"/>
      <c r="M590" s="198"/>
      <c r="N590" s="199"/>
      <c r="O590" s="199"/>
      <c r="P590" s="199"/>
      <c r="Q590" s="199"/>
      <c r="R590" s="199"/>
      <c r="S590" s="199"/>
      <c r="T590" s="200"/>
      <c r="U590" s="13"/>
      <c r="V590" s="13"/>
      <c r="W590" s="13"/>
      <c r="X590" s="13"/>
      <c r="Y590" s="13"/>
      <c r="Z590" s="13"/>
      <c r="AA590" s="13"/>
      <c r="AB590" s="13"/>
      <c r="AC590" s="13"/>
      <c r="AD590" s="13"/>
      <c r="AE590" s="13"/>
      <c r="AT590" s="194" t="s">
        <v>173</v>
      </c>
      <c r="AU590" s="194" t="s">
        <v>171</v>
      </c>
      <c r="AV590" s="13" t="s">
        <v>171</v>
      </c>
      <c r="AW590" s="13" t="s">
        <v>32</v>
      </c>
      <c r="AX590" s="13" t="s">
        <v>76</v>
      </c>
      <c r="AY590" s="194" t="s">
        <v>165</v>
      </c>
    </row>
    <row r="591" s="16" customFormat="1">
      <c r="A591" s="16"/>
      <c r="B591" s="227"/>
      <c r="C591" s="16"/>
      <c r="D591" s="193" t="s">
        <v>173</v>
      </c>
      <c r="E591" s="228" t="s">
        <v>1</v>
      </c>
      <c r="F591" s="229" t="s">
        <v>307</v>
      </c>
      <c r="G591" s="16"/>
      <c r="H591" s="230">
        <v>310.73500000000001</v>
      </c>
      <c r="I591" s="231"/>
      <c r="J591" s="16"/>
      <c r="K591" s="16"/>
      <c r="L591" s="227"/>
      <c r="M591" s="232"/>
      <c r="N591" s="233"/>
      <c r="O591" s="233"/>
      <c r="P591" s="233"/>
      <c r="Q591" s="233"/>
      <c r="R591" s="233"/>
      <c r="S591" s="233"/>
      <c r="T591" s="234"/>
      <c r="U591" s="16"/>
      <c r="V591" s="16"/>
      <c r="W591" s="16"/>
      <c r="X591" s="16"/>
      <c r="Y591" s="16"/>
      <c r="Z591" s="16"/>
      <c r="AA591" s="16"/>
      <c r="AB591" s="16"/>
      <c r="AC591" s="16"/>
      <c r="AD591" s="16"/>
      <c r="AE591" s="16"/>
      <c r="AT591" s="228" t="s">
        <v>173</v>
      </c>
      <c r="AU591" s="228" t="s">
        <v>171</v>
      </c>
      <c r="AV591" s="16" t="s">
        <v>88</v>
      </c>
      <c r="AW591" s="16" t="s">
        <v>32</v>
      </c>
      <c r="AX591" s="16" t="s">
        <v>76</v>
      </c>
      <c r="AY591" s="228" t="s">
        <v>165</v>
      </c>
    </row>
    <row r="592" s="15" customFormat="1">
      <c r="A592" s="15"/>
      <c r="B592" s="220"/>
      <c r="C592" s="15"/>
      <c r="D592" s="193" t="s">
        <v>173</v>
      </c>
      <c r="E592" s="221" t="s">
        <v>1</v>
      </c>
      <c r="F592" s="222" t="s">
        <v>362</v>
      </c>
      <c r="G592" s="15"/>
      <c r="H592" s="221" t="s">
        <v>1</v>
      </c>
      <c r="I592" s="223"/>
      <c r="J592" s="15"/>
      <c r="K592" s="15"/>
      <c r="L592" s="220"/>
      <c r="M592" s="224"/>
      <c r="N592" s="225"/>
      <c r="O592" s="225"/>
      <c r="P592" s="225"/>
      <c r="Q592" s="225"/>
      <c r="R592" s="225"/>
      <c r="S592" s="225"/>
      <c r="T592" s="226"/>
      <c r="U592" s="15"/>
      <c r="V592" s="15"/>
      <c r="W592" s="15"/>
      <c r="X592" s="15"/>
      <c r="Y592" s="15"/>
      <c r="Z592" s="15"/>
      <c r="AA592" s="15"/>
      <c r="AB592" s="15"/>
      <c r="AC592" s="15"/>
      <c r="AD592" s="15"/>
      <c r="AE592" s="15"/>
      <c r="AT592" s="221" t="s">
        <v>173</v>
      </c>
      <c r="AU592" s="221" t="s">
        <v>171</v>
      </c>
      <c r="AV592" s="15" t="s">
        <v>81</v>
      </c>
      <c r="AW592" s="15" t="s">
        <v>32</v>
      </c>
      <c r="AX592" s="15" t="s">
        <v>76</v>
      </c>
      <c r="AY592" s="221" t="s">
        <v>165</v>
      </c>
    </row>
    <row r="593" s="13" customFormat="1">
      <c r="A593" s="13"/>
      <c r="B593" s="192"/>
      <c r="C593" s="13"/>
      <c r="D593" s="193" t="s">
        <v>173</v>
      </c>
      <c r="E593" s="194" t="s">
        <v>1</v>
      </c>
      <c r="F593" s="195" t="s">
        <v>765</v>
      </c>
      <c r="G593" s="13"/>
      <c r="H593" s="196">
        <v>74.438000000000002</v>
      </c>
      <c r="I593" s="197"/>
      <c r="J593" s="13"/>
      <c r="K593" s="13"/>
      <c r="L593" s="192"/>
      <c r="M593" s="198"/>
      <c r="N593" s="199"/>
      <c r="O593" s="199"/>
      <c r="P593" s="199"/>
      <c r="Q593" s="199"/>
      <c r="R593" s="199"/>
      <c r="S593" s="199"/>
      <c r="T593" s="200"/>
      <c r="U593" s="13"/>
      <c r="V593" s="13"/>
      <c r="W593" s="13"/>
      <c r="X593" s="13"/>
      <c r="Y593" s="13"/>
      <c r="Z593" s="13"/>
      <c r="AA593" s="13"/>
      <c r="AB593" s="13"/>
      <c r="AC593" s="13"/>
      <c r="AD593" s="13"/>
      <c r="AE593" s="13"/>
      <c r="AT593" s="194" t="s">
        <v>173</v>
      </c>
      <c r="AU593" s="194" t="s">
        <v>171</v>
      </c>
      <c r="AV593" s="13" t="s">
        <v>171</v>
      </c>
      <c r="AW593" s="13" t="s">
        <v>32</v>
      </c>
      <c r="AX593" s="13" t="s">
        <v>76</v>
      </c>
      <c r="AY593" s="194" t="s">
        <v>165</v>
      </c>
    </row>
    <row r="594" s="13" customFormat="1">
      <c r="A594" s="13"/>
      <c r="B594" s="192"/>
      <c r="C594" s="13"/>
      <c r="D594" s="193" t="s">
        <v>173</v>
      </c>
      <c r="E594" s="194" t="s">
        <v>1</v>
      </c>
      <c r="F594" s="195" t="s">
        <v>766</v>
      </c>
      <c r="G594" s="13"/>
      <c r="H594" s="196">
        <v>-9.5999999999999996</v>
      </c>
      <c r="I594" s="197"/>
      <c r="J594" s="13"/>
      <c r="K594" s="13"/>
      <c r="L594" s="192"/>
      <c r="M594" s="198"/>
      <c r="N594" s="199"/>
      <c r="O594" s="199"/>
      <c r="P594" s="199"/>
      <c r="Q594" s="199"/>
      <c r="R594" s="199"/>
      <c r="S594" s="199"/>
      <c r="T594" s="200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T594" s="194" t="s">
        <v>173</v>
      </c>
      <c r="AU594" s="194" t="s">
        <v>171</v>
      </c>
      <c r="AV594" s="13" t="s">
        <v>171</v>
      </c>
      <c r="AW594" s="13" t="s">
        <v>32</v>
      </c>
      <c r="AX594" s="13" t="s">
        <v>76</v>
      </c>
      <c r="AY594" s="194" t="s">
        <v>165</v>
      </c>
    </row>
    <row r="595" s="16" customFormat="1">
      <c r="A595" s="16"/>
      <c r="B595" s="227"/>
      <c r="C595" s="16"/>
      <c r="D595" s="193" t="s">
        <v>173</v>
      </c>
      <c r="E595" s="228" t="s">
        <v>1</v>
      </c>
      <c r="F595" s="229" t="s">
        <v>307</v>
      </c>
      <c r="G595" s="16"/>
      <c r="H595" s="230">
        <v>64.837999999999994</v>
      </c>
      <c r="I595" s="231"/>
      <c r="J595" s="16"/>
      <c r="K595" s="16"/>
      <c r="L595" s="227"/>
      <c r="M595" s="232"/>
      <c r="N595" s="233"/>
      <c r="O595" s="233"/>
      <c r="P595" s="233"/>
      <c r="Q595" s="233"/>
      <c r="R595" s="233"/>
      <c r="S595" s="233"/>
      <c r="T595" s="234"/>
      <c r="U595" s="16"/>
      <c r="V595" s="16"/>
      <c r="W595" s="16"/>
      <c r="X595" s="16"/>
      <c r="Y595" s="16"/>
      <c r="Z595" s="16"/>
      <c r="AA595" s="16"/>
      <c r="AB595" s="16"/>
      <c r="AC595" s="16"/>
      <c r="AD595" s="16"/>
      <c r="AE595" s="16"/>
      <c r="AT595" s="228" t="s">
        <v>173</v>
      </c>
      <c r="AU595" s="228" t="s">
        <v>171</v>
      </c>
      <c r="AV595" s="16" t="s">
        <v>88</v>
      </c>
      <c r="AW595" s="16" t="s">
        <v>32</v>
      </c>
      <c r="AX595" s="16" t="s">
        <v>76</v>
      </c>
      <c r="AY595" s="228" t="s">
        <v>165</v>
      </c>
    </row>
    <row r="596" s="14" customFormat="1">
      <c r="A596" s="14"/>
      <c r="B596" s="212"/>
      <c r="C596" s="14"/>
      <c r="D596" s="193" t="s">
        <v>173</v>
      </c>
      <c r="E596" s="213" t="s">
        <v>1</v>
      </c>
      <c r="F596" s="214" t="s">
        <v>231</v>
      </c>
      <c r="G596" s="14"/>
      <c r="H596" s="215">
        <v>928.60699999999997</v>
      </c>
      <c r="I596" s="216"/>
      <c r="J596" s="14"/>
      <c r="K596" s="14"/>
      <c r="L596" s="212"/>
      <c r="M596" s="217"/>
      <c r="N596" s="218"/>
      <c r="O596" s="218"/>
      <c r="P596" s="218"/>
      <c r="Q596" s="218"/>
      <c r="R596" s="218"/>
      <c r="S596" s="218"/>
      <c r="T596" s="219"/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  <c r="AE596" s="14"/>
      <c r="AT596" s="213" t="s">
        <v>173</v>
      </c>
      <c r="AU596" s="213" t="s">
        <v>171</v>
      </c>
      <c r="AV596" s="14" t="s">
        <v>91</v>
      </c>
      <c r="AW596" s="14" t="s">
        <v>32</v>
      </c>
      <c r="AX596" s="14" t="s">
        <v>81</v>
      </c>
      <c r="AY596" s="213" t="s">
        <v>165</v>
      </c>
    </row>
    <row r="597" s="2" customFormat="1" ht="44.25" customHeight="1">
      <c r="A597" s="38"/>
      <c r="B597" s="177"/>
      <c r="C597" s="178" t="s">
        <v>767</v>
      </c>
      <c r="D597" s="178" t="s">
        <v>167</v>
      </c>
      <c r="E597" s="179" t="s">
        <v>768</v>
      </c>
      <c r="F597" s="180" t="s">
        <v>769</v>
      </c>
      <c r="G597" s="181" t="s">
        <v>177</v>
      </c>
      <c r="H597" s="182">
        <v>15.503</v>
      </c>
      <c r="I597" s="183"/>
      <c r="J597" s="184">
        <f>ROUND(I597*H597,2)</f>
        <v>0</v>
      </c>
      <c r="K597" s="185"/>
      <c r="L597" s="39"/>
      <c r="M597" s="186" t="s">
        <v>1</v>
      </c>
      <c r="N597" s="187" t="s">
        <v>42</v>
      </c>
      <c r="O597" s="78"/>
      <c r="P597" s="188">
        <f>O597*H597</f>
        <v>0</v>
      </c>
      <c r="Q597" s="188">
        <v>0</v>
      </c>
      <c r="R597" s="188">
        <f>Q597*H597</f>
        <v>0</v>
      </c>
      <c r="S597" s="188">
        <v>1.905</v>
      </c>
      <c r="T597" s="189">
        <f>S597*H597</f>
        <v>29.533215000000002</v>
      </c>
      <c r="U597" s="38"/>
      <c r="V597" s="38"/>
      <c r="W597" s="38"/>
      <c r="X597" s="38"/>
      <c r="Y597" s="38"/>
      <c r="Z597" s="38"/>
      <c r="AA597" s="38"/>
      <c r="AB597" s="38"/>
      <c r="AC597" s="38"/>
      <c r="AD597" s="38"/>
      <c r="AE597" s="38"/>
      <c r="AR597" s="190" t="s">
        <v>91</v>
      </c>
      <c r="AT597" s="190" t="s">
        <v>167</v>
      </c>
      <c r="AU597" s="190" t="s">
        <v>171</v>
      </c>
      <c r="AY597" s="19" t="s">
        <v>165</v>
      </c>
      <c r="BE597" s="191">
        <f>IF(N597="základná",J597,0)</f>
        <v>0</v>
      </c>
      <c r="BF597" s="191">
        <f>IF(N597="znížená",J597,0)</f>
        <v>0</v>
      </c>
      <c r="BG597" s="191">
        <f>IF(N597="zákl. prenesená",J597,0)</f>
        <v>0</v>
      </c>
      <c r="BH597" s="191">
        <f>IF(N597="zníž. prenesená",J597,0)</f>
        <v>0</v>
      </c>
      <c r="BI597" s="191">
        <f>IF(N597="nulová",J597,0)</f>
        <v>0</v>
      </c>
      <c r="BJ597" s="19" t="s">
        <v>171</v>
      </c>
      <c r="BK597" s="191">
        <f>ROUND(I597*H597,2)</f>
        <v>0</v>
      </c>
      <c r="BL597" s="19" t="s">
        <v>91</v>
      </c>
      <c r="BM597" s="190" t="s">
        <v>770</v>
      </c>
    </row>
    <row r="598" s="15" customFormat="1">
      <c r="A598" s="15"/>
      <c r="B598" s="220"/>
      <c r="C598" s="15"/>
      <c r="D598" s="193" t="s">
        <v>173</v>
      </c>
      <c r="E598" s="221" t="s">
        <v>1</v>
      </c>
      <c r="F598" s="222" t="s">
        <v>260</v>
      </c>
      <c r="G598" s="15"/>
      <c r="H598" s="221" t="s">
        <v>1</v>
      </c>
      <c r="I598" s="223"/>
      <c r="J598" s="15"/>
      <c r="K598" s="15"/>
      <c r="L598" s="220"/>
      <c r="M598" s="224"/>
      <c r="N598" s="225"/>
      <c r="O598" s="225"/>
      <c r="P598" s="225"/>
      <c r="Q598" s="225"/>
      <c r="R598" s="225"/>
      <c r="S598" s="225"/>
      <c r="T598" s="226"/>
      <c r="U598" s="15"/>
      <c r="V598" s="15"/>
      <c r="W598" s="15"/>
      <c r="X598" s="15"/>
      <c r="Y598" s="15"/>
      <c r="Z598" s="15"/>
      <c r="AA598" s="15"/>
      <c r="AB598" s="15"/>
      <c r="AC598" s="15"/>
      <c r="AD598" s="15"/>
      <c r="AE598" s="15"/>
      <c r="AT598" s="221" t="s">
        <v>173</v>
      </c>
      <c r="AU598" s="221" t="s">
        <v>171</v>
      </c>
      <c r="AV598" s="15" t="s">
        <v>81</v>
      </c>
      <c r="AW598" s="15" t="s">
        <v>32</v>
      </c>
      <c r="AX598" s="15" t="s">
        <v>76</v>
      </c>
      <c r="AY598" s="221" t="s">
        <v>165</v>
      </c>
    </row>
    <row r="599" s="13" customFormat="1">
      <c r="A599" s="13"/>
      <c r="B599" s="192"/>
      <c r="C599" s="13"/>
      <c r="D599" s="193" t="s">
        <v>173</v>
      </c>
      <c r="E599" s="194" t="s">
        <v>1</v>
      </c>
      <c r="F599" s="195" t="s">
        <v>771</v>
      </c>
      <c r="G599" s="13"/>
      <c r="H599" s="196">
        <v>4.9950000000000001</v>
      </c>
      <c r="I599" s="197"/>
      <c r="J599" s="13"/>
      <c r="K599" s="13"/>
      <c r="L599" s="192"/>
      <c r="M599" s="198"/>
      <c r="N599" s="199"/>
      <c r="O599" s="199"/>
      <c r="P599" s="199"/>
      <c r="Q599" s="199"/>
      <c r="R599" s="199"/>
      <c r="S599" s="199"/>
      <c r="T599" s="200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T599" s="194" t="s">
        <v>173</v>
      </c>
      <c r="AU599" s="194" t="s">
        <v>171</v>
      </c>
      <c r="AV599" s="13" t="s">
        <v>171</v>
      </c>
      <c r="AW599" s="13" t="s">
        <v>32</v>
      </c>
      <c r="AX599" s="13" t="s">
        <v>76</v>
      </c>
      <c r="AY599" s="194" t="s">
        <v>165</v>
      </c>
    </row>
    <row r="600" s="13" customFormat="1">
      <c r="A600" s="13"/>
      <c r="B600" s="192"/>
      <c r="C600" s="13"/>
      <c r="D600" s="193" t="s">
        <v>173</v>
      </c>
      <c r="E600" s="194" t="s">
        <v>1</v>
      </c>
      <c r="F600" s="195" t="s">
        <v>772</v>
      </c>
      <c r="G600" s="13"/>
      <c r="H600" s="196">
        <v>1.6200000000000001</v>
      </c>
      <c r="I600" s="197"/>
      <c r="J600" s="13"/>
      <c r="K600" s="13"/>
      <c r="L600" s="192"/>
      <c r="M600" s="198"/>
      <c r="N600" s="199"/>
      <c r="O600" s="199"/>
      <c r="P600" s="199"/>
      <c r="Q600" s="199"/>
      <c r="R600" s="199"/>
      <c r="S600" s="199"/>
      <c r="T600" s="200"/>
      <c r="U600" s="13"/>
      <c r="V600" s="13"/>
      <c r="W600" s="13"/>
      <c r="X600" s="13"/>
      <c r="Y600" s="13"/>
      <c r="Z600" s="13"/>
      <c r="AA600" s="13"/>
      <c r="AB600" s="13"/>
      <c r="AC600" s="13"/>
      <c r="AD600" s="13"/>
      <c r="AE600" s="13"/>
      <c r="AT600" s="194" t="s">
        <v>173</v>
      </c>
      <c r="AU600" s="194" t="s">
        <v>171</v>
      </c>
      <c r="AV600" s="13" t="s">
        <v>171</v>
      </c>
      <c r="AW600" s="13" t="s">
        <v>32</v>
      </c>
      <c r="AX600" s="13" t="s">
        <v>76</v>
      </c>
      <c r="AY600" s="194" t="s">
        <v>165</v>
      </c>
    </row>
    <row r="601" s="13" customFormat="1">
      <c r="A601" s="13"/>
      <c r="B601" s="192"/>
      <c r="C601" s="13"/>
      <c r="D601" s="193" t="s">
        <v>173</v>
      </c>
      <c r="E601" s="194" t="s">
        <v>1</v>
      </c>
      <c r="F601" s="195" t="s">
        <v>773</v>
      </c>
      <c r="G601" s="13"/>
      <c r="H601" s="196">
        <v>5.25</v>
      </c>
      <c r="I601" s="197"/>
      <c r="J601" s="13"/>
      <c r="K601" s="13"/>
      <c r="L601" s="192"/>
      <c r="M601" s="198"/>
      <c r="N601" s="199"/>
      <c r="O601" s="199"/>
      <c r="P601" s="199"/>
      <c r="Q601" s="199"/>
      <c r="R601" s="199"/>
      <c r="S601" s="199"/>
      <c r="T601" s="200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T601" s="194" t="s">
        <v>173</v>
      </c>
      <c r="AU601" s="194" t="s">
        <v>171</v>
      </c>
      <c r="AV601" s="13" t="s">
        <v>171</v>
      </c>
      <c r="AW601" s="13" t="s">
        <v>32</v>
      </c>
      <c r="AX601" s="13" t="s">
        <v>76</v>
      </c>
      <c r="AY601" s="194" t="s">
        <v>165</v>
      </c>
    </row>
    <row r="602" s="16" customFormat="1">
      <c r="A602" s="16"/>
      <c r="B602" s="227"/>
      <c r="C602" s="16"/>
      <c r="D602" s="193" t="s">
        <v>173</v>
      </c>
      <c r="E602" s="228" t="s">
        <v>1</v>
      </c>
      <c r="F602" s="229" t="s">
        <v>307</v>
      </c>
      <c r="G602" s="16"/>
      <c r="H602" s="230">
        <v>11.865</v>
      </c>
      <c r="I602" s="231"/>
      <c r="J602" s="16"/>
      <c r="K602" s="16"/>
      <c r="L602" s="227"/>
      <c r="M602" s="232"/>
      <c r="N602" s="233"/>
      <c r="O602" s="233"/>
      <c r="P602" s="233"/>
      <c r="Q602" s="233"/>
      <c r="R602" s="233"/>
      <c r="S602" s="233"/>
      <c r="T602" s="234"/>
      <c r="U602" s="16"/>
      <c r="V602" s="16"/>
      <c r="W602" s="16"/>
      <c r="X602" s="16"/>
      <c r="Y602" s="16"/>
      <c r="Z602" s="16"/>
      <c r="AA602" s="16"/>
      <c r="AB602" s="16"/>
      <c r="AC602" s="16"/>
      <c r="AD602" s="16"/>
      <c r="AE602" s="16"/>
      <c r="AT602" s="228" t="s">
        <v>173</v>
      </c>
      <c r="AU602" s="228" t="s">
        <v>171</v>
      </c>
      <c r="AV602" s="16" t="s">
        <v>88</v>
      </c>
      <c r="AW602" s="16" t="s">
        <v>32</v>
      </c>
      <c r="AX602" s="16" t="s">
        <v>76</v>
      </c>
      <c r="AY602" s="228" t="s">
        <v>165</v>
      </c>
    </row>
    <row r="603" s="15" customFormat="1">
      <c r="A603" s="15"/>
      <c r="B603" s="220"/>
      <c r="C603" s="15"/>
      <c r="D603" s="193" t="s">
        <v>173</v>
      </c>
      <c r="E603" s="221" t="s">
        <v>1</v>
      </c>
      <c r="F603" s="222" t="s">
        <v>338</v>
      </c>
      <c r="G603" s="15"/>
      <c r="H603" s="221" t="s">
        <v>1</v>
      </c>
      <c r="I603" s="223"/>
      <c r="J603" s="15"/>
      <c r="K603" s="15"/>
      <c r="L603" s="220"/>
      <c r="M603" s="224"/>
      <c r="N603" s="225"/>
      <c r="O603" s="225"/>
      <c r="P603" s="225"/>
      <c r="Q603" s="225"/>
      <c r="R603" s="225"/>
      <c r="S603" s="225"/>
      <c r="T603" s="226"/>
      <c r="U603" s="15"/>
      <c r="V603" s="15"/>
      <c r="W603" s="15"/>
      <c r="X603" s="15"/>
      <c r="Y603" s="15"/>
      <c r="Z603" s="15"/>
      <c r="AA603" s="15"/>
      <c r="AB603" s="15"/>
      <c r="AC603" s="15"/>
      <c r="AD603" s="15"/>
      <c r="AE603" s="15"/>
      <c r="AT603" s="221" t="s">
        <v>173</v>
      </c>
      <c r="AU603" s="221" t="s">
        <v>171</v>
      </c>
      <c r="AV603" s="15" t="s">
        <v>81</v>
      </c>
      <c r="AW603" s="15" t="s">
        <v>32</v>
      </c>
      <c r="AX603" s="15" t="s">
        <v>76</v>
      </c>
      <c r="AY603" s="221" t="s">
        <v>165</v>
      </c>
    </row>
    <row r="604" s="13" customFormat="1">
      <c r="A604" s="13"/>
      <c r="B604" s="192"/>
      <c r="C604" s="13"/>
      <c r="D604" s="193" t="s">
        <v>173</v>
      </c>
      <c r="E604" s="194" t="s">
        <v>1</v>
      </c>
      <c r="F604" s="195" t="s">
        <v>774</v>
      </c>
      <c r="G604" s="13"/>
      <c r="H604" s="196">
        <v>3.6379999999999999</v>
      </c>
      <c r="I604" s="197"/>
      <c r="J604" s="13"/>
      <c r="K604" s="13"/>
      <c r="L604" s="192"/>
      <c r="M604" s="198"/>
      <c r="N604" s="199"/>
      <c r="O604" s="199"/>
      <c r="P604" s="199"/>
      <c r="Q604" s="199"/>
      <c r="R604" s="199"/>
      <c r="S604" s="199"/>
      <c r="T604" s="200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T604" s="194" t="s">
        <v>173</v>
      </c>
      <c r="AU604" s="194" t="s">
        <v>171</v>
      </c>
      <c r="AV604" s="13" t="s">
        <v>171</v>
      </c>
      <c r="AW604" s="13" t="s">
        <v>32</v>
      </c>
      <c r="AX604" s="13" t="s">
        <v>76</v>
      </c>
      <c r="AY604" s="194" t="s">
        <v>165</v>
      </c>
    </row>
    <row r="605" s="14" customFormat="1">
      <c r="A605" s="14"/>
      <c r="B605" s="212"/>
      <c r="C605" s="14"/>
      <c r="D605" s="193" t="s">
        <v>173</v>
      </c>
      <c r="E605" s="213" t="s">
        <v>1</v>
      </c>
      <c r="F605" s="214" t="s">
        <v>231</v>
      </c>
      <c r="G605" s="14"/>
      <c r="H605" s="215">
        <v>15.503</v>
      </c>
      <c r="I605" s="216"/>
      <c r="J605" s="14"/>
      <c r="K605" s="14"/>
      <c r="L605" s="212"/>
      <c r="M605" s="217"/>
      <c r="N605" s="218"/>
      <c r="O605" s="218"/>
      <c r="P605" s="218"/>
      <c r="Q605" s="218"/>
      <c r="R605" s="218"/>
      <c r="S605" s="218"/>
      <c r="T605" s="219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T605" s="213" t="s">
        <v>173</v>
      </c>
      <c r="AU605" s="213" t="s">
        <v>171</v>
      </c>
      <c r="AV605" s="14" t="s">
        <v>91</v>
      </c>
      <c r="AW605" s="14" t="s">
        <v>32</v>
      </c>
      <c r="AX605" s="14" t="s">
        <v>81</v>
      </c>
      <c r="AY605" s="213" t="s">
        <v>165</v>
      </c>
    </row>
    <row r="606" s="2" customFormat="1" ht="16.5" customHeight="1">
      <c r="A606" s="38"/>
      <c r="B606" s="177"/>
      <c r="C606" s="178" t="s">
        <v>775</v>
      </c>
      <c r="D606" s="178" t="s">
        <v>167</v>
      </c>
      <c r="E606" s="179" t="s">
        <v>776</v>
      </c>
      <c r="F606" s="180" t="s">
        <v>777</v>
      </c>
      <c r="G606" s="181" t="s">
        <v>177</v>
      </c>
      <c r="H606" s="182">
        <v>1.565</v>
      </c>
      <c r="I606" s="183"/>
      <c r="J606" s="184">
        <f>ROUND(I606*H606,2)</f>
        <v>0</v>
      </c>
      <c r="K606" s="185"/>
      <c r="L606" s="39"/>
      <c r="M606" s="186" t="s">
        <v>1</v>
      </c>
      <c r="N606" s="187" t="s">
        <v>42</v>
      </c>
      <c r="O606" s="78"/>
      <c r="P606" s="188">
        <f>O606*H606</f>
        <v>0</v>
      </c>
      <c r="Q606" s="188">
        <v>0</v>
      </c>
      <c r="R606" s="188">
        <f>Q606*H606</f>
        <v>0</v>
      </c>
      <c r="S606" s="188">
        <v>2.3999999999999999</v>
      </c>
      <c r="T606" s="189">
        <f>S606*H606</f>
        <v>3.7559999999999998</v>
      </c>
      <c r="U606" s="38"/>
      <c r="V606" s="38"/>
      <c r="W606" s="38"/>
      <c r="X606" s="38"/>
      <c r="Y606" s="38"/>
      <c r="Z606" s="38"/>
      <c r="AA606" s="38"/>
      <c r="AB606" s="38"/>
      <c r="AC606" s="38"/>
      <c r="AD606" s="38"/>
      <c r="AE606" s="38"/>
      <c r="AR606" s="190" t="s">
        <v>91</v>
      </c>
      <c r="AT606" s="190" t="s">
        <v>167</v>
      </c>
      <c r="AU606" s="190" t="s">
        <v>171</v>
      </c>
      <c r="AY606" s="19" t="s">
        <v>165</v>
      </c>
      <c r="BE606" s="191">
        <f>IF(N606="základná",J606,0)</f>
        <v>0</v>
      </c>
      <c r="BF606" s="191">
        <f>IF(N606="znížená",J606,0)</f>
        <v>0</v>
      </c>
      <c r="BG606" s="191">
        <f>IF(N606="zákl. prenesená",J606,0)</f>
        <v>0</v>
      </c>
      <c r="BH606" s="191">
        <f>IF(N606="zníž. prenesená",J606,0)</f>
        <v>0</v>
      </c>
      <c r="BI606" s="191">
        <f>IF(N606="nulová",J606,0)</f>
        <v>0</v>
      </c>
      <c r="BJ606" s="19" t="s">
        <v>171</v>
      </c>
      <c r="BK606" s="191">
        <f>ROUND(I606*H606,2)</f>
        <v>0</v>
      </c>
      <c r="BL606" s="19" t="s">
        <v>91</v>
      </c>
      <c r="BM606" s="190" t="s">
        <v>778</v>
      </c>
    </row>
    <row r="607" s="15" customFormat="1">
      <c r="A607" s="15"/>
      <c r="B607" s="220"/>
      <c r="C607" s="15"/>
      <c r="D607" s="193" t="s">
        <v>173</v>
      </c>
      <c r="E607" s="221" t="s">
        <v>1</v>
      </c>
      <c r="F607" s="222" t="s">
        <v>779</v>
      </c>
      <c r="G607" s="15"/>
      <c r="H607" s="221" t="s">
        <v>1</v>
      </c>
      <c r="I607" s="223"/>
      <c r="J607" s="15"/>
      <c r="K607" s="15"/>
      <c r="L607" s="220"/>
      <c r="M607" s="224"/>
      <c r="N607" s="225"/>
      <c r="O607" s="225"/>
      <c r="P607" s="225"/>
      <c r="Q607" s="225"/>
      <c r="R607" s="225"/>
      <c r="S607" s="225"/>
      <c r="T607" s="226"/>
      <c r="U607" s="15"/>
      <c r="V607" s="15"/>
      <c r="W607" s="15"/>
      <c r="X607" s="15"/>
      <c r="Y607" s="15"/>
      <c r="Z607" s="15"/>
      <c r="AA607" s="15"/>
      <c r="AB607" s="15"/>
      <c r="AC607" s="15"/>
      <c r="AD607" s="15"/>
      <c r="AE607" s="15"/>
      <c r="AT607" s="221" t="s">
        <v>173</v>
      </c>
      <c r="AU607" s="221" t="s">
        <v>171</v>
      </c>
      <c r="AV607" s="15" t="s">
        <v>81</v>
      </c>
      <c r="AW607" s="15" t="s">
        <v>32</v>
      </c>
      <c r="AX607" s="15" t="s">
        <v>76</v>
      </c>
      <c r="AY607" s="221" t="s">
        <v>165</v>
      </c>
    </row>
    <row r="608" s="13" customFormat="1">
      <c r="A608" s="13"/>
      <c r="B608" s="192"/>
      <c r="C608" s="13"/>
      <c r="D608" s="193" t="s">
        <v>173</v>
      </c>
      <c r="E608" s="194" t="s">
        <v>1</v>
      </c>
      <c r="F608" s="195" t="s">
        <v>780</v>
      </c>
      <c r="G608" s="13"/>
      <c r="H608" s="196">
        <v>1.1599999999999999</v>
      </c>
      <c r="I608" s="197"/>
      <c r="J608" s="13"/>
      <c r="K608" s="13"/>
      <c r="L608" s="192"/>
      <c r="M608" s="198"/>
      <c r="N608" s="199"/>
      <c r="O608" s="199"/>
      <c r="P608" s="199"/>
      <c r="Q608" s="199"/>
      <c r="R608" s="199"/>
      <c r="S608" s="199"/>
      <c r="T608" s="200"/>
      <c r="U608" s="13"/>
      <c r="V608" s="13"/>
      <c r="W608" s="13"/>
      <c r="X608" s="13"/>
      <c r="Y608" s="13"/>
      <c r="Z608" s="13"/>
      <c r="AA608" s="13"/>
      <c r="AB608" s="13"/>
      <c r="AC608" s="13"/>
      <c r="AD608" s="13"/>
      <c r="AE608" s="13"/>
      <c r="AT608" s="194" t="s">
        <v>173</v>
      </c>
      <c r="AU608" s="194" t="s">
        <v>171</v>
      </c>
      <c r="AV608" s="13" t="s">
        <v>171</v>
      </c>
      <c r="AW608" s="13" t="s">
        <v>32</v>
      </c>
      <c r="AX608" s="13" t="s">
        <v>76</v>
      </c>
      <c r="AY608" s="194" t="s">
        <v>165</v>
      </c>
    </row>
    <row r="609" s="13" customFormat="1">
      <c r="A609" s="13"/>
      <c r="B609" s="192"/>
      <c r="C609" s="13"/>
      <c r="D609" s="193" t="s">
        <v>173</v>
      </c>
      <c r="E609" s="194" t="s">
        <v>1</v>
      </c>
      <c r="F609" s="195" t="s">
        <v>781</v>
      </c>
      <c r="G609" s="13"/>
      <c r="H609" s="196">
        <v>0.40500000000000003</v>
      </c>
      <c r="I609" s="197"/>
      <c r="J609" s="13"/>
      <c r="K609" s="13"/>
      <c r="L609" s="192"/>
      <c r="M609" s="198"/>
      <c r="N609" s="199"/>
      <c r="O609" s="199"/>
      <c r="P609" s="199"/>
      <c r="Q609" s="199"/>
      <c r="R609" s="199"/>
      <c r="S609" s="199"/>
      <c r="T609" s="200"/>
      <c r="U609" s="13"/>
      <c r="V609" s="13"/>
      <c r="W609" s="13"/>
      <c r="X609" s="13"/>
      <c r="Y609" s="13"/>
      <c r="Z609" s="13"/>
      <c r="AA609" s="13"/>
      <c r="AB609" s="13"/>
      <c r="AC609" s="13"/>
      <c r="AD609" s="13"/>
      <c r="AE609" s="13"/>
      <c r="AT609" s="194" t="s">
        <v>173</v>
      </c>
      <c r="AU609" s="194" t="s">
        <v>171</v>
      </c>
      <c r="AV609" s="13" t="s">
        <v>171</v>
      </c>
      <c r="AW609" s="13" t="s">
        <v>32</v>
      </c>
      <c r="AX609" s="13" t="s">
        <v>76</v>
      </c>
      <c r="AY609" s="194" t="s">
        <v>165</v>
      </c>
    </row>
    <row r="610" s="14" customFormat="1">
      <c r="A610" s="14"/>
      <c r="B610" s="212"/>
      <c r="C610" s="14"/>
      <c r="D610" s="193" t="s">
        <v>173</v>
      </c>
      <c r="E610" s="213" t="s">
        <v>1</v>
      </c>
      <c r="F610" s="214" t="s">
        <v>231</v>
      </c>
      <c r="G610" s="14"/>
      <c r="H610" s="215">
        <v>1.565</v>
      </c>
      <c r="I610" s="216"/>
      <c r="J610" s="14"/>
      <c r="K610" s="14"/>
      <c r="L610" s="212"/>
      <c r="M610" s="217"/>
      <c r="N610" s="218"/>
      <c r="O610" s="218"/>
      <c r="P610" s="218"/>
      <c r="Q610" s="218"/>
      <c r="R610" s="218"/>
      <c r="S610" s="218"/>
      <c r="T610" s="219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  <c r="AT610" s="213" t="s">
        <v>173</v>
      </c>
      <c r="AU610" s="213" t="s">
        <v>171</v>
      </c>
      <c r="AV610" s="14" t="s">
        <v>91</v>
      </c>
      <c r="AW610" s="14" t="s">
        <v>32</v>
      </c>
      <c r="AX610" s="14" t="s">
        <v>81</v>
      </c>
      <c r="AY610" s="213" t="s">
        <v>165</v>
      </c>
    </row>
    <row r="611" s="2" customFormat="1" ht="37.8" customHeight="1">
      <c r="A611" s="38"/>
      <c r="B611" s="177"/>
      <c r="C611" s="178" t="s">
        <v>782</v>
      </c>
      <c r="D611" s="178" t="s">
        <v>167</v>
      </c>
      <c r="E611" s="179" t="s">
        <v>783</v>
      </c>
      <c r="F611" s="180" t="s">
        <v>784</v>
      </c>
      <c r="G611" s="181" t="s">
        <v>170</v>
      </c>
      <c r="H611" s="182">
        <v>170.81999999999999</v>
      </c>
      <c r="I611" s="183"/>
      <c r="J611" s="184">
        <f>ROUND(I611*H611,2)</f>
        <v>0</v>
      </c>
      <c r="K611" s="185"/>
      <c r="L611" s="39"/>
      <c r="M611" s="186" t="s">
        <v>1</v>
      </c>
      <c r="N611" s="187" t="s">
        <v>42</v>
      </c>
      <c r="O611" s="78"/>
      <c r="P611" s="188">
        <f>O611*H611</f>
        <v>0</v>
      </c>
      <c r="Q611" s="188">
        <v>0</v>
      </c>
      <c r="R611" s="188">
        <f>Q611*H611</f>
        <v>0</v>
      </c>
      <c r="S611" s="188">
        <v>0.065000000000000002</v>
      </c>
      <c r="T611" s="189">
        <f>S611*H611</f>
        <v>11.103299999999999</v>
      </c>
      <c r="U611" s="38"/>
      <c r="V611" s="38"/>
      <c r="W611" s="38"/>
      <c r="X611" s="38"/>
      <c r="Y611" s="38"/>
      <c r="Z611" s="38"/>
      <c r="AA611" s="38"/>
      <c r="AB611" s="38"/>
      <c r="AC611" s="38"/>
      <c r="AD611" s="38"/>
      <c r="AE611" s="38"/>
      <c r="AR611" s="190" t="s">
        <v>91</v>
      </c>
      <c r="AT611" s="190" t="s">
        <v>167</v>
      </c>
      <c r="AU611" s="190" t="s">
        <v>171</v>
      </c>
      <c r="AY611" s="19" t="s">
        <v>165</v>
      </c>
      <c r="BE611" s="191">
        <f>IF(N611="základná",J611,0)</f>
        <v>0</v>
      </c>
      <c r="BF611" s="191">
        <f>IF(N611="znížená",J611,0)</f>
        <v>0</v>
      </c>
      <c r="BG611" s="191">
        <f>IF(N611="zákl. prenesená",J611,0)</f>
        <v>0</v>
      </c>
      <c r="BH611" s="191">
        <f>IF(N611="zníž. prenesená",J611,0)</f>
        <v>0</v>
      </c>
      <c r="BI611" s="191">
        <f>IF(N611="nulová",J611,0)</f>
        <v>0</v>
      </c>
      <c r="BJ611" s="19" t="s">
        <v>171</v>
      </c>
      <c r="BK611" s="191">
        <f>ROUND(I611*H611,2)</f>
        <v>0</v>
      </c>
      <c r="BL611" s="19" t="s">
        <v>91</v>
      </c>
      <c r="BM611" s="190" t="s">
        <v>785</v>
      </c>
    </row>
    <row r="612" s="15" customFormat="1">
      <c r="A612" s="15"/>
      <c r="B612" s="220"/>
      <c r="C612" s="15"/>
      <c r="D612" s="193" t="s">
        <v>173</v>
      </c>
      <c r="E612" s="221" t="s">
        <v>1</v>
      </c>
      <c r="F612" s="222" t="s">
        <v>338</v>
      </c>
      <c r="G612" s="15"/>
      <c r="H612" s="221" t="s">
        <v>1</v>
      </c>
      <c r="I612" s="223"/>
      <c r="J612" s="15"/>
      <c r="K612" s="15"/>
      <c r="L612" s="220"/>
      <c r="M612" s="224"/>
      <c r="N612" s="225"/>
      <c r="O612" s="225"/>
      <c r="P612" s="225"/>
      <c r="Q612" s="225"/>
      <c r="R612" s="225"/>
      <c r="S612" s="225"/>
      <c r="T612" s="226"/>
      <c r="U612" s="15"/>
      <c r="V612" s="15"/>
      <c r="W612" s="15"/>
      <c r="X612" s="15"/>
      <c r="Y612" s="15"/>
      <c r="Z612" s="15"/>
      <c r="AA612" s="15"/>
      <c r="AB612" s="15"/>
      <c r="AC612" s="15"/>
      <c r="AD612" s="15"/>
      <c r="AE612" s="15"/>
      <c r="AT612" s="221" t="s">
        <v>173</v>
      </c>
      <c r="AU612" s="221" t="s">
        <v>171</v>
      </c>
      <c r="AV612" s="15" t="s">
        <v>81</v>
      </c>
      <c r="AW612" s="15" t="s">
        <v>32</v>
      </c>
      <c r="AX612" s="15" t="s">
        <v>76</v>
      </c>
      <c r="AY612" s="221" t="s">
        <v>165</v>
      </c>
    </row>
    <row r="613" s="13" customFormat="1">
      <c r="A613" s="13"/>
      <c r="B613" s="192"/>
      <c r="C613" s="13"/>
      <c r="D613" s="193" t="s">
        <v>173</v>
      </c>
      <c r="E613" s="194" t="s">
        <v>1</v>
      </c>
      <c r="F613" s="195" t="s">
        <v>786</v>
      </c>
      <c r="G613" s="13"/>
      <c r="H613" s="196">
        <v>100.985</v>
      </c>
      <c r="I613" s="197"/>
      <c r="J613" s="13"/>
      <c r="K613" s="13"/>
      <c r="L613" s="192"/>
      <c r="M613" s="198"/>
      <c r="N613" s="199"/>
      <c r="O613" s="199"/>
      <c r="P613" s="199"/>
      <c r="Q613" s="199"/>
      <c r="R613" s="199"/>
      <c r="S613" s="199"/>
      <c r="T613" s="200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T613" s="194" t="s">
        <v>173</v>
      </c>
      <c r="AU613" s="194" t="s">
        <v>171</v>
      </c>
      <c r="AV613" s="13" t="s">
        <v>171</v>
      </c>
      <c r="AW613" s="13" t="s">
        <v>32</v>
      </c>
      <c r="AX613" s="13" t="s">
        <v>76</v>
      </c>
      <c r="AY613" s="194" t="s">
        <v>165</v>
      </c>
    </row>
    <row r="614" s="15" customFormat="1">
      <c r="A614" s="15"/>
      <c r="B614" s="220"/>
      <c r="C614" s="15"/>
      <c r="D614" s="193" t="s">
        <v>173</v>
      </c>
      <c r="E614" s="221" t="s">
        <v>1</v>
      </c>
      <c r="F614" s="222" t="s">
        <v>653</v>
      </c>
      <c r="G614" s="15"/>
      <c r="H614" s="221" t="s">
        <v>1</v>
      </c>
      <c r="I614" s="223"/>
      <c r="J614" s="15"/>
      <c r="K614" s="15"/>
      <c r="L614" s="220"/>
      <c r="M614" s="224"/>
      <c r="N614" s="225"/>
      <c r="O614" s="225"/>
      <c r="P614" s="225"/>
      <c r="Q614" s="225"/>
      <c r="R614" s="225"/>
      <c r="S614" s="225"/>
      <c r="T614" s="226"/>
      <c r="U614" s="15"/>
      <c r="V614" s="15"/>
      <c r="W614" s="15"/>
      <c r="X614" s="15"/>
      <c r="Y614" s="15"/>
      <c r="Z614" s="15"/>
      <c r="AA614" s="15"/>
      <c r="AB614" s="15"/>
      <c r="AC614" s="15"/>
      <c r="AD614" s="15"/>
      <c r="AE614" s="15"/>
      <c r="AT614" s="221" t="s">
        <v>173</v>
      </c>
      <c r="AU614" s="221" t="s">
        <v>171</v>
      </c>
      <c r="AV614" s="15" t="s">
        <v>81</v>
      </c>
      <c r="AW614" s="15" t="s">
        <v>32</v>
      </c>
      <c r="AX614" s="15" t="s">
        <v>76</v>
      </c>
      <c r="AY614" s="221" t="s">
        <v>165</v>
      </c>
    </row>
    <row r="615" s="13" customFormat="1">
      <c r="A615" s="13"/>
      <c r="B615" s="192"/>
      <c r="C615" s="13"/>
      <c r="D615" s="193" t="s">
        <v>173</v>
      </c>
      <c r="E615" s="194" t="s">
        <v>1</v>
      </c>
      <c r="F615" s="195" t="s">
        <v>787</v>
      </c>
      <c r="G615" s="13"/>
      <c r="H615" s="196">
        <v>48.375</v>
      </c>
      <c r="I615" s="197"/>
      <c r="J615" s="13"/>
      <c r="K615" s="13"/>
      <c r="L615" s="192"/>
      <c r="M615" s="198"/>
      <c r="N615" s="199"/>
      <c r="O615" s="199"/>
      <c r="P615" s="199"/>
      <c r="Q615" s="199"/>
      <c r="R615" s="199"/>
      <c r="S615" s="199"/>
      <c r="T615" s="200"/>
      <c r="U615" s="13"/>
      <c r="V615" s="13"/>
      <c r="W615" s="13"/>
      <c r="X615" s="13"/>
      <c r="Y615" s="13"/>
      <c r="Z615" s="13"/>
      <c r="AA615" s="13"/>
      <c r="AB615" s="13"/>
      <c r="AC615" s="13"/>
      <c r="AD615" s="13"/>
      <c r="AE615" s="13"/>
      <c r="AT615" s="194" t="s">
        <v>173</v>
      </c>
      <c r="AU615" s="194" t="s">
        <v>171</v>
      </c>
      <c r="AV615" s="13" t="s">
        <v>171</v>
      </c>
      <c r="AW615" s="13" t="s">
        <v>32</v>
      </c>
      <c r="AX615" s="13" t="s">
        <v>76</v>
      </c>
      <c r="AY615" s="194" t="s">
        <v>165</v>
      </c>
    </row>
    <row r="616" s="15" customFormat="1">
      <c r="A616" s="15"/>
      <c r="B616" s="220"/>
      <c r="C616" s="15"/>
      <c r="D616" s="193" t="s">
        <v>173</v>
      </c>
      <c r="E616" s="221" t="s">
        <v>1</v>
      </c>
      <c r="F616" s="222" t="s">
        <v>362</v>
      </c>
      <c r="G616" s="15"/>
      <c r="H616" s="221" t="s">
        <v>1</v>
      </c>
      <c r="I616" s="223"/>
      <c r="J616" s="15"/>
      <c r="K616" s="15"/>
      <c r="L616" s="220"/>
      <c r="M616" s="224"/>
      <c r="N616" s="225"/>
      <c r="O616" s="225"/>
      <c r="P616" s="225"/>
      <c r="Q616" s="225"/>
      <c r="R616" s="225"/>
      <c r="S616" s="225"/>
      <c r="T616" s="226"/>
      <c r="U616" s="15"/>
      <c r="V616" s="15"/>
      <c r="W616" s="15"/>
      <c r="X616" s="15"/>
      <c r="Y616" s="15"/>
      <c r="Z616" s="15"/>
      <c r="AA616" s="15"/>
      <c r="AB616" s="15"/>
      <c r="AC616" s="15"/>
      <c r="AD616" s="15"/>
      <c r="AE616" s="15"/>
      <c r="AT616" s="221" t="s">
        <v>173</v>
      </c>
      <c r="AU616" s="221" t="s">
        <v>171</v>
      </c>
      <c r="AV616" s="15" t="s">
        <v>81</v>
      </c>
      <c r="AW616" s="15" t="s">
        <v>32</v>
      </c>
      <c r="AX616" s="15" t="s">
        <v>76</v>
      </c>
      <c r="AY616" s="221" t="s">
        <v>165</v>
      </c>
    </row>
    <row r="617" s="13" customFormat="1">
      <c r="A617" s="13"/>
      <c r="B617" s="192"/>
      <c r="C617" s="13"/>
      <c r="D617" s="193" t="s">
        <v>173</v>
      </c>
      <c r="E617" s="194" t="s">
        <v>1</v>
      </c>
      <c r="F617" s="195" t="s">
        <v>788</v>
      </c>
      <c r="G617" s="13"/>
      <c r="H617" s="196">
        <v>21.460000000000001</v>
      </c>
      <c r="I617" s="197"/>
      <c r="J617" s="13"/>
      <c r="K617" s="13"/>
      <c r="L617" s="192"/>
      <c r="M617" s="198"/>
      <c r="N617" s="199"/>
      <c r="O617" s="199"/>
      <c r="P617" s="199"/>
      <c r="Q617" s="199"/>
      <c r="R617" s="199"/>
      <c r="S617" s="199"/>
      <c r="T617" s="200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T617" s="194" t="s">
        <v>173</v>
      </c>
      <c r="AU617" s="194" t="s">
        <v>171</v>
      </c>
      <c r="AV617" s="13" t="s">
        <v>171</v>
      </c>
      <c r="AW617" s="13" t="s">
        <v>32</v>
      </c>
      <c r="AX617" s="13" t="s">
        <v>76</v>
      </c>
      <c r="AY617" s="194" t="s">
        <v>165</v>
      </c>
    </row>
    <row r="618" s="14" customFormat="1">
      <c r="A618" s="14"/>
      <c r="B618" s="212"/>
      <c r="C618" s="14"/>
      <c r="D618" s="193" t="s">
        <v>173</v>
      </c>
      <c r="E618" s="213" t="s">
        <v>1</v>
      </c>
      <c r="F618" s="214" t="s">
        <v>231</v>
      </c>
      <c r="G618" s="14"/>
      <c r="H618" s="215">
        <v>170.82000000000002</v>
      </c>
      <c r="I618" s="216"/>
      <c r="J618" s="14"/>
      <c r="K618" s="14"/>
      <c r="L618" s="212"/>
      <c r="M618" s="217"/>
      <c r="N618" s="218"/>
      <c r="O618" s="218"/>
      <c r="P618" s="218"/>
      <c r="Q618" s="218"/>
      <c r="R618" s="218"/>
      <c r="S618" s="218"/>
      <c r="T618" s="219"/>
      <c r="U618" s="14"/>
      <c r="V618" s="14"/>
      <c r="W618" s="14"/>
      <c r="X618" s="14"/>
      <c r="Y618" s="14"/>
      <c r="Z618" s="14"/>
      <c r="AA618" s="14"/>
      <c r="AB618" s="14"/>
      <c r="AC618" s="14"/>
      <c r="AD618" s="14"/>
      <c r="AE618" s="14"/>
      <c r="AT618" s="213" t="s">
        <v>173</v>
      </c>
      <c r="AU618" s="213" t="s">
        <v>171</v>
      </c>
      <c r="AV618" s="14" t="s">
        <v>91</v>
      </c>
      <c r="AW618" s="14" t="s">
        <v>32</v>
      </c>
      <c r="AX618" s="14" t="s">
        <v>81</v>
      </c>
      <c r="AY618" s="213" t="s">
        <v>165</v>
      </c>
    </row>
    <row r="619" s="2" customFormat="1" ht="37.8" customHeight="1">
      <c r="A619" s="38"/>
      <c r="B619" s="177"/>
      <c r="C619" s="178" t="s">
        <v>789</v>
      </c>
      <c r="D619" s="178" t="s">
        <v>167</v>
      </c>
      <c r="E619" s="179" t="s">
        <v>790</v>
      </c>
      <c r="F619" s="180" t="s">
        <v>791</v>
      </c>
      <c r="G619" s="181" t="s">
        <v>170</v>
      </c>
      <c r="H619" s="182">
        <v>4</v>
      </c>
      <c r="I619" s="183"/>
      <c r="J619" s="184">
        <f>ROUND(I619*H619,2)</f>
        <v>0</v>
      </c>
      <c r="K619" s="185"/>
      <c r="L619" s="39"/>
      <c r="M619" s="186" t="s">
        <v>1</v>
      </c>
      <c r="N619" s="187" t="s">
        <v>42</v>
      </c>
      <c r="O619" s="78"/>
      <c r="P619" s="188">
        <f>O619*H619</f>
        <v>0</v>
      </c>
      <c r="Q619" s="188">
        <v>0</v>
      </c>
      <c r="R619" s="188">
        <f>Q619*H619</f>
        <v>0</v>
      </c>
      <c r="S619" s="188">
        <v>0.27500000000000002</v>
      </c>
      <c r="T619" s="189">
        <f>S619*H619</f>
        <v>1.1000000000000001</v>
      </c>
      <c r="U619" s="38"/>
      <c r="V619" s="38"/>
      <c r="W619" s="38"/>
      <c r="X619" s="38"/>
      <c r="Y619" s="38"/>
      <c r="Z619" s="38"/>
      <c r="AA619" s="38"/>
      <c r="AB619" s="38"/>
      <c r="AC619" s="38"/>
      <c r="AD619" s="38"/>
      <c r="AE619" s="38"/>
      <c r="AR619" s="190" t="s">
        <v>91</v>
      </c>
      <c r="AT619" s="190" t="s">
        <v>167</v>
      </c>
      <c r="AU619" s="190" t="s">
        <v>171</v>
      </c>
      <c r="AY619" s="19" t="s">
        <v>165</v>
      </c>
      <c r="BE619" s="191">
        <f>IF(N619="základná",J619,0)</f>
        <v>0</v>
      </c>
      <c r="BF619" s="191">
        <f>IF(N619="znížená",J619,0)</f>
        <v>0</v>
      </c>
      <c r="BG619" s="191">
        <f>IF(N619="zákl. prenesená",J619,0)</f>
        <v>0</v>
      </c>
      <c r="BH619" s="191">
        <f>IF(N619="zníž. prenesená",J619,0)</f>
        <v>0</v>
      </c>
      <c r="BI619" s="191">
        <f>IF(N619="nulová",J619,0)</f>
        <v>0</v>
      </c>
      <c r="BJ619" s="19" t="s">
        <v>171</v>
      </c>
      <c r="BK619" s="191">
        <f>ROUND(I619*H619,2)</f>
        <v>0</v>
      </c>
      <c r="BL619" s="19" t="s">
        <v>91</v>
      </c>
      <c r="BM619" s="190" t="s">
        <v>792</v>
      </c>
    </row>
    <row r="620" s="15" customFormat="1">
      <c r="A620" s="15"/>
      <c r="B620" s="220"/>
      <c r="C620" s="15"/>
      <c r="D620" s="193" t="s">
        <v>173</v>
      </c>
      <c r="E620" s="221" t="s">
        <v>1</v>
      </c>
      <c r="F620" s="222" t="s">
        <v>653</v>
      </c>
      <c r="G620" s="15"/>
      <c r="H620" s="221" t="s">
        <v>1</v>
      </c>
      <c r="I620" s="223"/>
      <c r="J620" s="15"/>
      <c r="K620" s="15"/>
      <c r="L620" s="220"/>
      <c r="M620" s="224"/>
      <c r="N620" s="225"/>
      <c r="O620" s="225"/>
      <c r="P620" s="225"/>
      <c r="Q620" s="225"/>
      <c r="R620" s="225"/>
      <c r="S620" s="225"/>
      <c r="T620" s="226"/>
      <c r="U620" s="15"/>
      <c r="V620" s="15"/>
      <c r="W620" s="15"/>
      <c r="X620" s="15"/>
      <c r="Y620" s="15"/>
      <c r="Z620" s="15"/>
      <c r="AA620" s="15"/>
      <c r="AB620" s="15"/>
      <c r="AC620" s="15"/>
      <c r="AD620" s="15"/>
      <c r="AE620" s="15"/>
      <c r="AT620" s="221" t="s">
        <v>173</v>
      </c>
      <c r="AU620" s="221" t="s">
        <v>171</v>
      </c>
      <c r="AV620" s="15" t="s">
        <v>81</v>
      </c>
      <c r="AW620" s="15" t="s">
        <v>32</v>
      </c>
      <c r="AX620" s="15" t="s">
        <v>76</v>
      </c>
      <c r="AY620" s="221" t="s">
        <v>165</v>
      </c>
    </row>
    <row r="621" s="13" customFormat="1">
      <c r="A621" s="13"/>
      <c r="B621" s="192"/>
      <c r="C621" s="13"/>
      <c r="D621" s="193" t="s">
        <v>173</v>
      </c>
      <c r="E621" s="194" t="s">
        <v>1</v>
      </c>
      <c r="F621" s="195" t="s">
        <v>793</v>
      </c>
      <c r="G621" s="13"/>
      <c r="H621" s="196">
        <v>3</v>
      </c>
      <c r="I621" s="197"/>
      <c r="J621" s="13"/>
      <c r="K621" s="13"/>
      <c r="L621" s="192"/>
      <c r="M621" s="198"/>
      <c r="N621" s="199"/>
      <c r="O621" s="199"/>
      <c r="P621" s="199"/>
      <c r="Q621" s="199"/>
      <c r="R621" s="199"/>
      <c r="S621" s="199"/>
      <c r="T621" s="200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T621" s="194" t="s">
        <v>173</v>
      </c>
      <c r="AU621" s="194" t="s">
        <v>171</v>
      </c>
      <c r="AV621" s="13" t="s">
        <v>171</v>
      </c>
      <c r="AW621" s="13" t="s">
        <v>32</v>
      </c>
      <c r="AX621" s="13" t="s">
        <v>76</v>
      </c>
      <c r="AY621" s="194" t="s">
        <v>165</v>
      </c>
    </row>
    <row r="622" s="15" customFormat="1">
      <c r="A622" s="15"/>
      <c r="B622" s="220"/>
      <c r="C622" s="15"/>
      <c r="D622" s="193" t="s">
        <v>173</v>
      </c>
      <c r="E622" s="221" t="s">
        <v>1</v>
      </c>
      <c r="F622" s="222" t="s">
        <v>362</v>
      </c>
      <c r="G622" s="15"/>
      <c r="H622" s="221" t="s">
        <v>1</v>
      </c>
      <c r="I622" s="223"/>
      <c r="J622" s="15"/>
      <c r="K622" s="15"/>
      <c r="L622" s="220"/>
      <c r="M622" s="224"/>
      <c r="N622" s="225"/>
      <c r="O622" s="225"/>
      <c r="P622" s="225"/>
      <c r="Q622" s="225"/>
      <c r="R622" s="225"/>
      <c r="S622" s="225"/>
      <c r="T622" s="226"/>
      <c r="U622" s="15"/>
      <c r="V622" s="15"/>
      <c r="W622" s="15"/>
      <c r="X622" s="15"/>
      <c r="Y622" s="15"/>
      <c r="Z622" s="15"/>
      <c r="AA622" s="15"/>
      <c r="AB622" s="15"/>
      <c r="AC622" s="15"/>
      <c r="AD622" s="15"/>
      <c r="AE622" s="15"/>
      <c r="AT622" s="221" t="s">
        <v>173</v>
      </c>
      <c r="AU622" s="221" t="s">
        <v>171</v>
      </c>
      <c r="AV622" s="15" t="s">
        <v>81</v>
      </c>
      <c r="AW622" s="15" t="s">
        <v>32</v>
      </c>
      <c r="AX622" s="15" t="s">
        <v>76</v>
      </c>
      <c r="AY622" s="221" t="s">
        <v>165</v>
      </c>
    </row>
    <row r="623" s="13" customFormat="1">
      <c r="A623" s="13"/>
      <c r="B623" s="192"/>
      <c r="C623" s="13"/>
      <c r="D623" s="193" t="s">
        <v>173</v>
      </c>
      <c r="E623" s="194" t="s">
        <v>1</v>
      </c>
      <c r="F623" s="195" t="s">
        <v>794</v>
      </c>
      <c r="G623" s="13"/>
      <c r="H623" s="196">
        <v>1</v>
      </c>
      <c r="I623" s="197"/>
      <c r="J623" s="13"/>
      <c r="K623" s="13"/>
      <c r="L623" s="192"/>
      <c r="M623" s="198"/>
      <c r="N623" s="199"/>
      <c r="O623" s="199"/>
      <c r="P623" s="199"/>
      <c r="Q623" s="199"/>
      <c r="R623" s="199"/>
      <c r="S623" s="199"/>
      <c r="T623" s="200"/>
      <c r="U623" s="13"/>
      <c r="V623" s="13"/>
      <c r="W623" s="13"/>
      <c r="X623" s="13"/>
      <c r="Y623" s="13"/>
      <c r="Z623" s="13"/>
      <c r="AA623" s="13"/>
      <c r="AB623" s="13"/>
      <c r="AC623" s="13"/>
      <c r="AD623" s="13"/>
      <c r="AE623" s="13"/>
      <c r="AT623" s="194" t="s">
        <v>173</v>
      </c>
      <c r="AU623" s="194" t="s">
        <v>171</v>
      </c>
      <c r="AV623" s="13" t="s">
        <v>171</v>
      </c>
      <c r="AW623" s="13" t="s">
        <v>32</v>
      </c>
      <c r="AX623" s="13" t="s">
        <v>76</v>
      </c>
      <c r="AY623" s="194" t="s">
        <v>165</v>
      </c>
    </row>
    <row r="624" s="14" customFormat="1">
      <c r="A624" s="14"/>
      <c r="B624" s="212"/>
      <c r="C624" s="14"/>
      <c r="D624" s="193" t="s">
        <v>173</v>
      </c>
      <c r="E624" s="213" t="s">
        <v>1</v>
      </c>
      <c r="F624" s="214" t="s">
        <v>231</v>
      </c>
      <c r="G624" s="14"/>
      <c r="H624" s="215">
        <v>4</v>
      </c>
      <c r="I624" s="216"/>
      <c r="J624" s="14"/>
      <c r="K624" s="14"/>
      <c r="L624" s="212"/>
      <c r="M624" s="217"/>
      <c r="N624" s="218"/>
      <c r="O624" s="218"/>
      <c r="P624" s="218"/>
      <c r="Q624" s="218"/>
      <c r="R624" s="218"/>
      <c r="S624" s="218"/>
      <c r="T624" s="219"/>
      <c r="U624" s="14"/>
      <c r="V624" s="14"/>
      <c r="W624" s="14"/>
      <c r="X624" s="14"/>
      <c r="Y624" s="14"/>
      <c r="Z624" s="14"/>
      <c r="AA624" s="14"/>
      <c r="AB624" s="14"/>
      <c r="AC624" s="14"/>
      <c r="AD624" s="14"/>
      <c r="AE624" s="14"/>
      <c r="AT624" s="213" t="s">
        <v>173</v>
      </c>
      <c r="AU624" s="213" t="s">
        <v>171</v>
      </c>
      <c r="AV624" s="14" t="s">
        <v>91</v>
      </c>
      <c r="AW624" s="14" t="s">
        <v>32</v>
      </c>
      <c r="AX624" s="14" t="s">
        <v>81</v>
      </c>
      <c r="AY624" s="213" t="s">
        <v>165</v>
      </c>
    </row>
    <row r="625" s="2" customFormat="1" ht="37.8" customHeight="1">
      <c r="A625" s="38"/>
      <c r="B625" s="177"/>
      <c r="C625" s="178" t="s">
        <v>795</v>
      </c>
      <c r="D625" s="178" t="s">
        <v>167</v>
      </c>
      <c r="E625" s="179" t="s">
        <v>796</v>
      </c>
      <c r="F625" s="180" t="s">
        <v>797</v>
      </c>
      <c r="G625" s="181" t="s">
        <v>170</v>
      </c>
      <c r="H625" s="182">
        <v>1</v>
      </c>
      <c r="I625" s="183"/>
      <c r="J625" s="184">
        <f>ROUND(I625*H625,2)</f>
        <v>0</v>
      </c>
      <c r="K625" s="185"/>
      <c r="L625" s="39"/>
      <c r="M625" s="186" t="s">
        <v>1</v>
      </c>
      <c r="N625" s="187" t="s">
        <v>42</v>
      </c>
      <c r="O625" s="78"/>
      <c r="P625" s="188">
        <f>O625*H625</f>
        <v>0</v>
      </c>
      <c r="Q625" s="188">
        <v>0</v>
      </c>
      <c r="R625" s="188">
        <f>Q625*H625</f>
        <v>0</v>
      </c>
      <c r="S625" s="188">
        <v>0.55700000000000005</v>
      </c>
      <c r="T625" s="189">
        <f>S625*H625</f>
        <v>0.55700000000000005</v>
      </c>
      <c r="U625" s="38"/>
      <c r="V625" s="38"/>
      <c r="W625" s="38"/>
      <c r="X625" s="38"/>
      <c r="Y625" s="38"/>
      <c r="Z625" s="38"/>
      <c r="AA625" s="38"/>
      <c r="AB625" s="38"/>
      <c r="AC625" s="38"/>
      <c r="AD625" s="38"/>
      <c r="AE625" s="38"/>
      <c r="AR625" s="190" t="s">
        <v>91</v>
      </c>
      <c r="AT625" s="190" t="s">
        <v>167</v>
      </c>
      <c r="AU625" s="190" t="s">
        <v>171</v>
      </c>
      <c r="AY625" s="19" t="s">
        <v>165</v>
      </c>
      <c r="BE625" s="191">
        <f>IF(N625="základná",J625,0)</f>
        <v>0</v>
      </c>
      <c r="BF625" s="191">
        <f>IF(N625="znížená",J625,0)</f>
        <v>0</v>
      </c>
      <c r="BG625" s="191">
        <f>IF(N625="zákl. prenesená",J625,0)</f>
        <v>0</v>
      </c>
      <c r="BH625" s="191">
        <f>IF(N625="zníž. prenesená",J625,0)</f>
        <v>0</v>
      </c>
      <c r="BI625" s="191">
        <f>IF(N625="nulová",J625,0)</f>
        <v>0</v>
      </c>
      <c r="BJ625" s="19" t="s">
        <v>171</v>
      </c>
      <c r="BK625" s="191">
        <f>ROUND(I625*H625,2)</f>
        <v>0</v>
      </c>
      <c r="BL625" s="19" t="s">
        <v>91</v>
      </c>
      <c r="BM625" s="190" t="s">
        <v>798</v>
      </c>
    </row>
    <row r="626" s="15" customFormat="1">
      <c r="A626" s="15"/>
      <c r="B626" s="220"/>
      <c r="C626" s="15"/>
      <c r="D626" s="193" t="s">
        <v>173</v>
      </c>
      <c r="E626" s="221" t="s">
        <v>1</v>
      </c>
      <c r="F626" s="222" t="s">
        <v>362</v>
      </c>
      <c r="G626" s="15"/>
      <c r="H626" s="221" t="s">
        <v>1</v>
      </c>
      <c r="I626" s="223"/>
      <c r="J626" s="15"/>
      <c r="K626" s="15"/>
      <c r="L626" s="220"/>
      <c r="M626" s="224"/>
      <c r="N626" s="225"/>
      <c r="O626" s="225"/>
      <c r="P626" s="225"/>
      <c r="Q626" s="225"/>
      <c r="R626" s="225"/>
      <c r="S626" s="225"/>
      <c r="T626" s="226"/>
      <c r="U626" s="15"/>
      <c r="V626" s="15"/>
      <c r="W626" s="15"/>
      <c r="X626" s="15"/>
      <c r="Y626" s="15"/>
      <c r="Z626" s="15"/>
      <c r="AA626" s="15"/>
      <c r="AB626" s="15"/>
      <c r="AC626" s="15"/>
      <c r="AD626" s="15"/>
      <c r="AE626" s="15"/>
      <c r="AT626" s="221" t="s">
        <v>173</v>
      </c>
      <c r="AU626" s="221" t="s">
        <v>171</v>
      </c>
      <c r="AV626" s="15" t="s">
        <v>81</v>
      </c>
      <c r="AW626" s="15" t="s">
        <v>32</v>
      </c>
      <c r="AX626" s="15" t="s">
        <v>76</v>
      </c>
      <c r="AY626" s="221" t="s">
        <v>165</v>
      </c>
    </row>
    <row r="627" s="13" customFormat="1">
      <c r="A627" s="13"/>
      <c r="B627" s="192"/>
      <c r="C627" s="13"/>
      <c r="D627" s="193" t="s">
        <v>173</v>
      </c>
      <c r="E627" s="194" t="s">
        <v>1</v>
      </c>
      <c r="F627" s="195" t="s">
        <v>794</v>
      </c>
      <c r="G627" s="13"/>
      <c r="H627" s="196">
        <v>1</v>
      </c>
      <c r="I627" s="197"/>
      <c r="J627" s="13"/>
      <c r="K627" s="13"/>
      <c r="L627" s="192"/>
      <c r="M627" s="198"/>
      <c r="N627" s="199"/>
      <c r="O627" s="199"/>
      <c r="P627" s="199"/>
      <c r="Q627" s="199"/>
      <c r="R627" s="199"/>
      <c r="S627" s="199"/>
      <c r="T627" s="200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T627" s="194" t="s">
        <v>173</v>
      </c>
      <c r="AU627" s="194" t="s">
        <v>171</v>
      </c>
      <c r="AV627" s="13" t="s">
        <v>171</v>
      </c>
      <c r="AW627" s="13" t="s">
        <v>32</v>
      </c>
      <c r="AX627" s="13" t="s">
        <v>81</v>
      </c>
      <c r="AY627" s="194" t="s">
        <v>165</v>
      </c>
    </row>
    <row r="628" s="2" customFormat="1" ht="24.15" customHeight="1">
      <c r="A628" s="38"/>
      <c r="B628" s="177"/>
      <c r="C628" s="178" t="s">
        <v>799</v>
      </c>
      <c r="D628" s="178" t="s">
        <v>167</v>
      </c>
      <c r="E628" s="179" t="s">
        <v>800</v>
      </c>
      <c r="F628" s="180" t="s">
        <v>801</v>
      </c>
      <c r="G628" s="181" t="s">
        <v>216</v>
      </c>
      <c r="H628" s="182">
        <v>154</v>
      </c>
      <c r="I628" s="183"/>
      <c r="J628" s="184">
        <f>ROUND(I628*H628,2)</f>
        <v>0</v>
      </c>
      <c r="K628" s="185"/>
      <c r="L628" s="39"/>
      <c r="M628" s="186" t="s">
        <v>1</v>
      </c>
      <c r="N628" s="187" t="s">
        <v>42</v>
      </c>
      <c r="O628" s="78"/>
      <c r="P628" s="188">
        <f>O628*H628</f>
        <v>0</v>
      </c>
      <c r="Q628" s="188">
        <v>0</v>
      </c>
      <c r="R628" s="188">
        <f>Q628*H628</f>
        <v>0</v>
      </c>
      <c r="S628" s="188">
        <v>0.024</v>
      </c>
      <c r="T628" s="189">
        <f>S628*H628</f>
        <v>3.6960000000000002</v>
      </c>
      <c r="U628" s="38"/>
      <c r="V628" s="38"/>
      <c r="W628" s="38"/>
      <c r="X628" s="38"/>
      <c r="Y628" s="38"/>
      <c r="Z628" s="38"/>
      <c r="AA628" s="38"/>
      <c r="AB628" s="38"/>
      <c r="AC628" s="38"/>
      <c r="AD628" s="38"/>
      <c r="AE628" s="38"/>
      <c r="AR628" s="190" t="s">
        <v>91</v>
      </c>
      <c r="AT628" s="190" t="s">
        <v>167</v>
      </c>
      <c r="AU628" s="190" t="s">
        <v>171</v>
      </c>
      <c r="AY628" s="19" t="s">
        <v>165</v>
      </c>
      <c r="BE628" s="191">
        <f>IF(N628="základná",J628,0)</f>
        <v>0</v>
      </c>
      <c r="BF628" s="191">
        <f>IF(N628="znížená",J628,0)</f>
        <v>0</v>
      </c>
      <c r="BG628" s="191">
        <f>IF(N628="zákl. prenesená",J628,0)</f>
        <v>0</v>
      </c>
      <c r="BH628" s="191">
        <f>IF(N628="zníž. prenesená",J628,0)</f>
        <v>0</v>
      </c>
      <c r="BI628" s="191">
        <f>IF(N628="nulová",J628,0)</f>
        <v>0</v>
      </c>
      <c r="BJ628" s="19" t="s">
        <v>171</v>
      </c>
      <c r="BK628" s="191">
        <f>ROUND(I628*H628,2)</f>
        <v>0</v>
      </c>
      <c r="BL628" s="19" t="s">
        <v>91</v>
      </c>
      <c r="BM628" s="190" t="s">
        <v>802</v>
      </c>
    </row>
    <row r="629" s="13" customFormat="1">
      <c r="A629" s="13"/>
      <c r="B629" s="192"/>
      <c r="C629" s="13"/>
      <c r="D629" s="193" t="s">
        <v>173</v>
      </c>
      <c r="E629" s="194" t="s">
        <v>1</v>
      </c>
      <c r="F629" s="195" t="s">
        <v>803</v>
      </c>
      <c r="G629" s="13"/>
      <c r="H629" s="196">
        <v>46</v>
      </c>
      <c r="I629" s="197"/>
      <c r="J629" s="13"/>
      <c r="K629" s="13"/>
      <c r="L629" s="192"/>
      <c r="M629" s="198"/>
      <c r="N629" s="199"/>
      <c r="O629" s="199"/>
      <c r="P629" s="199"/>
      <c r="Q629" s="199"/>
      <c r="R629" s="199"/>
      <c r="S629" s="199"/>
      <c r="T629" s="200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T629" s="194" t="s">
        <v>173</v>
      </c>
      <c r="AU629" s="194" t="s">
        <v>171</v>
      </c>
      <c r="AV629" s="13" t="s">
        <v>171</v>
      </c>
      <c r="AW629" s="13" t="s">
        <v>32</v>
      </c>
      <c r="AX629" s="13" t="s">
        <v>76</v>
      </c>
      <c r="AY629" s="194" t="s">
        <v>165</v>
      </c>
    </row>
    <row r="630" s="13" customFormat="1">
      <c r="A630" s="13"/>
      <c r="B630" s="192"/>
      <c r="C630" s="13"/>
      <c r="D630" s="193" t="s">
        <v>173</v>
      </c>
      <c r="E630" s="194" t="s">
        <v>1</v>
      </c>
      <c r="F630" s="195" t="s">
        <v>804</v>
      </c>
      <c r="G630" s="13"/>
      <c r="H630" s="196">
        <v>39</v>
      </c>
      <c r="I630" s="197"/>
      <c r="J630" s="13"/>
      <c r="K630" s="13"/>
      <c r="L630" s="192"/>
      <c r="M630" s="198"/>
      <c r="N630" s="199"/>
      <c r="O630" s="199"/>
      <c r="P630" s="199"/>
      <c r="Q630" s="199"/>
      <c r="R630" s="199"/>
      <c r="S630" s="199"/>
      <c r="T630" s="200"/>
      <c r="U630" s="13"/>
      <c r="V630" s="13"/>
      <c r="W630" s="13"/>
      <c r="X630" s="13"/>
      <c r="Y630" s="13"/>
      <c r="Z630" s="13"/>
      <c r="AA630" s="13"/>
      <c r="AB630" s="13"/>
      <c r="AC630" s="13"/>
      <c r="AD630" s="13"/>
      <c r="AE630" s="13"/>
      <c r="AT630" s="194" t="s">
        <v>173</v>
      </c>
      <c r="AU630" s="194" t="s">
        <v>171</v>
      </c>
      <c r="AV630" s="13" t="s">
        <v>171</v>
      </c>
      <c r="AW630" s="13" t="s">
        <v>32</v>
      </c>
      <c r="AX630" s="13" t="s">
        <v>76</v>
      </c>
      <c r="AY630" s="194" t="s">
        <v>165</v>
      </c>
    </row>
    <row r="631" s="13" customFormat="1">
      <c r="A631" s="13"/>
      <c r="B631" s="192"/>
      <c r="C631" s="13"/>
      <c r="D631" s="193" t="s">
        <v>173</v>
      </c>
      <c r="E631" s="194" t="s">
        <v>1</v>
      </c>
      <c r="F631" s="195" t="s">
        <v>805</v>
      </c>
      <c r="G631" s="13"/>
      <c r="H631" s="196">
        <v>39</v>
      </c>
      <c r="I631" s="197"/>
      <c r="J631" s="13"/>
      <c r="K631" s="13"/>
      <c r="L631" s="192"/>
      <c r="M631" s="198"/>
      <c r="N631" s="199"/>
      <c r="O631" s="199"/>
      <c r="P631" s="199"/>
      <c r="Q631" s="199"/>
      <c r="R631" s="199"/>
      <c r="S631" s="199"/>
      <c r="T631" s="200"/>
      <c r="U631" s="13"/>
      <c r="V631" s="13"/>
      <c r="W631" s="13"/>
      <c r="X631" s="13"/>
      <c r="Y631" s="13"/>
      <c r="Z631" s="13"/>
      <c r="AA631" s="13"/>
      <c r="AB631" s="13"/>
      <c r="AC631" s="13"/>
      <c r="AD631" s="13"/>
      <c r="AE631" s="13"/>
      <c r="AT631" s="194" t="s">
        <v>173</v>
      </c>
      <c r="AU631" s="194" t="s">
        <v>171</v>
      </c>
      <c r="AV631" s="13" t="s">
        <v>171</v>
      </c>
      <c r="AW631" s="13" t="s">
        <v>32</v>
      </c>
      <c r="AX631" s="13" t="s">
        <v>76</v>
      </c>
      <c r="AY631" s="194" t="s">
        <v>165</v>
      </c>
    </row>
    <row r="632" s="13" customFormat="1">
      <c r="A632" s="13"/>
      <c r="B632" s="192"/>
      <c r="C632" s="13"/>
      <c r="D632" s="193" t="s">
        <v>173</v>
      </c>
      <c r="E632" s="194" t="s">
        <v>1</v>
      </c>
      <c r="F632" s="195" t="s">
        <v>806</v>
      </c>
      <c r="G632" s="13"/>
      <c r="H632" s="196">
        <v>30</v>
      </c>
      <c r="I632" s="197"/>
      <c r="J632" s="13"/>
      <c r="K632" s="13"/>
      <c r="L632" s="192"/>
      <c r="M632" s="198"/>
      <c r="N632" s="199"/>
      <c r="O632" s="199"/>
      <c r="P632" s="199"/>
      <c r="Q632" s="199"/>
      <c r="R632" s="199"/>
      <c r="S632" s="199"/>
      <c r="T632" s="200"/>
      <c r="U632" s="13"/>
      <c r="V632" s="13"/>
      <c r="W632" s="13"/>
      <c r="X632" s="13"/>
      <c r="Y632" s="13"/>
      <c r="Z632" s="13"/>
      <c r="AA632" s="13"/>
      <c r="AB632" s="13"/>
      <c r="AC632" s="13"/>
      <c r="AD632" s="13"/>
      <c r="AE632" s="13"/>
      <c r="AT632" s="194" t="s">
        <v>173</v>
      </c>
      <c r="AU632" s="194" t="s">
        <v>171</v>
      </c>
      <c r="AV632" s="13" t="s">
        <v>171</v>
      </c>
      <c r="AW632" s="13" t="s">
        <v>32</v>
      </c>
      <c r="AX632" s="13" t="s">
        <v>76</v>
      </c>
      <c r="AY632" s="194" t="s">
        <v>165</v>
      </c>
    </row>
    <row r="633" s="14" customFormat="1">
      <c r="A633" s="14"/>
      <c r="B633" s="212"/>
      <c r="C633" s="14"/>
      <c r="D633" s="193" t="s">
        <v>173</v>
      </c>
      <c r="E633" s="213" t="s">
        <v>1</v>
      </c>
      <c r="F633" s="214" t="s">
        <v>231</v>
      </c>
      <c r="G633" s="14"/>
      <c r="H633" s="215">
        <v>154</v>
      </c>
      <c r="I633" s="216"/>
      <c r="J633" s="14"/>
      <c r="K633" s="14"/>
      <c r="L633" s="212"/>
      <c r="M633" s="217"/>
      <c r="N633" s="218"/>
      <c r="O633" s="218"/>
      <c r="P633" s="218"/>
      <c r="Q633" s="218"/>
      <c r="R633" s="218"/>
      <c r="S633" s="218"/>
      <c r="T633" s="219"/>
      <c r="U633" s="14"/>
      <c r="V633" s="14"/>
      <c r="W633" s="14"/>
      <c r="X633" s="14"/>
      <c r="Y633" s="14"/>
      <c r="Z633" s="14"/>
      <c r="AA633" s="14"/>
      <c r="AB633" s="14"/>
      <c r="AC633" s="14"/>
      <c r="AD633" s="14"/>
      <c r="AE633" s="14"/>
      <c r="AT633" s="213" t="s">
        <v>173</v>
      </c>
      <c r="AU633" s="213" t="s">
        <v>171</v>
      </c>
      <c r="AV633" s="14" t="s">
        <v>91</v>
      </c>
      <c r="AW633" s="14" t="s">
        <v>32</v>
      </c>
      <c r="AX633" s="14" t="s">
        <v>81</v>
      </c>
      <c r="AY633" s="213" t="s">
        <v>165</v>
      </c>
    </row>
    <row r="634" s="2" customFormat="1" ht="24.15" customHeight="1">
      <c r="A634" s="38"/>
      <c r="B634" s="177"/>
      <c r="C634" s="178" t="s">
        <v>807</v>
      </c>
      <c r="D634" s="178" t="s">
        <v>167</v>
      </c>
      <c r="E634" s="179" t="s">
        <v>808</v>
      </c>
      <c r="F634" s="180" t="s">
        <v>809</v>
      </c>
      <c r="G634" s="181" t="s">
        <v>170</v>
      </c>
      <c r="H634" s="182">
        <v>157.40000000000001</v>
      </c>
      <c r="I634" s="183"/>
      <c r="J634" s="184">
        <f>ROUND(I634*H634,2)</f>
        <v>0</v>
      </c>
      <c r="K634" s="185"/>
      <c r="L634" s="39"/>
      <c r="M634" s="186" t="s">
        <v>1</v>
      </c>
      <c r="N634" s="187" t="s">
        <v>42</v>
      </c>
      <c r="O634" s="78"/>
      <c r="P634" s="188">
        <f>O634*H634</f>
        <v>0</v>
      </c>
      <c r="Q634" s="188">
        <v>0</v>
      </c>
      <c r="R634" s="188">
        <f>Q634*H634</f>
        <v>0</v>
      </c>
      <c r="S634" s="188">
        <v>0.075999999999999998</v>
      </c>
      <c r="T634" s="189">
        <f>S634*H634</f>
        <v>11.962400000000001</v>
      </c>
      <c r="U634" s="38"/>
      <c r="V634" s="38"/>
      <c r="W634" s="38"/>
      <c r="X634" s="38"/>
      <c r="Y634" s="38"/>
      <c r="Z634" s="38"/>
      <c r="AA634" s="38"/>
      <c r="AB634" s="38"/>
      <c r="AC634" s="38"/>
      <c r="AD634" s="38"/>
      <c r="AE634" s="38"/>
      <c r="AR634" s="190" t="s">
        <v>91</v>
      </c>
      <c r="AT634" s="190" t="s">
        <v>167</v>
      </c>
      <c r="AU634" s="190" t="s">
        <v>171</v>
      </c>
      <c r="AY634" s="19" t="s">
        <v>165</v>
      </c>
      <c r="BE634" s="191">
        <f>IF(N634="základná",J634,0)</f>
        <v>0</v>
      </c>
      <c r="BF634" s="191">
        <f>IF(N634="znížená",J634,0)</f>
        <v>0</v>
      </c>
      <c r="BG634" s="191">
        <f>IF(N634="zákl. prenesená",J634,0)</f>
        <v>0</v>
      </c>
      <c r="BH634" s="191">
        <f>IF(N634="zníž. prenesená",J634,0)</f>
        <v>0</v>
      </c>
      <c r="BI634" s="191">
        <f>IF(N634="nulová",J634,0)</f>
        <v>0</v>
      </c>
      <c r="BJ634" s="19" t="s">
        <v>171</v>
      </c>
      <c r="BK634" s="191">
        <f>ROUND(I634*H634,2)</f>
        <v>0</v>
      </c>
      <c r="BL634" s="19" t="s">
        <v>91</v>
      </c>
      <c r="BM634" s="190" t="s">
        <v>810</v>
      </c>
    </row>
    <row r="635" s="15" customFormat="1">
      <c r="A635" s="15"/>
      <c r="B635" s="220"/>
      <c r="C635" s="15"/>
      <c r="D635" s="193" t="s">
        <v>173</v>
      </c>
      <c r="E635" s="221" t="s">
        <v>1</v>
      </c>
      <c r="F635" s="222" t="s">
        <v>260</v>
      </c>
      <c r="G635" s="15"/>
      <c r="H635" s="221" t="s">
        <v>1</v>
      </c>
      <c r="I635" s="223"/>
      <c r="J635" s="15"/>
      <c r="K635" s="15"/>
      <c r="L635" s="220"/>
      <c r="M635" s="224"/>
      <c r="N635" s="225"/>
      <c r="O635" s="225"/>
      <c r="P635" s="225"/>
      <c r="Q635" s="225"/>
      <c r="R635" s="225"/>
      <c r="S635" s="225"/>
      <c r="T635" s="226"/>
      <c r="U635" s="15"/>
      <c r="V635" s="15"/>
      <c r="W635" s="15"/>
      <c r="X635" s="15"/>
      <c r="Y635" s="15"/>
      <c r="Z635" s="15"/>
      <c r="AA635" s="15"/>
      <c r="AB635" s="15"/>
      <c r="AC635" s="15"/>
      <c r="AD635" s="15"/>
      <c r="AE635" s="15"/>
      <c r="AT635" s="221" t="s">
        <v>173</v>
      </c>
      <c r="AU635" s="221" t="s">
        <v>171</v>
      </c>
      <c r="AV635" s="15" t="s">
        <v>81</v>
      </c>
      <c r="AW635" s="15" t="s">
        <v>32</v>
      </c>
      <c r="AX635" s="15" t="s">
        <v>76</v>
      </c>
      <c r="AY635" s="221" t="s">
        <v>165</v>
      </c>
    </row>
    <row r="636" s="13" customFormat="1">
      <c r="A636" s="13"/>
      <c r="B636" s="192"/>
      <c r="C636" s="13"/>
      <c r="D636" s="193" t="s">
        <v>173</v>
      </c>
      <c r="E636" s="194" t="s">
        <v>1</v>
      </c>
      <c r="F636" s="195" t="s">
        <v>811</v>
      </c>
      <c r="G636" s="13"/>
      <c r="H636" s="196">
        <v>14.4</v>
      </c>
      <c r="I636" s="197"/>
      <c r="J636" s="13"/>
      <c r="K636" s="13"/>
      <c r="L636" s="192"/>
      <c r="M636" s="198"/>
      <c r="N636" s="199"/>
      <c r="O636" s="199"/>
      <c r="P636" s="199"/>
      <c r="Q636" s="199"/>
      <c r="R636" s="199"/>
      <c r="S636" s="199"/>
      <c r="T636" s="200"/>
      <c r="U636" s="13"/>
      <c r="V636" s="13"/>
      <c r="W636" s="13"/>
      <c r="X636" s="13"/>
      <c r="Y636" s="13"/>
      <c r="Z636" s="13"/>
      <c r="AA636" s="13"/>
      <c r="AB636" s="13"/>
      <c r="AC636" s="13"/>
      <c r="AD636" s="13"/>
      <c r="AE636" s="13"/>
      <c r="AT636" s="194" t="s">
        <v>173</v>
      </c>
      <c r="AU636" s="194" t="s">
        <v>171</v>
      </c>
      <c r="AV636" s="13" t="s">
        <v>171</v>
      </c>
      <c r="AW636" s="13" t="s">
        <v>32</v>
      </c>
      <c r="AX636" s="13" t="s">
        <v>76</v>
      </c>
      <c r="AY636" s="194" t="s">
        <v>165</v>
      </c>
    </row>
    <row r="637" s="13" customFormat="1">
      <c r="A637" s="13"/>
      <c r="B637" s="192"/>
      <c r="C637" s="13"/>
      <c r="D637" s="193" t="s">
        <v>173</v>
      </c>
      <c r="E637" s="194" t="s">
        <v>1</v>
      </c>
      <c r="F637" s="195" t="s">
        <v>812</v>
      </c>
      <c r="G637" s="13"/>
      <c r="H637" s="196">
        <v>2.7999999999999998</v>
      </c>
      <c r="I637" s="197"/>
      <c r="J637" s="13"/>
      <c r="K637" s="13"/>
      <c r="L637" s="192"/>
      <c r="M637" s="198"/>
      <c r="N637" s="199"/>
      <c r="O637" s="199"/>
      <c r="P637" s="199"/>
      <c r="Q637" s="199"/>
      <c r="R637" s="199"/>
      <c r="S637" s="199"/>
      <c r="T637" s="200"/>
      <c r="U637" s="13"/>
      <c r="V637" s="13"/>
      <c r="W637" s="13"/>
      <c r="X637" s="13"/>
      <c r="Y637" s="13"/>
      <c r="Z637" s="13"/>
      <c r="AA637" s="13"/>
      <c r="AB637" s="13"/>
      <c r="AC637" s="13"/>
      <c r="AD637" s="13"/>
      <c r="AE637" s="13"/>
      <c r="AT637" s="194" t="s">
        <v>173</v>
      </c>
      <c r="AU637" s="194" t="s">
        <v>171</v>
      </c>
      <c r="AV637" s="13" t="s">
        <v>171</v>
      </c>
      <c r="AW637" s="13" t="s">
        <v>32</v>
      </c>
      <c r="AX637" s="13" t="s">
        <v>76</v>
      </c>
      <c r="AY637" s="194" t="s">
        <v>165</v>
      </c>
    </row>
    <row r="638" s="13" customFormat="1">
      <c r="A638" s="13"/>
      <c r="B638" s="192"/>
      <c r="C638" s="13"/>
      <c r="D638" s="193" t="s">
        <v>173</v>
      </c>
      <c r="E638" s="194" t="s">
        <v>1</v>
      </c>
      <c r="F638" s="195" t="s">
        <v>813</v>
      </c>
      <c r="G638" s="13"/>
      <c r="H638" s="196">
        <v>14.4</v>
      </c>
      <c r="I638" s="197"/>
      <c r="J638" s="13"/>
      <c r="K638" s="13"/>
      <c r="L638" s="192"/>
      <c r="M638" s="198"/>
      <c r="N638" s="199"/>
      <c r="O638" s="199"/>
      <c r="P638" s="199"/>
      <c r="Q638" s="199"/>
      <c r="R638" s="199"/>
      <c r="S638" s="199"/>
      <c r="T638" s="200"/>
      <c r="U638" s="13"/>
      <c r="V638" s="13"/>
      <c r="W638" s="13"/>
      <c r="X638" s="13"/>
      <c r="Y638" s="13"/>
      <c r="Z638" s="13"/>
      <c r="AA638" s="13"/>
      <c r="AB638" s="13"/>
      <c r="AC638" s="13"/>
      <c r="AD638" s="13"/>
      <c r="AE638" s="13"/>
      <c r="AT638" s="194" t="s">
        <v>173</v>
      </c>
      <c r="AU638" s="194" t="s">
        <v>171</v>
      </c>
      <c r="AV638" s="13" t="s">
        <v>171</v>
      </c>
      <c r="AW638" s="13" t="s">
        <v>32</v>
      </c>
      <c r="AX638" s="13" t="s">
        <v>76</v>
      </c>
      <c r="AY638" s="194" t="s">
        <v>165</v>
      </c>
    </row>
    <row r="639" s="13" customFormat="1">
      <c r="A639" s="13"/>
      <c r="B639" s="192"/>
      <c r="C639" s="13"/>
      <c r="D639" s="193" t="s">
        <v>173</v>
      </c>
      <c r="E639" s="194" t="s">
        <v>1</v>
      </c>
      <c r="F639" s="195" t="s">
        <v>814</v>
      </c>
      <c r="G639" s="13"/>
      <c r="H639" s="196">
        <v>10.800000000000001</v>
      </c>
      <c r="I639" s="197"/>
      <c r="J639" s="13"/>
      <c r="K639" s="13"/>
      <c r="L639" s="192"/>
      <c r="M639" s="198"/>
      <c r="N639" s="199"/>
      <c r="O639" s="199"/>
      <c r="P639" s="199"/>
      <c r="Q639" s="199"/>
      <c r="R639" s="199"/>
      <c r="S639" s="199"/>
      <c r="T639" s="200"/>
      <c r="U639" s="13"/>
      <c r="V639" s="13"/>
      <c r="W639" s="13"/>
      <c r="X639" s="13"/>
      <c r="Y639" s="13"/>
      <c r="Z639" s="13"/>
      <c r="AA639" s="13"/>
      <c r="AB639" s="13"/>
      <c r="AC639" s="13"/>
      <c r="AD639" s="13"/>
      <c r="AE639" s="13"/>
      <c r="AT639" s="194" t="s">
        <v>173</v>
      </c>
      <c r="AU639" s="194" t="s">
        <v>171</v>
      </c>
      <c r="AV639" s="13" t="s">
        <v>171</v>
      </c>
      <c r="AW639" s="13" t="s">
        <v>32</v>
      </c>
      <c r="AX639" s="13" t="s">
        <v>76</v>
      </c>
      <c r="AY639" s="194" t="s">
        <v>165</v>
      </c>
    </row>
    <row r="640" s="16" customFormat="1">
      <c r="A640" s="16"/>
      <c r="B640" s="227"/>
      <c r="C640" s="16"/>
      <c r="D640" s="193" t="s">
        <v>173</v>
      </c>
      <c r="E640" s="228" t="s">
        <v>1</v>
      </c>
      <c r="F640" s="229" t="s">
        <v>307</v>
      </c>
      <c r="G640" s="16"/>
      <c r="H640" s="230">
        <v>42.399999999999999</v>
      </c>
      <c r="I640" s="231"/>
      <c r="J640" s="16"/>
      <c r="K640" s="16"/>
      <c r="L640" s="227"/>
      <c r="M640" s="232"/>
      <c r="N640" s="233"/>
      <c r="O640" s="233"/>
      <c r="P640" s="233"/>
      <c r="Q640" s="233"/>
      <c r="R640" s="233"/>
      <c r="S640" s="233"/>
      <c r="T640" s="234"/>
      <c r="U640" s="16"/>
      <c r="V640" s="16"/>
      <c r="W640" s="16"/>
      <c r="X640" s="16"/>
      <c r="Y640" s="16"/>
      <c r="Z640" s="16"/>
      <c r="AA640" s="16"/>
      <c r="AB640" s="16"/>
      <c r="AC640" s="16"/>
      <c r="AD640" s="16"/>
      <c r="AE640" s="16"/>
      <c r="AT640" s="228" t="s">
        <v>173</v>
      </c>
      <c r="AU640" s="228" t="s">
        <v>171</v>
      </c>
      <c r="AV640" s="16" t="s">
        <v>88</v>
      </c>
      <c r="AW640" s="16" t="s">
        <v>32</v>
      </c>
      <c r="AX640" s="16" t="s">
        <v>76</v>
      </c>
      <c r="AY640" s="228" t="s">
        <v>165</v>
      </c>
    </row>
    <row r="641" s="15" customFormat="1">
      <c r="A641" s="15"/>
      <c r="B641" s="220"/>
      <c r="C641" s="15"/>
      <c r="D641" s="193" t="s">
        <v>173</v>
      </c>
      <c r="E641" s="221" t="s">
        <v>1</v>
      </c>
      <c r="F641" s="222" t="s">
        <v>338</v>
      </c>
      <c r="G641" s="15"/>
      <c r="H641" s="221" t="s">
        <v>1</v>
      </c>
      <c r="I641" s="223"/>
      <c r="J641" s="15"/>
      <c r="K641" s="15"/>
      <c r="L641" s="220"/>
      <c r="M641" s="224"/>
      <c r="N641" s="225"/>
      <c r="O641" s="225"/>
      <c r="P641" s="225"/>
      <c r="Q641" s="225"/>
      <c r="R641" s="225"/>
      <c r="S641" s="225"/>
      <c r="T641" s="226"/>
      <c r="U641" s="15"/>
      <c r="V641" s="15"/>
      <c r="W641" s="15"/>
      <c r="X641" s="15"/>
      <c r="Y641" s="15"/>
      <c r="Z641" s="15"/>
      <c r="AA641" s="15"/>
      <c r="AB641" s="15"/>
      <c r="AC641" s="15"/>
      <c r="AD641" s="15"/>
      <c r="AE641" s="15"/>
      <c r="AT641" s="221" t="s">
        <v>173</v>
      </c>
      <c r="AU641" s="221" t="s">
        <v>171</v>
      </c>
      <c r="AV641" s="15" t="s">
        <v>81</v>
      </c>
      <c r="AW641" s="15" t="s">
        <v>32</v>
      </c>
      <c r="AX641" s="15" t="s">
        <v>76</v>
      </c>
      <c r="AY641" s="221" t="s">
        <v>165</v>
      </c>
    </row>
    <row r="642" s="13" customFormat="1">
      <c r="A642" s="13"/>
      <c r="B642" s="192"/>
      <c r="C642" s="13"/>
      <c r="D642" s="193" t="s">
        <v>173</v>
      </c>
      <c r="E642" s="194" t="s">
        <v>1</v>
      </c>
      <c r="F642" s="195" t="s">
        <v>815</v>
      </c>
      <c r="G642" s="13"/>
      <c r="H642" s="196">
        <v>15.6</v>
      </c>
      <c r="I642" s="197"/>
      <c r="J642" s="13"/>
      <c r="K642" s="13"/>
      <c r="L642" s="192"/>
      <c r="M642" s="198"/>
      <c r="N642" s="199"/>
      <c r="O642" s="199"/>
      <c r="P642" s="199"/>
      <c r="Q642" s="199"/>
      <c r="R642" s="199"/>
      <c r="S642" s="199"/>
      <c r="T642" s="200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T642" s="194" t="s">
        <v>173</v>
      </c>
      <c r="AU642" s="194" t="s">
        <v>171</v>
      </c>
      <c r="AV642" s="13" t="s">
        <v>171</v>
      </c>
      <c r="AW642" s="13" t="s">
        <v>32</v>
      </c>
      <c r="AX642" s="13" t="s">
        <v>76</v>
      </c>
      <c r="AY642" s="194" t="s">
        <v>165</v>
      </c>
    </row>
    <row r="643" s="13" customFormat="1">
      <c r="A643" s="13"/>
      <c r="B643" s="192"/>
      <c r="C643" s="13"/>
      <c r="D643" s="193" t="s">
        <v>173</v>
      </c>
      <c r="E643" s="194" t="s">
        <v>1</v>
      </c>
      <c r="F643" s="195" t="s">
        <v>816</v>
      </c>
      <c r="G643" s="13"/>
      <c r="H643" s="196">
        <v>1.3999999999999999</v>
      </c>
      <c r="I643" s="197"/>
      <c r="J643" s="13"/>
      <c r="K643" s="13"/>
      <c r="L643" s="192"/>
      <c r="M643" s="198"/>
      <c r="N643" s="199"/>
      <c r="O643" s="199"/>
      <c r="P643" s="199"/>
      <c r="Q643" s="199"/>
      <c r="R643" s="199"/>
      <c r="S643" s="199"/>
      <c r="T643" s="200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T643" s="194" t="s">
        <v>173</v>
      </c>
      <c r="AU643" s="194" t="s">
        <v>171</v>
      </c>
      <c r="AV643" s="13" t="s">
        <v>171</v>
      </c>
      <c r="AW643" s="13" t="s">
        <v>32</v>
      </c>
      <c r="AX643" s="13" t="s">
        <v>76</v>
      </c>
      <c r="AY643" s="194" t="s">
        <v>165</v>
      </c>
    </row>
    <row r="644" s="13" customFormat="1">
      <c r="A644" s="13"/>
      <c r="B644" s="192"/>
      <c r="C644" s="13"/>
      <c r="D644" s="193" t="s">
        <v>173</v>
      </c>
      <c r="E644" s="194" t="s">
        <v>1</v>
      </c>
      <c r="F644" s="195" t="s">
        <v>817</v>
      </c>
      <c r="G644" s="13"/>
      <c r="H644" s="196">
        <v>16</v>
      </c>
      <c r="I644" s="197"/>
      <c r="J644" s="13"/>
      <c r="K644" s="13"/>
      <c r="L644" s="192"/>
      <c r="M644" s="198"/>
      <c r="N644" s="199"/>
      <c r="O644" s="199"/>
      <c r="P644" s="199"/>
      <c r="Q644" s="199"/>
      <c r="R644" s="199"/>
      <c r="S644" s="199"/>
      <c r="T644" s="200"/>
      <c r="U644" s="13"/>
      <c r="V644" s="13"/>
      <c r="W644" s="13"/>
      <c r="X644" s="13"/>
      <c r="Y644" s="13"/>
      <c r="Z644" s="13"/>
      <c r="AA644" s="13"/>
      <c r="AB644" s="13"/>
      <c r="AC644" s="13"/>
      <c r="AD644" s="13"/>
      <c r="AE644" s="13"/>
      <c r="AT644" s="194" t="s">
        <v>173</v>
      </c>
      <c r="AU644" s="194" t="s">
        <v>171</v>
      </c>
      <c r="AV644" s="13" t="s">
        <v>171</v>
      </c>
      <c r="AW644" s="13" t="s">
        <v>32</v>
      </c>
      <c r="AX644" s="13" t="s">
        <v>76</v>
      </c>
      <c r="AY644" s="194" t="s">
        <v>165</v>
      </c>
    </row>
    <row r="645" s="13" customFormat="1">
      <c r="A645" s="13"/>
      <c r="B645" s="192"/>
      <c r="C645" s="13"/>
      <c r="D645" s="193" t="s">
        <v>173</v>
      </c>
      <c r="E645" s="194" t="s">
        <v>1</v>
      </c>
      <c r="F645" s="195" t="s">
        <v>818</v>
      </c>
      <c r="G645" s="13"/>
      <c r="H645" s="196">
        <v>3.6000000000000001</v>
      </c>
      <c r="I645" s="197"/>
      <c r="J645" s="13"/>
      <c r="K645" s="13"/>
      <c r="L645" s="192"/>
      <c r="M645" s="198"/>
      <c r="N645" s="199"/>
      <c r="O645" s="199"/>
      <c r="P645" s="199"/>
      <c r="Q645" s="199"/>
      <c r="R645" s="199"/>
      <c r="S645" s="199"/>
      <c r="T645" s="200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T645" s="194" t="s">
        <v>173</v>
      </c>
      <c r="AU645" s="194" t="s">
        <v>171</v>
      </c>
      <c r="AV645" s="13" t="s">
        <v>171</v>
      </c>
      <c r="AW645" s="13" t="s">
        <v>32</v>
      </c>
      <c r="AX645" s="13" t="s">
        <v>76</v>
      </c>
      <c r="AY645" s="194" t="s">
        <v>165</v>
      </c>
    </row>
    <row r="646" s="16" customFormat="1">
      <c r="A646" s="16"/>
      <c r="B646" s="227"/>
      <c r="C646" s="16"/>
      <c r="D646" s="193" t="s">
        <v>173</v>
      </c>
      <c r="E646" s="228" t="s">
        <v>1</v>
      </c>
      <c r="F646" s="229" t="s">
        <v>307</v>
      </c>
      <c r="G646" s="16"/>
      <c r="H646" s="230">
        <v>36.600000000000001</v>
      </c>
      <c r="I646" s="231"/>
      <c r="J646" s="16"/>
      <c r="K646" s="16"/>
      <c r="L646" s="227"/>
      <c r="M646" s="232"/>
      <c r="N646" s="233"/>
      <c r="O646" s="233"/>
      <c r="P646" s="233"/>
      <c r="Q646" s="233"/>
      <c r="R646" s="233"/>
      <c r="S646" s="233"/>
      <c r="T646" s="234"/>
      <c r="U646" s="16"/>
      <c r="V646" s="16"/>
      <c r="W646" s="16"/>
      <c r="X646" s="16"/>
      <c r="Y646" s="16"/>
      <c r="Z646" s="16"/>
      <c r="AA646" s="16"/>
      <c r="AB646" s="16"/>
      <c r="AC646" s="16"/>
      <c r="AD646" s="16"/>
      <c r="AE646" s="16"/>
      <c r="AT646" s="228" t="s">
        <v>173</v>
      </c>
      <c r="AU646" s="228" t="s">
        <v>171</v>
      </c>
      <c r="AV646" s="16" t="s">
        <v>88</v>
      </c>
      <c r="AW646" s="16" t="s">
        <v>32</v>
      </c>
      <c r="AX646" s="16" t="s">
        <v>76</v>
      </c>
      <c r="AY646" s="228" t="s">
        <v>165</v>
      </c>
    </row>
    <row r="647" s="15" customFormat="1">
      <c r="A647" s="15"/>
      <c r="B647" s="220"/>
      <c r="C647" s="15"/>
      <c r="D647" s="193" t="s">
        <v>173</v>
      </c>
      <c r="E647" s="221" t="s">
        <v>1</v>
      </c>
      <c r="F647" s="222" t="s">
        <v>653</v>
      </c>
      <c r="G647" s="15"/>
      <c r="H647" s="221" t="s">
        <v>1</v>
      </c>
      <c r="I647" s="223"/>
      <c r="J647" s="15"/>
      <c r="K647" s="15"/>
      <c r="L647" s="220"/>
      <c r="M647" s="224"/>
      <c r="N647" s="225"/>
      <c r="O647" s="225"/>
      <c r="P647" s="225"/>
      <c r="Q647" s="225"/>
      <c r="R647" s="225"/>
      <c r="S647" s="225"/>
      <c r="T647" s="226"/>
      <c r="U647" s="15"/>
      <c r="V647" s="15"/>
      <c r="W647" s="15"/>
      <c r="X647" s="15"/>
      <c r="Y647" s="15"/>
      <c r="Z647" s="15"/>
      <c r="AA647" s="15"/>
      <c r="AB647" s="15"/>
      <c r="AC647" s="15"/>
      <c r="AD647" s="15"/>
      <c r="AE647" s="15"/>
      <c r="AT647" s="221" t="s">
        <v>173</v>
      </c>
      <c r="AU647" s="221" t="s">
        <v>171</v>
      </c>
      <c r="AV647" s="15" t="s">
        <v>81</v>
      </c>
      <c r="AW647" s="15" t="s">
        <v>32</v>
      </c>
      <c r="AX647" s="15" t="s">
        <v>76</v>
      </c>
      <c r="AY647" s="221" t="s">
        <v>165</v>
      </c>
    </row>
    <row r="648" s="13" customFormat="1">
      <c r="A648" s="13"/>
      <c r="B648" s="192"/>
      <c r="C648" s="13"/>
      <c r="D648" s="193" t="s">
        <v>173</v>
      </c>
      <c r="E648" s="194" t="s">
        <v>1</v>
      </c>
      <c r="F648" s="195" t="s">
        <v>815</v>
      </c>
      <c r="G648" s="13"/>
      <c r="H648" s="196">
        <v>15.6</v>
      </c>
      <c r="I648" s="197"/>
      <c r="J648" s="13"/>
      <c r="K648" s="13"/>
      <c r="L648" s="192"/>
      <c r="M648" s="198"/>
      <c r="N648" s="199"/>
      <c r="O648" s="199"/>
      <c r="P648" s="199"/>
      <c r="Q648" s="199"/>
      <c r="R648" s="199"/>
      <c r="S648" s="199"/>
      <c r="T648" s="200"/>
      <c r="U648" s="13"/>
      <c r="V648" s="13"/>
      <c r="W648" s="13"/>
      <c r="X648" s="13"/>
      <c r="Y648" s="13"/>
      <c r="Z648" s="13"/>
      <c r="AA648" s="13"/>
      <c r="AB648" s="13"/>
      <c r="AC648" s="13"/>
      <c r="AD648" s="13"/>
      <c r="AE648" s="13"/>
      <c r="AT648" s="194" t="s">
        <v>173</v>
      </c>
      <c r="AU648" s="194" t="s">
        <v>171</v>
      </c>
      <c r="AV648" s="13" t="s">
        <v>171</v>
      </c>
      <c r="AW648" s="13" t="s">
        <v>32</v>
      </c>
      <c r="AX648" s="13" t="s">
        <v>76</v>
      </c>
      <c r="AY648" s="194" t="s">
        <v>165</v>
      </c>
    </row>
    <row r="649" s="13" customFormat="1">
      <c r="A649" s="13"/>
      <c r="B649" s="192"/>
      <c r="C649" s="13"/>
      <c r="D649" s="193" t="s">
        <v>173</v>
      </c>
      <c r="E649" s="194" t="s">
        <v>1</v>
      </c>
      <c r="F649" s="195" t="s">
        <v>816</v>
      </c>
      <c r="G649" s="13"/>
      <c r="H649" s="196">
        <v>1.3999999999999999</v>
      </c>
      <c r="I649" s="197"/>
      <c r="J649" s="13"/>
      <c r="K649" s="13"/>
      <c r="L649" s="192"/>
      <c r="M649" s="198"/>
      <c r="N649" s="199"/>
      <c r="O649" s="199"/>
      <c r="P649" s="199"/>
      <c r="Q649" s="199"/>
      <c r="R649" s="199"/>
      <c r="S649" s="199"/>
      <c r="T649" s="200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T649" s="194" t="s">
        <v>173</v>
      </c>
      <c r="AU649" s="194" t="s">
        <v>171</v>
      </c>
      <c r="AV649" s="13" t="s">
        <v>171</v>
      </c>
      <c r="AW649" s="13" t="s">
        <v>32</v>
      </c>
      <c r="AX649" s="13" t="s">
        <v>76</v>
      </c>
      <c r="AY649" s="194" t="s">
        <v>165</v>
      </c>
    </row>
    <row r="650" s="13" customFormat="1">
      <c r="A650" s="13"/>
      <c r="B650" s="192"/>
      <c r="C650" s="13"/>
      <c r="D650" s="193" t="s">
        <v>173</v>
      </c>
      <c r="E650" s="194" t="s">
        <v>1</v>
      </c>
      <c r="F650" s="195" t="s">
        <v>819</v>
      </c>
      <c r="G650" s="13"/>
      <c r="H650" s="196">
        <v>8</v>
      </c>
      <c r="I650" s="197"/>
      <c r="J650" s="13"/>
      <c r="K650" s="13"/>
      <c r="L650" s="192"/>
      <c r="M650" s="198"/>
      <c r="N650" s="199"/>
      <c r="O650" s="199"/>
      <c r="P650" s="199"/>
      <c r="Q650" s="199"/>
      <c r="R650" s="199"/>
      <c r="S650" s="199"/>
      <c r="T650" s="200"/>
      <c r="U650" s="13"/>
      <c r="V650" s="13"/>
      <c r="W650" s="13"/>
      <c r="X650" s="13"/>
      <c r="Y650" s="13"/>
      <c r="Z650" s="13"/>
      <c r="AA650" s="13"/>
      <c r="AB650" s="13"/>
      <c r="AC650" s="13"/>
      <c r="AD650" s="13"/>
      <c r="AE650" s="13"/>
      <c r="AT650" s="194" t="s">
        <v>173</v>
      </c>
      <c r="AU650" s="194" t="s">
        <v>171</v>
      </c>
      <c r="AV650" s="13" t="s">
        <v>171</v>
      </c>
      <c r="AW650" s="13" t="s">
        <v>32</v>
      </c>
      <c r="AX650" s="13" t="s">
        <v>76</v>
      </c>
      <c r="AY650" s="194" t="s">
        <v>165</v>
      </c>
    </row>
    <row r="651" s="13" customFormat="1">
      <c r="A651" s="13"/>
      <c r="B651" s="192"/>
      <c r="C651" s="13"/>
      <c r="D651" s="193" t="s">
        <v>173</v>
      </c>
      <c r="E651" s="194" t="s">
        <v>1</v>
      </c>
      <c r="F651" s="195" t="s">
        <v>820</v>
      </c>
      <c r="G651" s="13"/>
      <c r="H651" s="196">
        <v>5.4000000000000004</v>
      </c>
      <c r="I651" s="197"/>
      <c r="J651" s="13"/>
      <c r="K651" s="13"/>
      <c r="L651" s="192"/>
      <c r="M651" s="198"/>
      <c r="N651" s="199"/>
      <c r="O651" s="199"/>
      <c r="P651" s="199"/>
      <c r="Q651" s="199"/>
      <c r="R651" s="199"/>
      <c r="S651" s="199"/>
      <c r="T651" s="200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T651" s="194" t="s">
        <v>173</v>
      </c>
      <c r="AU651" s="194" t="s">
        <v>171</v>
      </c>
      <c r="AV651" s="13" t="s">
        <v>171</v>
      </c>
      <c r="AW651" s="13" t="s">
        <v>32</v>
      </c>
      <c r="AX651" s="13" t="s">
        <v>76</v>
      </c>
      <c r="AY651" s="194" t="s">
        <v>165</v>
      </c>
    </row>
    <row r="652" s="16" customFormat="1">
      <c r="A652" s="16"/>
      <c r="B652" s="227"/>
      <c r="C652" s="16"/>
      <c r="D652" s="193" t="s">
        <v>173</v>
      </c>
      <c r="E652" s="228" t="s">
        <v>1</v>
      </c>
      <c r="F652" s="229" t="s">
        <v>307</v>
      </c>
      <c r="G652" s="16"/>
      <c r="H652" s="230">
        <v>30.399999999999999</v>
      </c>
      <c r="I652" s="231"/>
      <c r="J652" s="16"/>
      <c r="K652" s="16"/>
      <c r="L652" s="227"/>
      <c r="M652" s="232"/>
      <c r="N652" s="233"/>
      <c r="O652" s="233"/>
      <c r="P652" s="233"/>
      <c r="Q652" s="233"/>
      <c r="R652" s="233"/>
      <c r="S652" s="233"/>
      <c r="T652" s="234"/>
      <c r="U652" s="16"/>
      <c r="V652" s="16"/>
      <c r="W652" s="16"/>
      <c r="X652" s="16"/>
      <c r="Y652" s="16"/>
      <c r="Z652" s="16"/>
      <c r="AA652" s="16"/>
      <c r="AB652" s="16"/>
      <c r="AC652" s="16"/>
      <c r="AD652" s="16"/>
      <c r="AE652" s="16"/>
      <c r="AT652" s="228" t="s">
        <v>173</v>
      </c>
      <c r="AU652" s="228" t="s">
        <v>171</v>
      </c>
      <c r="AV652" s="16" t="s">
        <v>88</v>
      </c>
      <c r="AW652" s="16" t="s">
        <v>32</v>
      </c>
      <c r="AX652" s="16" t="s">
        <v>76</v>
      </c>
      <c r="AY652" s="228" t="s">
        <v>165</v>
      </c>
    </row>
    <row r="653" s="15" customFormat="1">
      <c r="A653" s="15"/>
      <c r="B653" s="220"/>
      <c r="C653" s="15"/>
      <c r="D653" s="193" t="s">
        <v>173</v>
      </c>
      <c r="E653" s="221" t="s">
        <v>1</v>
      </c>
      <c r="F653" s="222" t="s">
        <v>362</v>
      </c>
      <c r="G653" s="15"/>
      <c r="H653" s="221" t="s">
        <v>1</v>
      </c>
      <c r="I653" s="223"/>
      <c r="J653" s="15"/>
      <c r="K653" s="15"/>
      <c r="L653" s="220"/>
      <c r="M653" s="224"/>
      <c r="N653" s="225"/>
      <c r="O653" s="225"/>
      <c r="P653" s="225"/>
      <c r="Q653" s="225"/>
      <c r="R653" s="225"/>
      <c r="S653" s="225"/>
      <c r="T653" s="226"/>
      <c r="U653" s="15"/>
      <c r="V653" s="15"/>
      <c r="W653" s="15"/>
      <c r="X653" s="15"/>
      <c r="Y653" s="15"/>
      <c r="Z653" s="15"/>
      <c r="AA653" s="15"/>
      <c r="AB653" s="15"/>
      <c r="AC653" s="15"/>
      <c r="AD653" s="15"/>
      <c r="AE653" s="15"/>
      <c r="AT653" s="221" t="s">
        <v>173</v>
      </c>
      <c r="AU653" s="221" t="s">
        <v>171</v>
      </c>
      <c r="AV653" s="15" t="s">
        <v>81</v>
      </c>
      <c r="AW653" s="15" t="s">
        <v>32</v>
      </c>
      <c r="AX653" s="15" t="s">
        <v>76</v>
      </c>
      <c r="AY653" s="221" t="s">
        <v>165</v>
      </c>
    </row>
    <row r="654" s="13" customFormat="1">
      <c r="A654" s="13"/>
      <c r="B654" s="192"/>
      <c r="C654" s="13"/>
      <c r="D654" s="193" t="s">
        <v>173</v>
      </c>
      <c r="E654" s="194" t="s">
        <v>1</v>
      </c>
      <c r="F654" s="195" t="s">
        <v>821</v>
      </c>
      <c r="G654" s="13"/>
      <c r="H654" s="196">
        <v>6</v>
      </c>
      <c r="I654" s="197"/>
      <c r="J654" s="13"/>
      <c r="K654" s="13"/>
      <c r="L654" s="192"/>
      <c r="M654" s="198"/>
      <c r="N654" s="199"/>
      <c r="O654" s="199"/>
      <c r="P654" s="199"/>
      <c r="Q654" s="199"/>
      <c r="R654" s="199"/>
      <c r="S654" s="199"/>
      <c r="T654" s="200"/>
      <c r="U654" s="13"/>
      <c r="V654" s="13"/>
      <c r="W654" s="13"/>
      <c r="X654" s="13"/>
      <c r="Y654" s="13"/>
      <c r="Z654" s="13"/>
      <c r="AA654" s="13"/>
      <c r="AB654" s="13"/>
      <c r="AC654" s="13"/>
      <c r="AD654" s="13"/>
      <c r="AE654" s="13"/>
      <c r="AT654" s="194" t="s">
        <v>173</v>
      </c>
      <c r="AU654" s="194" t="s">
        <v>171</v>
      </c>
      <c r="AV654" s="13" t="s">
        <v>171</v>
      </c>
      <c r="AW654" s="13" t="s">
        <v>32</v>
      </c>
      <c r="AX654" s="13" t="s">
        <v>76</v>
      </c>
      <c r="AY654" s="194" t="s">
        <v>165</v>
      </c>
    </row>
    <row r="655" s="13" customFormat="1">
      <c r="A655" s="13"/>
      <c r="B655" s="192"/>
      <c r="C655" s="13"/>
      <c r="D655" s="193" t="s">
        <v>173</v>
      </c>
      <c r="E655" s="194" t="s">
        <v>1</v>
      </c>
      <c r="F655" s="195" t="s">
        <v>822</v>
      </c>
      <c r="G655" s="13"/>
      <c r="H655" s="196">
        <v>38.399999999999999</v>
      </c>
      <c r="I655" s="197"/>
      <c r="J655" s="13"/>
      <c r="K655" s="13"/>
      <c r="L655" s="192"/>
      <c r="M655" s="198"/>
      <c r="N655" s="199"/>
      <c r="O655" s="199"/>
      <c r="P655" s="199"/>
      <c r="Q655" s="199"/>
      <c r="R655" s="199"/>
      <c r="S655" s="199"/>
      <c r="T655" s="200"/>
      <c r="U655" s="13"/>
      <c r="V655" s="13"/>
      <c r="W655" s="13"/>
      <c r="X655" s="13"/>
      <c r="Y655" s="13"/>
      <c r="Z655" s="13"/>
      <c r="AA655" s="13"/>
      <c r="AB655" s="13"/>
      <c r="AC655" s="13"/>
      <c r="AD655" s="13"/>
      <c r="AE655" s="13"/>
      <c r="AT655" s="194" t="s">
        <v>173</v>
      </c>
      <c r="AU655" s="194" t="s">
        <v>171</v>
      </c>
      <c r="AV655" s="13" t="s">
        <v>171</v>
      </c>
      <c r="AW655" s="13" t="s">
        <v>32</v>
      </c>
      <c r="AX655" s="13" t="s">
        <v>76</v>
      </c>
      <c r="AY655" s="194" t="s">
        <v>165</v>
      </c>
    </row>
    <row r="656" s="13" customFormat="1">
      <c r="A656" s="13"/>
      <c r="B656" s="192"/>
      <c r="C656" s="13"/>
      <c r="D656" s="193" t="s">
        <v>173</v>
      </c>
      <c r="E656" s="194" t="s">
        <v>1</v>
      </c>
      <c r="F656" s="195" t="s">
        <v>818</v>
      </c>
      <c r="G656" s="13"/>
      <c r="H656" s="196">
        <v>3.6000000000000001</v>
      </c>
      <c r="I656" s="197"/>
      <c r="J656" s="13"/>
      <c r="K656" s="13"/>
      <c r="L656" s="192"/>
      <c r="M656" s="198"/>
      <c r="N656" s="199"/>
      <c r="O656" s="199"/>
      <c r="P656" s="199"/>
      <c r="Q656" s="199"/>
      <c r="R656" s="199"/>
      <c r="S656" s="199"/>
      <c r="T656" s="200"/>
      <c r="U656" s="13"/>
      <c r="V656" s="13"/>
      <c r="W656" s="13"/>
      <c r="X656" s="13"/>
      <c r="Y656" s="13"/>
      <c r="Z656" s="13"/>
      <c r="AA656" s="13"/>
      <c r="AB656" s="13"/>
      <c r="AC656" s="13"/>
      <c r="AD656" s="13"/>
      <c r="AE656" s="13"/>
      <c r="AT656" s="194" t="s">
        <v>173</v>
      </c>
      <c r="AU656" s="194" t="s">
        <v>171</v>
      </c>
      <c r="AV656" s="13" t="s">
        <v>171</v>
      </c>
      <c r="AW656" s="13" t="s">
        <v>32</v>
      </c>
      <c r="AX656" s="13" t="s">
        <v>76</v>
      </c>
      <c r="AY656" s="194" t="s">
        <v>165</v>
      </c>
    </row>
    <row r="657" s="16" customFormat="1">
      <c r="A657" s="16"/>
      <c r="B657" s="227"/>
      <c r="C657" s="16"/>
      <c r="D657" s="193" t="s">
        <v>173</v>
      </c>
      <c r="E657" s="228" t="s">
        <v>1</v>
      </c>
      <c r="F657" s="229" t="s">
        <v>307</v>
      </c>
      <c r="G657" s="16"/>
      <c r="H657" s="230">
        <v>48</v>
      </c>
      <c r="I657" s="231"/>
      <c r="J657" s="16"/>
      <c r="K657" s="16"/>
      <c r="L657" s="227"/>
      <c r="M657" s="232"/>
      <c r="N657" s="233"/>
      <c r="O657" s="233"/>
      <c r="P657" s="233"/>
      <c r="Q657" s="233"/>
      <c r="R657" s="233"/>
      <c r="S657" s="233"/>
      <c r="T657" s="234"/>
      <c r="U657" s="16"/>
      <c r="V657" s="16"/>
      <c r="W657" s="16"/>
      <c r="X657" s="16"/>
      <c r="Y657" s="16"/>
      <c r="Z657" s="16"/>
      <c r="AA657" s="16"/>
      <c r="AB657" s="16"/>
      <c r="AC657" s="16"/>
      <c r="AD657" s="16"/>
      <c r="AE657" s="16"/>
      <c r="AT657" s="228" t="s">
        <v>173</v>
      </c>
      <c r="AU657" s="228" t="s">
        <v>171</v>
      </c>
      <c r="AV657" s="16" t="s">
        <v>88</v>
      </c>
      <c r="AW657" s="16" t="s">
        <v>32</v>
      </c>
      <c r="AX657" s="16" t="s">
        <v>76</v>
      </c>
      <c r="AY657" s="228" t="s">
        <v>165</v>
      </c>
    </row>
    <row r="658" s="14" customFormat="1">
      <c r="A658" s="14"/>
      <c r="B658" s="212"/>
      <c r="C658" s="14"/>
      <c r="D658" s="193" t="s">
        <v>173</v>
      </c>
      <c r="E658" s="213" t="s">
        <v>1</v>
      </c>
      <c r="F658" s="214" t="s">
        <v>231</v>
      </c>
      <c r="G658" s="14"/>
      <c r="H658" s="215">
        <v>157.40000000000001</v>
      </c>
      <c r="I658" s="216"/>
      <c r="J658" s="14"/>
      <c r="K658" s="14"/>
      <c r="L658" s="212"/>
      <c r="M658" s="217"/>
      <c r="N658" s="218"/>
      <c r="O658" s="218"/>
      <c r="P658" s="218"/>
      <c r="Q658" s="218"/>
      <c r="R658" s="218"/>
      <c r="S658" s="218"/>
      <c r="T658" s="219"/>
      <c r="U658" s="14"/>
      <c r="V658" s="14"/>
      <c r="W658" s="14"/>
      <c r="X658" s="14"/>
      <c r="Y658" s="14"/>
      <c r="Z658" s="14"/>
      <c r="AA658" s="14"/>
      <c r="AB658" s="14"/>
      <c r="AC658" s="14"/>
      <c r="AD658" s="14"/>
      <c r="AE658" s="14"/>
      <c r="AT658" s="213" t="s">
        <v>173</v>
      </c>
      <c r="AU658" s="213" t="s">
        <v>171</v>
      </c>
      <c r="AV658" s="14" t="s">
        <v>91</v>
      </c>
      <c r="AW658" s="14" t="s">
        <v>32</v>
      </c>
      <c r="AX658" s="14" t="s">
        <v>81</v>
      </c>
      <c r="AY658" s="213" t="s">
        <v>165</v>
      </c>
    </row>
    <row r="659" s="2" customFormat="1" ht="24.15" customHeight="1">
      <c r="A659" s="38"/>
      <c r="B659" s="177"/>
      <c r="C659" s="178" t="s">
        <v>823</v>
      </c>
      <c r="D659" s="178" t="s">
        <v>167</v>
      </c>
      <c r="E659" s="179" t="s">
        <v>824</v>
      </c>
      <c r="F659" s="180" t="s">
        <v>825</v>
      </c>
      <c r="G659" s="181" t="s">
        <v>170</v>
      </c>
      <c r="H659" s="182">
        <v>98.739999999999995</v>
      </c>
      <c r="I659" s="183"/>
      <c r="J659" s="184">
        <f>ROUND(I659*H659,2)</f>
        <v>0</v>
      </c>
      <c r="K659" s="185"/>
      <c r="L659" s="39"/>
      <c r="M659" s="186" t="s">
        <v>1</v>
      </c>
      <c r="N659" s="187" t="s">
        <v>42</v>
      </c>
      <c r="O659" s="78"/>
      <c r="P659" s="188">
        <f>O659*H659</f>
        <v>0</v>
      </c>
      <c r="Q659" s="188">
        <v>0</v>
      </c>
      <c r="R659" s="188">
        <f>Q659*H659</f>
        <v>0</v>
      </c>
      <c r="S659" s="188">
        <v>0.063</v>
      </c>
      <c r="T659" s="189">
        <f>S659*H659</f>
        <v>6.2206199999999994</v>
      </c>
      <c r="U659" s="38"/>
      <c r="V659" s="38"/>
      <c r="W659" s="38"/>
      <c r="X659" s="38"/>
      <c r="Y659" s="38"/>
      <c r="Z659" s="38"/>
      <c r="AA659" s="38"/>
      <c r="AB659" s="38"/>
      <c r="AC659" s="38"/>
      <c r="AD659" s="38"/>
      <c r="AE659" s="38"/>
      <c r="AR659" s="190" t="s">
        <v>91</v>
      </c>
      <c r="AT659" s="190" t="s">
        <v>167</v>
      </c>
      <c r="AU659" s="190" t="s">
        <v>171</v>
      </c>
      <c r="AY659" s="19" t="s">
        <v>165</v>
      </c>
      <c r="BE659" s="191">
        <f>IF(N659="základná",J659,0)</f>
        <v>0</v>
      </c>
      <c r="BF659" s="191">
        <f>IF(N659="znížená",J659,0)</f>
        <v>0</v>
      </c>
      <c r="BG659" s="191">
        <f>IF(N659="zákl. prenesená",J659,0)</f>
        <v>0</v>
      </c>
      <c r="BH659" s="191">
        <f>IF(N659="zníž. prenesená",J659,0)</f>
        <v>0</v>
      </c>
      <c r="BI659" s="191">
        <f>IF(N659="nulová",J659,0)</f>
        <v>0</v>
      </c>
      <c r="BJ659" s="19" t="s">
        <v>171</v>
      </c>
      <c r="BK659" s="191">
        <f>ROUND(I659*H659,2)</f>
        <v>0</v>
      </c>
      <c r="BL659" s="19" t="s">
        <v>91</v>
      </c>
      <c r="BM659" s="190" t="s">
        <v>826</v>
      </c>
    </row>
    <row r="660" s="15" customFormat="1">
      <c r="A660" s="15"/>
      <c r="B660" s="220"/>
      <c r="C660" s="15"/>
      <c r="D660" s="193" t="s">
        <v>173</v>
      </c>
      <c r="E660" s="221" t="s">
        <v>1</v>
      </c>
      <c r="F660" s="222" t="s">
        <v>260</v>
      </c>
      <c r="G660" s="15"/>
      <c r="H660" s="221" t="s">
        <v>1</v>
      </c>
      <c r="I660" s="223"/>
      <c r="J660" s="15"/>
      <c r="K660" s="15"/>
      <c r="L660" s="220"/>
      <c r="M660" s="224"/>
      <c r="N660" s="225"/>
      <c r="O660" s="225"/>
      <c r="P660" s="225"/>
      <c r="Q660" s="225"/>
      <c r="R660" s="225"/>
      <c r="S660" s="225"/>
      <c r="T660" s="226"/>
      <c r="U660" s="15"/>
      <c r="V660" s="15"/>
      <c r="W660" s="15"/>
      <c r="X660" s="15"/>
      <c r="Y660" s="15"/>
      <c r="Z660" s="15"/>
      <c r="AA660" s="15"/>
      <c r="AB660" s="15"/>
      <c r="AC660" s="15"/>
      <c r="AD660" s="15"/>
      <c r="AE660" s="15"/>
      <c r="AT660" s="221" t="s">
        <v>173</v>
      </c>
      <c r="AU660" s="221" t="s">
        <v>171</v>
      </c>
      <c r="AV660" s="15" t="s">
        <v>81</v>
      </c>
      <c r="AW660" s="15" t="s">
        <v>32</v>
      </c>
      <c r="AX660" s="15" t="s">
        <v>76</v>
      </c>
      <c r="AY660" s="221" t="s">
        <v>165</v>
      </c>
    </row>
    <row r="661" s="13" customFormat="1">
      <c r="A661" s="13"/>
      <c r="B661" s="192"/>
      <c r="C661" s="13"/>
      <c r="D661" s="193" t="s">
        <v>173</v>
      </c>
      <c r="E661" s="194" t="s">
        <v>1</v>
      </c>
      <c r="F661" s="195" t="s">
        <v>827</v>
      </c>
      <c r="G661" s="13"/>
      <c r="H661" s="196">
        <v>24.199999999999999</v>
      </c>
      <c r="I661" s="197"/>
      <c r="J661" s="13"/>
      <c r="K661" s="13"/>
      <c r="L661" s="192"/>
      <c r="M661" s="198"/>
      <c r="N661" s="199"/>
      <c r="O661" s="199"/>
      <c r="P661" s="199"/>
      <c r="Q661" s="199"/>
      <c r="R661" s="199"/>
      <c r="S661" s="199"/>
      <c r="T661" s="200"/>
      <c r="U661" s="13"/>
      <c r="V661" s="13"/>
      <c r="W661" s="13"/>
      <c r="X661" s="13"/>
      <c r="Y661" s="13"/>
      <c r="Z661" s="13"/>
      <c r="AA661" s="13"/>
      <c r="AB661" s="13"/>
      <c r="AC661" s="13"/>
      <c r="AD661" s="13"/>
      <c r="AE661" s="13"/>
      <c r="AT661" s="194" t="s">
        <v>173</v>
      </c>
      <c r="AU661" s="194" t="s">
        <v>171</v>
      </c>
      <c r="AV661" s="13" t="s">
        <v>171</v>
      </c>
      <c r="AW661" s="13" t="s">
        <v>32</v>
      </c>
      <c r="AX661" s="13" t="s">
        <v>76</v>
      </c>
      <c r="AY661" s="194" t="s">
        <v>165</v>
      </c>
    </row>
    <row r="662" s="13" customFormat="1">
      <c r="A662" s="13"/>
      <c r="B662" s="192"/>
      <c r="C662" s="13"/>
      <c r="D662" s="193" t="s">
        <v>173</v>
      </c>
      <c r="E662" s="194" t="s">
        <v>1</v>
      </c>
      <c r="F662" s="195" t="s">
        <v>828</v>
      </c>
      <c r="G662" s="13"/>
      <c r="H662" s="196">
        <v>8.4000000000000004</v>
      </c>
      <c r="I662" s="197"/>
      <c r="J662" s="13"/>
      <c r="K662" s="13"/>
      <c r="L662" s="192"/>
      <c r="M662" s="198"/>
      <c r="N662" s="199"/>
      <c r="O662" s="199"/>
      <c r="P662" s="199"/>
      <c r="Q662" s="199"/>
      <c r="R662" s="199"/>
      <c r="S662" s="199"/>
      <c r="T662" s="200"/>
      <c r="U662" s="13"/>
      <c r="V662" s="13"/>
      <c r="W662" s="13"/>
      <c r="X662" s="13"/>
      <c r="Y662" s="13"/>
      <c r="Z662" s="13"/>
      <c r="AA662" s="13"/>
      <c r="AB662" s="13"/>
      <c r="AC662" s="13"/>
      <c r="AD662" s="13"/>
      <c r="AE662" s="13"/>
      <c r="AT662" s="194" t="s">
        <v>173</v>
      </c>
      <c r="AU662" s="194" t="s">
        <v>171</v>
      </c>
      <c r="AV662" s="13" t="s">
        <v>171</v>
      </c>
      <c r="AW662" s="13" t="s">
        <v>32</v>
      </c>
      <c r="AX662" s="13" t="s">
        <v>76</v>
      </c>
      <c r="AY662" s="194" t="s">
        <v>165</v>
      </c>
    </row>
    <row r="663" s="16" customFormat="1">
      <c r="A663" s="16"/>
      <c r="B663" s="227"/>
      <c r="C663" s="16"/>
      <c r="D663" s="193" t="s">
        <v>173</v>
      </c>
      <c r="E663" s="228" t="s">
        <v>1</v>
      </c>
      <c r="F663" s="229" t="s">
        <v>307</v>
      </c>
      <c r="G663" s="16"/>
      <c r="H663" s="230">
        <v>32.600000000000001</v>
      </c>
      <c r="I663" s="231"/>
      <c r="J663" s="16"/>
      <c r="K663" s="16"/>
      <c r="L663" s="227"/>
      <c r="M663" s="232"/>
      <c r="N663" s="233"/>
      <c r="O663" s="233"/>
      <c r="P663" s="233"/>
      <c r="Q663" s="233"/>
      <c r="R663" s="233"/>
      <c r="S663" s="233"/>
      <c r="T663" s="234"/>
      <c r="U663" s="16"/>
      <c r="V663" s="16"/>
      <c r="W663" s="16"/>
      <c r="X663" s="16"/>
      <c r="Y663" s="16"/>
      <c r="Z663" s="16"/>
      <c r="AA663" s="16"/>
      <c r="AB663" s="16"/>
      <c r="AC663" s="16"/>
      <c r="AD663" s="16"/>
      <c r="AE663" s="16"/>
      <c r="AT663" s="228" t="s">
        <v>173</v>
      </c>
      <c r="AU663" s="228" t="s">
        <v>171</v>
      </c>
      <c r="AV663" s="16" t="s">
        <v>88</v>
      </c>
      <c r="AW663" s="16" t="s">
        <v>32</v>
      </c>
      <c r="AX663" s="16" t="s">
        <v>76</v>
      </c>
      <c r="AY663" s="228" t="s">
        <v>165</v>
      </c>
    </row>
    <row r="664" s="15" customFormat="1">
      <c r="A664" s="15"/>
      <c r="B664" s="220"/>
      <c r="C664" s="15"/>
      <c r="D664" s="193" t="s">
        <v>173</v>
      </c>
      <c r="E664" s="221" t="s">
        <v>1</v>
      </c>
      <c r="F664" s="222" t="s">
        <v>338</v>
      </c>
      <c r="G664" s="15"/>
      <c r="H664" s="221" t="s">
        <v>1</v>
      </c>
      <c r="I664" s="223"/>
      <c r="J664" s="15"/>
      <c r="K664" s="15"/>
      <c r="L664" s="220"/>
      <c r="M664" s="224"/>
      <c r="N664" s="225"/>
      <c r="O664" s="225"/>
      <c r="P664" s="225"/>
      <c r="Q664" s="225"/>
      <c r="R664" s="225"/>
      <c r="S664" s="225"/>
      <c r="T664" s="226"/>
      <c r="U664" s="15"/>
      <c r="V664" s="15"/>
      <c r="W664" s="15"/>
      <c r="X664" s="15"/>
      <c r="Y664" s="15"/>
      <c r="Z664" s="15"/>
      <c r="AA664" s="15"/>
      <c r="AB664" s="15"/>
      <c r="AC664" s="15"/>
      <c r="AD664" s="15"/>
      <c r="AE664" s="15"/>
      <c r="AT664" s="221" t="s">
        <v>173</v>
      </c>
      <c r="AU664" s="221" t="s">
        <v>171</v>
      </c>
      <c r="AV664" s="15" t="s">
        <v>81</v>
      </c>
      <c r="AW664" s="15" t="s">
        <v>32</v>
      </c>
      <c r="AX664" s="15" t="s">
        <v>76</v>
      </c>
      <c r="AY664" s="221" t="s">
        <v>165</v>
      </c>
    </row>
    <row r="665" s="13" customFormat="1">
      <c r="A665" s="13"/>
      <c r="B665" s="192"/>
      <c r="C665" s="13"/>
      <c r="D665" s="193" t="s">
        <v>173</v>
      </c>
      <c r="E665" s="194" t="s">
        <v>1</v>
      </c>
      <c r="F665" s="195" t="s">
        <v>829</v>
      </c>
      <c r="G665" s="13"/>
      <c r="H665" s="196">
        <v>19.800000000000001</v>
      </c>
      <c r="I665" s="197"/>
      <c r="J665" s="13"/>
      <c r="K665" s="13"/>
      <c r="L665" s="192"/>
      <c r="M665" s="198"/>
      <c r="N665" s="199"/>
      <c r="O665" s="199"/>
      <c r="P665" s="199"/>
      <c r="Q665" s="199"/>
      <c r="R665" s="199"/>
      <c r="S665" s="199"/>
      <c r="T665" s="200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T665" s="194" t="s">
        <v>173</v>
      </c>
      <c r="AU665" s="194" t="s">
        <v>171</v>
      </c>
      <c r="AV665" s="13" t="s">
        <v>171</v>
      </c>
      <c r="AW665" s="13" t="s">
        <v>32</v>
      </c>
      <c r="AX665" s="13" t="s">
        <v>76</v>
      </c>
      <c r="AY665" s="194" t="s">
        <v>165</v>
      </c>
    </row>
    <row r="666" s="13" customFormat="1">
      <c r="A666" s="13"/>
      <c r="B666" s="192"/>
      <c r="C666" s="13"/>
      <c r="D666" s="193" t="s">
        <v>173</v>
      </c>
      <c r="E666" s="194" t="s">
        <v>1</v>
      </c>
      <c r="F666" s="195" t="s">
        <v>830</v>
      </c>
      <c r="G666" s="13"/>
      <c r="H666" s="196">
        <v>5.7999999999999998</v>
      </c>
      <c r="I666" s="197"/>
      <c r="J666" s="13"/>
      <c r="K666" s="13"/>
      <c r="L666" s="192"/>
      <c r="M666" s="198"/>
      <c r="N666" s="199"/>
      <c r="O666" s="199"/>
      <c r="P666" s="199"/>
      <c r="Q666" s="199"/>
      <c r="R666" s="199"/>
      <c r="S666" s="199"/>
      <c r="T666" s="200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T666" s="194" t="s">
        <v>173</v>
      </c>
      <c r="AU666" s="194" t="s">
        <v>171</v>
      </c>
      <c r="AV666" s="13" t="s">
        <v>171</v>
      </c>
      <c r="AW666" s="13" t="s">
        <v>32</v>
      </c>
      <c r="AX666" s="13" t="s">
        <v>76</v>
      </c>
      <c r="AY666" s="194" t="s">
        <v>165</v>
      </c>
    </row>
    <row r="667" s="16" customFormat="1">
      <c r="A667" s="16"/>
      <c r="B667" s="227"/>
      <c r="C667" s="16"/>
      <c r="D667" s="193" t="s">
        <v>173</v>
      </c>
      <c r="E667" s="228" t="s">
        <v>1</v>
      </c>
      <c r="F667" s="229" t="s">
        <v>307</v>
      </c>
      <c r="G667" s="16"/>
      <c r="H667" s="230">
        <v>25.600000000000001</v>
      </c>
      <c r="I667" s="231"/>
      <c r="J667" s="16"/>
      <c r="K667" s="16"/>
      <c r="L667" s="227"/>
      <c r="M667" s="232"/>
      <c r="N667" s="233"/>
      <c r="O667" s="233"/>
      <c r="P667" s="233"/>
      <c r="Q667" s="233"/>
      <c r="R667" s="233"/>
      <c r="S667" s="233"/>
      <c r="T667" s="234"/>
      <c r="U667" s="16"/>
      <c r="V667" s="16"/>
      <c r="W667" s="16"/>
      <c r="X667" s="16"/>
      <c r="Y667" s="16"/>
      <c r="Z667" s="16"/>
      <c r="AA667" s="16"/>
      <c r="AB667" s="16"/>
      <c r="AC667" s="16"/>
      <c r="AD667" s="16"/>
      <c r="AE667" s="16"/>
      <c r="AT667" s="228" t="s">
        <v>173</v>
      </c>
      <c r="AU667" s="228" t="s">
        <v>171</v>
      </c>
      <c r="AV667" s="16" t="s">
        <v>88</v>
      </c>
      <c r="AW667" s="16" t="s">
        <v>32</v>
      </c>
      <c r="AX667" s="16" t="s">
        <v>76</v>
      </c>
      <c r="AY667" s="228" t="s">
        <v>165</v>
      </c>
    </row>
    <row r="668" s="15" customFormat="1">
      <c r="A668" s="15"/>
      <c r="B668" s="220"/>
      <c r="C668" s="15"/>
      <c r="D668" s="193" t="s">
        <v>173</v>
      </c>
      <c r="E668" s="221" t="s">
        <v>1</v>
      </c>
      <c r="F668" s="222" t="s">
        <v>653</v>
      </c>
      <c r="G668" s="15"/>
      <c r="H668" s="221" t="s">
        <v>1</v>
      </c>
      <c r="I668" s="223"/>
      <c r="J668" s="15"/>
      <c r="K668" s="15"/>
      <c r="L668" s="220"/>
      <c r="M668" s="224"/>
      <c r="N668" s="225"/>
      <c r="O668" s="225"/>
      <c r="P668" s="225"/>
      <c r="Q668" s="225"/>
      <c r="R668" s="225"/>
      <c r="S668" s="225"/>
      <c r="T668" s="226"/>
      <c r="U668" s="15"/>
      <c r="V668" s="15"/>
      <c r="W668" s="15"/>
      <c r="X668" s="15"/>
      <c r="Y668" s="15"/>
      <c r="Z668" s="15"/>
      <c r="AA668" s="15"/>
      <c r="AB668" s="15"/>
      <c r="AC668" s="15"/>
      <c r="AD668" s="15"/>
      <c r="AE668" s="15"/>
      <c r="AT668" s="221" t="s">
        <v>173</v>
      </c>
      <c r="AU668" s="221" t="s">
        <v>171</v>
      </c>
      <c r="AV668" s="15" t="s">
        <v>81</v>
      </c>
      <c r="AW668" s="15" t="s">
        <v>32</v>
      </c>
      <c r="AX668" s="15" t="s">
        <v>76</v>
      </c>
      <c r="AY668" s="221" t="s">
        <v>165</v>
      </c>
    </row>
    <row r="669" s="13" customFormat="1">
      <c r="A669" s="13"/>
      <c r="B669" s="192"/>
      <c r="C669" s="13"/>
      <c r="D669" s="193" t="s">
        <v>173</v>
      </c>
      <c r="E669" s="194" t="s">
        <v>1</v>
      </c>
      <c r="F669" s="195" t="s">
        <v>831</v>
      </c>
      <c r="G669" s="13"/>
      <c r="H669" s="196">
        <v>28.600000000000001</v>
      </c>
      <c r="I669" s="197"/>
      <c r="J669" s="13"/>
      <c r="K669" s="13"/>
      <c r="L669" s="192"/>
      <c r="M669" s="198"/>
      <c r="N669" s="199"/>
      <c r="O669" s="199"/>
      <c r="P669" s="199"/>
      <c r="Q669" s="199"/>
      <c r="R669" s="199"/>
      <c r="S669" s="199"/>
      <c r="T669" s="200"/>
      <c r="U669" s="13"/>
      <c r="V669" s="13"/>
      <c r="W669" s="13"/>
      <c r="X669" s="13"/>
      <c r="Y669" s="13"/>
      <c r="Z669" s="13"/>
      <c r="AA669" s="13"/>
      <c r="AB669" s="13"/>
      <c r="AC669" s="13"/>
      <c r="AD669" s="13"/>
      <c r="AE669" s="13"/>
      <c r="AT669" s="194" t="s">
        <v>173</v>
      </c>
      <c r="AU669" s="194" t="s">
        <v>171</v>
      </c>
      <c r="AV669" s="13" t="s">
        <v>171</v>
      </c>
      <c r="AW669" s="13" t="s">
        <v>32</v>
      </c>
      <c r="AX669" s="13" t="s">
        <v>76</v>
      </c>
      <c r="AY669" s="194" t="s">
        <v>165</v>
      </c>
    </row>
    <row r="670" s="13" customFormat="1">
      <c r="A670" s="13"/>
      <c r="B670" s="192"/>
      <c r="C670" s="13"/>
      <c r="D670" s="193" t="s">
        <v>173</v>
      </c>
      <c r="E670" s="194" t="s">
        <v>1</v>
      </c>
      <c r="F670" s="195" t="s">
        <v>832</v>
      </c>
      <c r="G670" s="13"/>
      <c r="H670" s="196">
        <v>5.5999999999999996</v>
      </c>
      <c r="I670" s="197"/>
      <c r="J670" s="13"/>
      <c r="K670" s="13"/>
      <c r="L670" s="192"/>
      <c r="M670" s="198"/>
      <c r="N670" s="199"/>
      <c r="O670" s="199"/>
      <c r="P670" s="199"/>
      <c r="Q670" s="199"/>
      <c r="R670" s="199"/>
      <c r="S670" s="199"/>
      <c r="T670" s="200"/>
      <c r="U670" s="13"/>
      <c r="V670" s="13"/>
      <c r="W670" s="13"/>
      <c r="X670" s="13"/>
      <c r="Y670" s="13"/>
      <c r="Z670" s="13"/>
      <c r="AA670" s="13"/>
      <c r="AB670" s="13"/>
      <c r="AC670" s="13"/>
      <c r="AD670" s="13"/>
      <c r="AE670" s="13"/>
      <c r="AT670" s="194" t="s">
        <v>173</v>
      </c>
      <c r="AU670" s="194" t="s">
        <v>171</v>
      </c>
      <c r="AV670" s="13" t="s">
        <v>171</v>
      </c>
      <c r="AW670" s="13" t="s">
        <v>32</v>
      </c>
      <c r="AX670" s="13" t="s">
        <v>76</v>
      </c>
      <c r="AY670" s="194" t="s">
        <v>165</v>
      </c>
    </row>
    <row r="671" s="13" customFormat="1">
      <c r="A671" s="13"/>
      <c r="B671" s="192"/>
      <c r="C671" s="13"/>
      <c r="D671" s="193" t="s">
        <v>173</v>
      </c>
      <c r="E671" s="194" t="s">
        <v>1</v>
      </c>
      <c r="F671" s="195" t="s">
        <v>833</v>
      </c>
      <c r="G671" s="13"/>
      <c r="H671" s="196">
        <v>3.6000000000000001</v>
      </c>
      <c r="I671" s="197"/>
      <c r="J671" s="13"/>
      <c r="K671" s="13"/>
      <c r="L671" s="192"/>
      <c r="M671" s="198"/>
      <c r="N671" s="199"/>
      <c r="O671" s="199"/>
      <c r="P671" s="199"/>
      <c r="Q671" s="199"/>
      <c r="R671" s="199"/>
      <c r="S671" s="199"/>
      <c r="T671" s="200"/>
      <c r="U671" s="13"/>
      <c r="V671" s="13"/>
      <c r="W671" s="13"/>
      <c r="X671" s="13"/>
      <c r="Y671" s="13"/>
      <c r="Z671" s="13"/>
      <c r="AA671" s="13"/>
      <c r="AB671" s="13"/>
      <c r="AC671" s="13"/>
      <c r="AD671" s="13"/>
      <c r="AE671" s="13"/>
      <c r="AT671" s="194" t="s">
        <v>173</v>
      </c>
      <c r="AU671" s="194" t="s">
        <v>171</v>
      </c>
      <c r="AV671" s="13" t="s">
        <v>171</v>
      </c>
      <c r="AW671" s="13" t="s">
        <v>32</v>
      </c>
      <c r="AX671" s="13" t="s">
        <v>76</v>
      </c>
      <c r="AY671" s="194" t="s">
        <v>165</v>
      </c>
    </row>
    <row r="672" s="16" customFormat="1">
      <c r="A672" s="16"/>
      <c r="B672" s="227"/>
      <c r="C672" s="16"/>
      <c r="D672" s="193" t="s">
        <v>173</v>
      </c>
      <c r="E672" s="228" t="s">
        <v>1</v>
      </c>
      <c r="F672" s="229" t="s">
        <v>307</v>
      </c>
      <c r="G672" s="16"/>
      <c r="H672" s="230">
        <v>37.799999999999997</v>
      </c>
      <c r="I672" s="231"/>
      <c r="J672" s="16"/>
      <c r="K672" s="16"/>
      <c r="L672" s="227"/>
      <c r="M672" s="232"/>
      <c r="N672" s="233"/>
      <c r="O672" s="233"/>
      <c r="P672" s="233"/>
      <c r="Q672" s="233"/>
      <c r="R672" s="233"/>
      <c r="S672" s="233"/>
      <c r="T672" s="234"/>
      <c r="U672" s="16"/>
      <c r="V672" s="16"/>
      <c r="W672" s="16"/>
      <c r="X672" s="16"/>
      <c r="Y672" s="16"/>
      <c r="Z672" s="16"/>
      <c r="AA672" s="16"/>
      <c r="AB672" s="16"/>
      <c r="AC672" s="16"/>
      <c r="AD672" s="16"/>
      <c r="AE672" s="16"/>
      <c r="AT672" s="228" t="s">
        <v>173</v>
      </c>
      <c r="AU672" s="228" t="s">
        <v>171</v>
      </c>
      <c r="AV672" s="16" t="s">
        <v>88</v>
      </c>
      <c r="AW672" s="16" t="s">
        <v>32</v>
      </c>
      <c r="AX672" s="16" t="s">
        <v>76</v>
      </c>
      <c r="AY672" s="228" t="s">
        <v>165</v>
      </c>
    </row>
    <row r="673" s="15" customFormat="1">
      <c r="A673" s="15"/>
      <c r="B673" s="220"/>
      <c r="C673" s="15"/>
      <c r="D673" s="193" t="s">
        <v>173</v>
      </c>
      <c r="E673" s="221" t="s">
        <v>1</v>
      </c>
      <c r="F673" s="222" t="s">
        <v>362</v>
      </c>
      <c r="G673" s="15"/>
      <c r="H673" s="221" t="s">
        <v>1</v>
      </c>
      <c r="I673" s="223"/>
      <c r="J673" s="15"/>
      <c r="K673" s="15"/>
      <c r="L673" s="220"/>
      <c r="M673" s="224"/>
      <c r="N673" s="225"/>
      <c r="O673" s="225"/>
      <c r="P673" s="225"/>
      <c r="Q673" s="225"/>
      <c r="R673" s="225"/>
      <c r="S673" s="225"/>
      <c r="T673" s="226"/>
      <c r="U673" s="15"/>
      <c r="V673" s="15"/>
      <c r="W673" s="15"/>
      <c r="X673" s="15"/>
      <c r="Y673" s="15"/>
      <c r="Z673" s="15"/>
      <c r="AA673" s="15"/>
      <c r="AB673" s="15"/>
      <c r="AC673" s="15"/>
      <c r="AD673" s="15"/>
      <c r="AE673" s="15"/>
      <c r="AT673" s="221" t="s">
        <v>173</v>
      </c>
      <c r="AU673" s="221" t="s">
        <v>171</v>
      </c>
      <c r="AV673" s="15" t="s">
        <v>81</v>
      </c>
      <c r="AW673" s="15" t="s">
        <v>32</v>
      </c>
      <c r="AX673" s="15" t="s">
        <v>76</v>
      </c>
      <c r="AY673" s="221" t="s">
        <v>165</v>
      </c>
    </row>
    <row r="674" s="13" customFormat="1">
      <c r="A674" s="13"/>
      <c r="B674" s="192"/>
      <c r="C674" s="13"/>
      <c r="D674" s="193" t="s">
        <v>173</v>
      </c>
      <c r="E674" s="194" t="s">
        <v>1</v>
      </c>
      <c r="F674" s="195" t="s">
        <v>834</v>
      </c>
      <c r="G674" s="13"/>
      <c r="H674" s="196">
        <v>2.7400000000000002</v>
      </c>
      <c r="I674" s="197"/>
      <c r="J674" s="13"/>
      <c r="K674" s="13"/>
      <c r="L674" s="192"/>
      <c r="M674" s="198"/>
      <c r="N674" s="199"/>
      <c r="O674" s="199"/>
      <c r="P674" s="199"/>
      <c r="Q674" s="199"/>
      <c r="R674" s="199"/>
      <c r="S674" s="199"/>
      <c r="T674" s="200"/>
      <c r="U674" s="13"/>
      <c r="V674" s="13"/>
      <c r="W674" s="13"/>
      <c r="X674" s="13"/>
      <c r="Y674" s="13"/>
      <c r="Z674" s="13"/>
      <c r="AA674" s="13"/>
      <c r="AB674" s="13"/>
      <c r="AC674" s="13"/>
      <c r="AD674" s="13"/>
      <c r="AE674" s="13"/>
      <c r="AT674" s="194" t="s">
        <v>173</v>
      </c>
      <c r="AU674" s="194" t="s">
        <v>171</v>
      </c>
      <c r="AV674" s="13" t="s">
        <v>171</v>
      </c>
      <c r="AW674" s="13" t="s">
        <v>32</v>
      </c>
      <c r="AX674" s="13" t="s">
        <v>76</v>
      </c>
      <c r="AY674" s="194" t="s">
        <v>165</v>
      </c>
    </row>
    <row r="675" s="16" customFormat="1">
      <c r="A675" s="16"/>
      <c r="B675" s="227"/>
      <c r="C675" s="16"/>
      <c r="D675" s="193" t="s">
        <v>173</v>
      </c>
      <c r="E675" s="228" t="s">
        <v>1</v>
      </c>
      <c r="F675" s="229" t="s">
        <v>307</v>
      </c>
      <c r="G675" s="16"/>
      <c r="H675" s="230">
        <v>2.7400000000000002</v>
      </c>
      <c r="I675" s="231"/>
      <c r="J675" s="16"/>
      <c r="K675" s="16"/>
      <c r="L675" s="227"/>
      <c r="M675" s="232"/>
      <c r="N675" s="233"/>
      <c r="O675" s="233"/>
      <c r="P675" s="233"/>
      <c r="Q675" s="233"/>
      <c r="R675" s="233"/>
      <c r="S675" s="233"/>
      <c r="T675" s="234"/>
      <c r="U675" s="16"/>
      <c r="V675" s="16"/>
      <c r="W675" s="16"/>
      <c r="X675" s="16"/>
      <c r="Y675" s="16"/>
      <c r="Z675" s="16"/>
      <c r="AA675" s="16"/>
      <c r="AB675" s="16"/>
      <c r="AC675" s="16"/>
      <c r="AD675" s="16"/>
      <c r="AE675" s="16"/>
      <c r="AT675" s="228" t="s">
        <v>173</v>
      </c>
      <c r="AU675" s="228" t="s">
        <v>171</v>
      </c>
      <c r="AV675" s="16" t="s">
        <v>88</v>
      </c>
      <c r="AW675" s="16" t="s">
        <v>32</v>
      </c>
      <c r="AX675" s="16" t="s">
        <v>76</v>
      </c>
      <c r="AY675" s="228" t="s">
        <v>165</v>
      </c>
    </row>
    <row r="676" s="14" customFormat="1">
      <c r="A676" s="14"/>
      <c r="B676" s="212"/>
      <c r="C676" s="14"/>
      <c r="D676" s="193" t="s">
        <v>173</v>
      </c>
      <c r="E676" s="213" t="s">
        <v>1</v>
      </c>
      <c r="F676" s="214" t="s">
        <v>231</v>
      </c>
      <c r="G676" s="14"/>
      <c r="H676" s="215">
        <v>98.739999999999995</v>
      </c>
      <c r="I676" s="216"/>
      <c r="J676" s="14"/>
      <c r="K676" s="14"/>
      <c r="L676" s="212"/>
      <c r="M676" s="217"/>
      <c r="N676" s="218"/>
      <c r="O676" s="218"/>
      <c r="P676" s="218"/>
      <c r="Q676" s="218"/>
      <c r="R676" s="218"/>
      <c r="S676" s="218"/>
      <c r="T676" s="219"/>
      <c r="U676" s="14"/>
      <c r="V676" s="14"/>
      <c r="W676" s="14"/>
      <c r="X676" s="14"/>
      <c r="Y676" s="14"/>
      <c r="Z676" s="14"/>
      <c r="AA676" s="14"/>
      <c r="AB676" s="14"/>
      <c r="AC676" s="14"/>
      <c r="AD676" s="14"/>
      <c r="AE676" s="14"/>
      <c r="AT676" s="213" t="s">
        <v>173</v>
      </c>
      <c r="AU676" s="213" t="s">
        <v>171</v>
      </c>
      <c r="AV676" s="14" t="s">
        <v>91</v>
      </c>
      <c r="AW676" s="14" t="s">
        <v>32</v>
      </c>
      <c r="AX676" s="14" t="s">
        <v>81</v>
      </c>
      <c r="AY676" s="213" t="s">
        <v>165</v>
      </c>
    </row>
    <row r="677" s="2" customFormat="1" ht="24.15" customHeight="1">
      <c r="A677" s="38"/>
      <c r="B677" s="177"/>
      <c r="C677" s="178" t="s">
        <v>835</v>
      </c>
      <c r="D677" s="178" t="s">
        <v>167</v>
      </c>
      <c r="E677" s="179" t="s">
        <v>836</v>
      </c>
      <c r="F677" s="180" t="s">
        <v>837</v>
      </c>
      <c r="G677" s="181" t="s">
        <v>177</v>
      </c>
      <c r="H677" s="182">
        <v>0.14999999999999999</v>
      </c>
      <c r="I677" s="183"/>
      <c r="J677" s="184">
        <f>ROUND(I677*H677,2)</f>
        <v>0</v>
      </c>
      <c r="K677" s="185"/>
      <c r="L677" s="39"/>
      <c r="M677" s="186" t="s">
        <v>1</v>
      </c>
      <c r="N677" s="187" t="s">
        <v>42</v>
      </c>
      <c r="O677" s="78"/>
      <c r="P677" s="188">
        <f>O677*H677</f>
        <v>0</v>
      </c>
      <c r="Q677" s="188">
        <v>0</v>
      </c>
      <c r="R677" s="188">
        <f>Q677*H677</f>
        <v>0</v>
      </c>
      <c r="S677" s="188">
        <v>1.875</v>
      </c>
      <c r="T677" s="189">
        <f>S677*H677</f>
        <v>0.28125</v>
      </c>
      <c r="U677" s="38"/>
      <c r="V677" s="38"/>
      <c r="W677" s="38"/>
      <c r="X677" s="38"/>
      <c r="Y677" s="38"/>
      <c r="Z677" s="38"/>
      <c r="AA677" s="38"/>
      <c r="AB677" s="38"/>
      <c r="AC677" s="38"/>
      <c r="AD677" s="38"/>
      <c r="AE677" s="38"/>
      <c r="AR677" s="190" t="s">
        <v>91</v>
      </c>
      <c r="AT677" s="190" t="s">
        <v>167</v>
      </c>
      <c r="AU677" s="190" t="s">
        <v>171</v>
      </c>
      <c r="AY677" s="19" t="s">
        <v>165</v>
      </c>
      <c r="BE677" s="191">
        <f>IF(N677="základná",J677,0)</f>
        <v>0</v>
      </c>
      <c r="BF677" s="191">
        <f>IF(N677="znížená",J677,0)</f>
        <v>0</v>
      </c>
      <c r="BG677" s="191">
        <f>IF(N677="zákl. prenesená",J677,0)</f>
        <v>0</v>
      </c>
      <c r="BH677" s="191">
        <f>IF(N677="zníž. prenesená",J677,0)</f>
        <v>0</v>
      </c>
      <c r="BI677" s="191">
        <f>IF(N677="nulová",J677,0)</f>
        <v>0</v>
      </c>
      <c r="BJ677" s="19" t="s">
        <v>171</v>
      </c>
      <c r="BK677" s="191">
        <f>ROUND(I677*H677,2)</f>
        <v>0</v>
      </c>
      <c r="BL677" s="19" t="s">
        <v>91</v>
      </c>
      <c r="BM677" s="190" t="s">
        <v>838</v>
      </c>
    </row>
    <row r="678" s="15" customFormat="1">
      <c r="A678" s="15"/>
      <c r="B678" s="220"/>
      <c r="C678" s="15"/>
      <c r="D678" s="193" t="s">
        <v>173</v>
      </c>
      <c r="E678" s="221" t="s">
        <v>1</v>
      </c>
      <c r="F678" s="222" t="s">
        <v>362</v>
      </c>
      <c r="G678" s="15"/>
      <c r="H678" s="221" t="s">
        <v>1</v>
      </c>
      <c r="I678" s="223"/>
      <c r="J678" s="15"/>
      <c r="K678" s="15"/>
      <c r="L678" s="220"/>
      <c r="M678" s="224"/>
      <c r="N678" s="225"/>
      <c r="O678" s="225"/>
      <c r="P678" s="225"/>
      <c r="Q678" s="225"/>
      <c r="R678" s="225"/>
      <c r="S678" s="225"/>
      <c r="T678" s="226"/>
      <c r="U678" s="15"/>
      <c r="V678" s="15"/>
      <c r="W678" s="15"/>
      <c r="X678" s="15"/>
      <c r="Y678" s="15"/>
      <c r="Z678" s="15"/>
      <c r="AA678" s="15"/>
      <c r="AB678" s="15"/>
      <c r="AC678" s="15"/>
      <c r="AD678" s="15"/>
      <c r="AE678" s="15"/>
      <c r="AT678" s="221" t="s">
        <v>173</v>
      </c>
      <c r="AU678" s="221" t="s">
        <v>171</v>
      </c>
      <c r="AV678" s="15" t="s">
        <v>81</v>
      </c>
      <c r="AW678" s="15" t="s">
        <v>32</v>
      </c>
      <c r="AX678" s="15" t="s">
        <v>76</v>
      </c>
      <c r="AY678" s="221" t="s">
        <v>165</v>
      </c>
    </row>
    <row r="679" s="13" customFormat="1">
      <c r="A679" s="13"/>
      <c r="B679" s="192"/>
      <c r="C679" s="13"/>
      <c r="D679" s="193" t="s">
        <v>173</v>
      </c>
      <c r="E679" s="194" t="s">
        <v>1</v>
      </c>
      <c r="F679" s="195" t="s">
        <v>839</v>
      </c>
      <c r="G679" s="13"/>
      <c r="H679" s="196">
        <v>0.14999999999999999</v>
      </c>
      <c r="I679" s="197"/>
      <c r="J679" s="13"/>
      <c r="K679" s="13"/>
      <c r="L679" s="192"/>
      <c r="M679" s="198"/>
      <c r="N679" s="199"/>
      <c r="O679" s="199"/>
      <c r="P679" s="199"/>
      <c r="Q679" s="199"/>
      <c r="R679" s="199"/>
      <c r="S679" s="199"/>
      <c r="T679" s="200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T679" s="194" t="s">
        <v>173</v>
      </c>
      <c r="AU679" s="194" t="s">
        <v>171</v>
      </c>
      <c r="AV679" s="13" t="s">
        <v>171</v>
      </c>
      <c r="AW679" s="13" t="s">
        <v>32</v>
      </c>
      <c r="AX679" s="13" t="s">
        <v>81</v>
      </c>
      <c r="AY679" s="194" t="s">
        <v>165</v>
      </c>
    </row>
    <row r="680" s="2" customFormat="1" ht="24.15" customHeight="1">
      <c r="A680" s="38"/>
      <c r="B680" s="177"/>
      <c r="C680" s="178" t="s">
        <v>840</v>
      </c>
      <c r="D680" s="178" t="s">
        <v>167</v>
      </c>
      <c r="E680" s="179" t="s">
        <v>841</v>
      </c>
      <c r="F680" s="180" t="s">
        <v>842</v>
      </c>
      <c r="G680" s="181" t="s">
        <v>170</v>
      </c>
      <c r="H680" s="182">
        <v>5.5259999999999998</v>
      </c>
      <c r="I680" s="183"/>
      <c r="J680" s="184">
        <f>ROUND(I680*H680,2)</f>
        <v>0</v>
      </c>
      <c r="K680" s="185"/>
      <c r="L680" s="39"/>
      <c r="M680" s="186" t="s">
        <v>1</v>
      </c>
      <c r="N680" s="187" t="s">
        <v>42</v>
      </c>
      <c r="O680" s="78"/>
      <c r="P680" s="188">
        <f>O680*H680</f>
        <v>0</v>
      </c>
      <c r="Q680" s="188">
        <v>0</v>
      </c>
      <c r="R680" s="188">
        <f>Q680*H680</f>
        <v>0</v>
      </c>
      <c r="S680" s="188">
        <v>0.27000000000000002</v>
      </c>
      <c r="T680" s="189">
        <f>S680*H680</f>
        <v>1.4920200000000001</v>
      </c>
      <c r="U680" s="38"/>
      <c r="V680" s="38"/>
      <c r="W680" s="38"/>
      <c r="X680" s="38"/>
      <c r="Y680" s="38"/>
      <c r="Z680" s="38"/>
      <c r="AA680" s="38"/>
      <c r="AB680" s="38"/>
      <c r="AC680" s="38"/>
      <c r="AD680" s="38"/>
      <c r="AE680" s="38"/>
      <c r="AR680" s="190" t="s">
        <v>91</v>
      </c>
      <c r="AT680" s="190" t="s">
        <v>167</v>
      </c>
      <c r="AU680" s="190" t="s">
        <v>171</v>
      </c>
      <c r="AY680" s="19" t="s">
        <v>165</v>
      </c>
      <c r="BE680" s="191">
        <f>IF(N680="základná",J680,0)</f>
        <v>0</v>
      </c>
      <c r="BF680" s="191">
        <f>IF(N680="znížená",J680,0)</f>
        <v>0</v>
      </c>
      <c r="BG680" s="191">
        <f>IF(N680="zákl. prenesená",J680,0)</f>
        <v>0</v>
      </c>
      <c r="BH680" s="191">
        <f>IF(N680="zníž. prenesená",J680,0)</f>
        <v>0</v>
      </c>
      <c r="BI680" s="191">
        <f>IF(N680="nulová",J680,0)</f>
        <v>0</v>
      </c>
      <c r="BJ680" s="19" t="s">
        <v>171</v>
      </c>
      <c r="BK680" s="191">
        <f>ROUND(I680*H680,2)</f>
        <v>0</v>
      </c>
      <c r="BL680" s="19" t="s">
        <v>91</v>
      </c>
      <c r="BM680" s="190" t="s">
        <v>843</v>
      </c>
    </row>
    <row r="681" s="15" customFormat="1">
      <c r="A681" s="15"/>
      <c r="B681" s="220"/>
      <c r="C681" s="15"/>
      <c r="D681" s="193" t="s">
        <v>173</v>
      </c>
      <c r="E681" s="221" t="s">
        <v>1</v>
      </c>
      <c r="F681" s="222" t="s">
        <v>260</v>
      </c>
      <c r="G681" s="15"/>
      <c r="H681" s="221" t="s">
        <v>1</v>
      </c>
      <c r="I681" s="223"/>
      <c r="J681" s="15"/>
      <c r="K681" s="15"/>
      <c r="L681" s="220"/>
      <c r="M681" s="224"/>
      <c r="N681" s="225"/>
      <c r="O681" s="225"/>
      <c r="P681" s="225"/>
      <c r="Q681" s="225"/>
      <c r="R681" s="225"/>
      <c r="S681" s="225"/>
      <c r="T681" s="226"/>
      <c r="U681" s="15"/>
      <c r="V681" s="15"/>
      <c r="W681" s="15"/>
      <c r="X681" s="15"/>
      <c r="Y681" s="15"/>
      <c r="Z681" s="15"/>
      <c r="AA681" s="15"/>
      <c r="AB681" s="15"/>
      <c r="AC681" s="15"/>
      <c r="AD681" s="15"/>
      <c r="AE681" s="15"/>
      <c r="AT681" s="221" t="s">
        <v>173</v>
      </c>
      <c r="AU681" s="221" t="s">
        <v>171</v>
      </c>
      <c r="AV681" s="15" t="s">
        <v>81</v>
      </c>
      <c r="AW681" s="15" t="s">
        <v>32</v>
      </c>
      <c r="AX681" s="15" t="s">
        <v>76</v>
      </c>
      <c r="AY681" s="221" t="s">
        <v>165</v>
      </c>
    </row>
    <row r="682" s="13" customFormat="1">
      <c r="A682" s="13"/>
      <c r="B682" s="192"/>
      <c r="C682" s="13"/>
      <c r="D682" s="193" t="s">
        <v>173</v>
      </c>
      <c r="E682" s="194" t="s">
        <v>1</v>
      </c>
      <c r="F682" s="195" t="s">
        <v>844</v>
      </c>
      <c r="G682" s="13"/>
      <c r="H682" s="196">
        <v>3.6360000000000001</v>
      </c>
      <c r="I682" s="197"/>
      <c r="J682" s="13"/>
      <c r="K682" s="13"/>
      <c r="L682" s="192"/>
      <c r="M682" s="198"/>
      <c r="N682" s="199"/>
      <c r="O682" s="199"/>
      <c r="P682" s="199"/>
      <c r="Q682" s="199"/>
      <c r="R682" s="199"/>
      <c r="S682" s="199"/>
      <c r="T682" s="200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T682" s="194" t="s">
        <v>173</v>
      </c>
      <c r="AU682" s="194" t="s">
        <v>171</v>
      </c>
      <c r="AV682" s="13" t="s">
        <v>171</v>
      </c>
      <c r="AW682" s="13" t="s">
        <v>32</v>
      </c>
      <c r="AX682" s="13" t="s">
        <v>76</v>
      </c>
      <c r="AY682" s="194" t="s">
        <v>165</v>
      </c>
    </row>
    <row r="683" s="15" customFormat="1">
      <c r="A683" s="15"/>
      <c r="B683" s="220"/>
      <c r="C683" s="15"/>
      <c r="D683" s="193" t="s">
        <v>173</v>
      </c>
      <c r="E683" s="221" t="s">
        <v>1</v>
      </c>
      <c r="F683" s="222" t="s">
        <v>362</v>
      </c>
      <c r="G683" s="15"/>
      <c r="H683" s="221" t="s">
        <v>1</v>
      </c>
      <c r="I683" s="223"/>
      <c r="J683" s="15"/>
      <c r="K683" s="15"/>
      <c r="L683" s="220"/>
      <c r="M683" s="224"/>
      <c r="N683" s="225"/>
      <c r="O683" s="225"/>
      <c r="P683" s="225"/>
      <c r="Q683" s="225"/>
      <c r="R683" s="225"/>
      <c r="S683" s="225"/>
      <c r="T683" s="226"/>
      <c r="U683" s="15"/>
      <c r="V683" s="15"/>
      <c r="W683" s="15"/>
      <c r="X683" s="15"/>
      <c r="Y683" s="15"/>
      <c r="Z683" s="15"/>
      <c r="AA683" s="15"/>
      <c r="AB683" s="15"/>
      <c r="AC683" s="15"/>
      <c r="AD683" s="15"/>
      <c r="AE683" s="15"/>
      <c r="AT683" s="221" t="s">
        <v>173</v>
      </c>
      <c r="AU683" s="221" t="s">
        <v>171</v>
      </c>
      <c r="AV683" s="15" t="s">
        <v>81</v>
      </c>
      <c r="AW683" s="15" t="s">
        <v>32</v>
      </c>
      <c r="AX683" s="15" t="s">
        <v>76</v>
      </c>
      <c r="AY683" s="221" t="s">
        <v>165</v>
      </c>
    </row>
    <row r="684" s="13" customFormat="1">
      <c r="A684" s="13"/>
      <c r="B684" s="192"/>
      <c r="C684" s="13"/>
      <c r="D684" s="193" t="s">
        <v>173</v>
      </c>
      <c r="E684" s="194" t="s">
        <v>1</v>
      </c>
      <c r="F684" s="195" t="s">
        <v>845</v>
      </c>
      <c r="G684" s="13"/>
      <c r="H684" s="196">
        <v>1.8899999999999999</v>
      </c>
      <c r="I684" s="197"/>
      <c r="J684" s="13"/>
      <c r="K684" s="13"/>
      <c r="L684" s="192"/>
      <c r="M684" s="198"/>
      <c r="N684" s="199"/>
      <c r="O684" s="199"/>
      <c r="P684" s="199"/>
      <c r="Q684" s="199"/>
      <c r="R684" s="199"/>
      <c r="S684" s="199"/>
      <c r="T684" s="200"/>
      <c r="U684" s="13"/>
      <c r="V684" s="13"/>
      <c r="W684" s="13"/>
      <c r="X684" s="13"/>
      <c r="Y684" s="13"/>
      <c r="Z684" s="13"/>
      <c r="AA684" s="13"/>
      <c r="AB684" s="13"/>
      <c r="AC684" s="13"/>
      <c r="AD684" s="13"/>
      <c r="AE684" s="13"/>
      <c r="AT684" s="194" t="s">
        <v>173</v>
      </c>
      <c r="AU684" s="194" t="s">
        <v>171</v>
      </c>
      <c r="AV684" s="13" t="s">
        <v>171</v>
      </c>
      <c r="AW684" s="13" t="s">
        <v>32</v>
      </c>
      <c r="AX684" s="13" t="s">
        <v>76</v>
      </c>
      <c r="AY684" s="194" t="s">
        <v>165</v>
      </c>
    </row>
    <row r="685" s="16" customFormat="1">
      <c r="A685" s="16"/>
      <c r="B685" s="227"/>
      <c r="C685" s="16"/>
      <c r="D685" s="193" t="s">
        <v>173</v>
      </c>
      <c r="E685" s="228" t="s">
        <v>1</v>
      </c>
      <c r="F685" s="229" t="s">
        <v>307</v>
      </c>
      <c r="G685" s="16"/>
      <c r="H685" s="230">
        <v>5.5259999999999998</v>
      </c>
      <c r="I685" s="231"/>
      <c r="J685" s="16"/>
      <c r="K685" s="16"/>
      <c r="L685" s="227"/>
      <c r="M685" s="232"/>
      <c r="N685" s="233"/>
      <c r="O685" s="233"/>
      <c r="P685" s="233"/>
      <c r="Q685" s="233"/>
      <c r="R685" s="233"/>
      <c r="S685" s="233"/>
      <c r="T685" s="234"/>
      <c r="U685" s="16"/>
      <c r="V685" s="16"/>
      <c r="W685" s="16"/>
      <c r="X685" s="16"/>
      <c r="Y685" s="16"/>
      <c r="Z685" s="16"/>
      <c r="AA685" s="16"/>
      <c r="AB685" s="16"/>
      <c r="AC685" s="16"/>
      <c r="AD685" s="16"/>
      <c r="AE685" s="16"/>
      <c r="AT685" s="228" t="s">
        <v>173</v>
      </c>
      <c r="AU685" s="228" t="s">
        <v>171</v>
      </c>
      <c r="AV685" s="16" t="s">
        <v>88</v>
      </c>
      <c r="AW685" s="16" t="s">
        <v>32</v>
      </c>
      <c r="AX685" s="16" t="s">
        <v>81</v>
      </c>
      <c r="AY685" s="228" t="s">
        <v>165</v>
      </c>
    </row>
    <row r="686" s="2" customFormat="1" ht="24.15" customHeight="1">
      <c r="A686" s="38"/>
      <c r="B686" s="177"/>
      <c r="C686" s="178" t="s">
        <v>846</v>
      </c>
      <c r="D686" s="178" t="s">
        <v>167</v>
      </c>
      <c r="E686" s="179" t="s">
        <v>847</v>
      </c>
      <c r="F686" s="180" t="s">
        <v>848</v>
      </c>
      <c r="G686" s="181" t="s">
        <v>177</v>
      </c>
      <c r="H686" s="182">
        <v>2.1179999999999999</v>
      </c>
      <c r="I686" s="183"/>
      <c r="J686" s="184">
        <f>ROUND(I686*H686,2)</f>
        <v>0</v>
      </c>
      <c r="K686" s="185"/>
      <c r="L686" s="39"/>
      <c r="M686" s="186" t="s">
        <v>1</v>
      </c>
      <c r="N686" s="187" t="s">
        <v>42</v>
      </c>
      <c r="O686" s="78"/>
      <c r="P686" s="188">
        <f>O686*H686</f>
        <v>0</v>
      </c>
      <c r="Q686" s="188">
        <v>0</v>
      </c>
      <c r="R686" s="188">
        <f>Q686*H686</f>
        <v>0</v>
      </c>
      <c r="S686" s="188">
        <v>1.875</v>
      </c>
      <c r="T686" s="189">
        <f>S686*H686</f>
        <v>3.9712499999999999</v>
      </c>
      <c r="U686" s="38"/>
      <c r="V686" s="38"/>
      <c r="W686" s="38"/>
      <c r="X686" s="38"/>
      <c r="Y686" s="38"/>
      <c r="Z686" s="38"/>
      <c r="AA686" s="38"/>
      <c r="AB686" s="38"/>
      <c r="AC686" s="38"/>
      <c r="AD686" s="38"/>
      <c r="AE686" s="38"/>
      <c r="AR686" s="190" t="s">
        <v>91</v>
      </c>
      <c r="AT686" s="190" t="s">
        <v>167</v>
      </c>
      <c r="AU686" s="190" t="s">
        <v>171</v>
      </c>
      <c r="AY686" s="19" t="s">
        <v>165</v>
      </c>
      <c r="BE686" s="191">
        <f>IF(N686="základná",J686,0)</f>
        <v>0</v>
      </c>
      <c r="BF686" s="191">
        <f>IF(N686="znížená",J686,0)</f>
        <v>0</v>
      </c>
      <c r="BG686" s="191">
        <f>IF(N686="zákl. prenesená",J686,0)</f>
        <v>0</v>
      </c>
      <c r="BH686" s="191">
        <f>IF(N686="zníž. prenesená",J686,0)</f>
        <v>0</v>
      </c>
      <c r="BI686" s="191">
        <f>IF(N686="nulová",J686,0)</f>
        <v>0</v>
      </c>
      <c r="BJ686" s="19" t="s">
        <v>171</v>
      </c>
      <c r="BK686" s="191">
        <f>ROUND(I686*H686,2)</f>
        <v>0</v>
      </c>
      <c r="BL686" s="19" t="s">
        <v>91</v>
      </c>
      <c r="BM686" s="190" t="s">
        <v>849</v>
      </c>
    </row>
    <row r="687" s="15" customFormat="1">
      <c r="A687" s="15"/>
      <c r="B687" s="220"/>
      <c r="C687" s="15"/>
      <c r="D687" s="193" t="s">
        <v>173</v>
      </c>
      <c r="E687" s="221" t="s">
        <v>1</v>
      </c>
      <c r="F687" s="222" t="s">
        <v>260</v>
      </c>
      <c r="G687" s="15"/>
      <c r="H687" s="221" t="s">
        <v>1</v>
      </c>
      <c r="I687" s="223"/>
      <c r="J687" s="15"/>
      <c r="K687" s="15"/>
      <c r="L687" s="220"/>
      <c r="M687" s="224"/>
      <c r="N687" s="225"/>
      <c r="O687" s="225"/>
      <c r="P687" s="225"/>
      <c r="Q687" s="225"/>
      <c r="R687" s="225"/>
      <c r="S687" s="225"/>
      <c r="T687" s="226"/>
      <c r="U687" s="15"/>
      <c r="V687" s="15"/>
      <c r="W687" s="15"/>
      <c r="X687" s="15"/>
      <c r="Y687" s="15"/>
      <c r="Z687" s="15"/>
      <c r="AA687" s="15"/>
      <c r="AB687" s="15"/>
      <c r="AC687" s="15"/>
      <c r="AD687" s="15"/>
      <c r="AE687" s="15"/>
      <c r="AT687" s="221" t="s">
        <v>173</v>
      </c>
      <c r="AU687" s="221" t="s">
        <v>171</v>
      </c>
      <c r="AV687" s="15" t="s">
        <v>81</v>
      </c>
      <c r="AW687" s="15" t="s">
        <v>32</v>
      </c>
      <c r="AX687" s="15" t="s">
        <v>76</v>
      </c>
      <c r="AY687" s="221" t="s">
        <v>165</v>
      </c>
    </row>
    <row r="688" s="13" customFormat="1">
      <c r="A688" s="13"/>
      <c r="B688" s="192"/>
      <c r="C688" s="13"/>
      <c r="D688" s="193" t="s">
        <v>173</v>
      </c>
      <c r="E688" s="194" t="s">
        <v>1</v>
      </c>
      <c r="F688" s="195" t="s">
        <v>850</v>
      </c>
      <c r="G688" s="13"/>
      <c r="H688" s="196">
        <v>0.60599999999999998</v>
      </c>
      <c r="I688" s="197"/>
      <c r="J688" s="13"/>
      <c r="K688" s="13"/>
      <c r="L688" s="192"/>
      <c r="M688" s="198"/>
      <c r="N688" s="199"/>
      <c r="O688" s="199"/>
      <c r="P688" s="199"/>
      <c r="Q688" s="199"/>
      <c r="R688" s="199"/>
      <c r="S688" s="199"/>
      <c r="T688" s="200"/>
      <c r="U688" s="13"/>
      <c r="V688" s="13"/>
      <c r="W688" s="13"/>
      <c r="X688" s="13"/>
      <c r="Y688" s="13"/>
      <c r="Z688" s="13"/>
      <c r="AA688" s="13"/>
      <c r="AB688" s="13"/>
      <c r="AC688" s="13"/>
      <c r="AD688" s="13"/>
      <c r="AE688" s="13"/>
      <c r="AT688" s="194" t="s">
        <v>173</v>
      </c>
      <c r="AU688" s="194" t="s">
        <v>171</v>
      </c>
      <c r="AV688" s="13" t="s">
        <v>171</v>
      </c>
      <c r="AW688" s="13" t="s">
        <v>32</v>
      </c>
      <c r="AX688" s="13" t="s">
        <v>76</v>
      </c>
      <c r="AY688" s="194" t="s">
        <v>165</v>
      </c>
    </row>
    <row r="689" s="13" customFormat="1">
      <c r="A689" s="13"/>
      <c r="B689" s="192"/>
      <c r="C689" s="13"/>
      <c r="D689" s="193" t="s">
        <v>173</v>
      </c>
      <c r="E689" s="194" t="s">
        <v>1</v>
      </c>
      <c r="F689" s="195" t="s">
        <v>851</v>
      </c>
      <c r="G689" s="13"/>
      <c r="H689" s="196">
        <v>0.63</v>
      </c>
      <c r="I689" s="197"/>
      <c r="J689" s="13"/>
      <c r="K689" s="13"/>
      <c r="L689" s="192"/>
      <c r="M689" s="198"/>
      <c r="N689" s="199"/>
      <c r="O689" s="199"/>
      <c r="P689" s="199"/>
      <c r="Q689" s="199"/>
      <c r="R689" s="199"/>
      <c r="S689" s="199"/>
      <c r="T689" s="200"/>
      <c r="U689" s="13"/>
      <c r="V689" s="13"/>
      <c r="W689" s="13"/>
      <c r="X689" s="13"/>
      <c r="Y689" s="13"/>
      <c r="Z689" s="13"/>
      <c r="AA689" s="13"/>
      <c r="AB689" s="13"/>
      <c r="AC689" s="13"/>
      <c r="AD689" s="13"/>
      <c r="AE689" s="13"/>
      <c r="AT689" s="194" t="s">
        <v>173</v>
      </c>
      <c r="AU689" s="194" t="s">
        <v>171</v>
      </c>
      <c r="AV689" s="13" t="s">
        <v>171</v>
      </c>
      <c r="AW689" s="13" t="s">
        <v>32</v>
      </c>
      <c r="AX689" s="13" t="s">
        <v>76</v>
      </c>
      <c r="AY689" s="194" t="s">
        <v>165</v>
      </c>
    </row>
    <row r="690" s="13" customFormat="1">
      <c r="A690" s="13"/>
      <c r="B690" s="192"/>
      <c r="C690" s="13"/>
      <c r="D690" s="193" t="s">
        <v>173</v>
      </c>
      <c r="E690" s="194" t="s">
        <v>1</v>
      </c>
      <c r="F690" s="195" t="s">
        <v>852</v>
      </c>
      <c r="G690" s="13"/>
      <c r="H690" s="196">
        <v>0.88200000000000001</v>
      </c>
      <c r="I690" s="197"/>
      <c r="J690" s="13"/>
      <c r="K690" s="13"/>
      <c r="L690" s="192"/>
      <c r="M690" s="198"/>
      <c r="N690" s="199"/>
      <c r="O690" s="199"/>
      <c r="P690" s="199"/>
      <c r="Q690" s="199"/>
      <c r="R690" s="199"/>
      <c r="S690" s="199"/>
      <c r="T690" s="200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T690" s="194" t="s">
        <v>173</v>
      </c>
      <c r="AU690" s="194" t="s">
        <v>171</v>
      </c>
      <c r="AV690" s="13" t="s">
        <v>171</v>
      </c>
      <c r="AW690" s="13" t="s">
        <v>32</v>
      </c>
      <c r="AX690" s="13" t="s">
        <v>76</v>
      </c>
      <c r="AY690" s="194" t="s">
        <v>165</v>
      </c>
    </row>
    <row r="691" s="16" customFormat="1">
      <c r="A691" s="16"/>
      <c r="B691" s="227"/>
      <c r="C691" s="16"/>
      <c r="D691" s="193" t="s">
        <v>173</v>
      </c>
      <c r="E691" s="228" t="s">
        <v>1</v>
      </c>
      <c r="F691" s="229" t="s">
        <v>307</v>
      </c>
      <c r="G691" s="16"/>
      <c r="H691" s="230">
        <v>2.1179999999999999</v>
      </c>
      <c r="I691" s="231"/>
      <c r="J691" s="16"/>
      <c r="K691" s="16"/>
      <c r="L691" s="227"/>
      <c r="M691" s="232"/>
      <c r="N691" s="233"/>
      <c r="O691" s="233"/>
      <c r="P691" s="233"/>
      <c r="Q691" s="233"/>
      <c r="R691" s="233"/>
      <c r="S691" s="233"/>
      <c r="T691" s="234"/>
      <c r="U691" s="16"/>
      <c r="V691" s="16"/>
      <c r="W691" s="16"/>
      <c r="X691" s="16"/>
      <c r="Y691" s="16"/>
      <c r="Z691" s="16"/>
      <c r="AA691" s="16"/>
      <c r="AB691" s="16"/>
      <c r="AC691" s="16"/>
      <c r="AD691" s="16"/>
      <c r="AE691" s="16"/>
      <c r="AT691" s="228" t="s">
        <v>173</v>
      </c>
      <c r="AU691" s="228" t="s">
        <v>171</v>
      </c>
      <c r="AV691" s="16" t="s">
        <v>88</v>
      </c>
      <c r="AW691" s="16" t="s">
        <v>32</v>
      </c>
      <c r="AX691" s="16" t="s">
        <v>81</v>
      </c>
      <c r="AY691" s="228" t="s">
        <v>165</v>
      </c>
    </row>
    <row r="692" s="2" customFormat="1" ht="24.15" customHeight="1">
      <c r="A692" s="38"/>
      <c r="B692" s="177"/>
      <c r="C692" s="178" t="s">
        <v>853</v>
      </c>
      <c r="D692" s="178" t="s">
        <v>167</v>
      </c>
      <c r="E692" s="179" t="s">
        <v>854</v>
      </c>
      <c r="F692" s="180" t="s">
        <v>855</v>
      </c>
      <c r="G692" s="181" t="s">
        <v>177</v>
      </c>
      <c r="H692" s="182">
        <v>5.0309999999999997</v>
      </c>
      <c r="I692" s="183"/>
      <c r="J692" s="184">
        <f>ROUND(I692*H692,2)</f>
        <v>0</v>
      </c>
      <c r="K692" s="185"/>
      <c r="L692" s="39"/>
      <c r="M692" s="186" t="s">
        <v>1</v>
      </c>
      <c r="N692" s="187" t="s">
        <v>42</v>
      </c>
      <c r="O692" s="78"/>
      <c r="P692" s="188">
        <f>O692*H692</f>
        <v>0</v>
      </c>
      <c r="Q692" s="188">
        <v>0</v>
      </c>
      <c r="R692" s="188">
        <f>Q692*H692</f>
        <v>0</v>
      </c>
      <c r="S692" s="188">
        <v>1.875</v>
      </c>
      <c r="T692" s="189">
        <f>S692*H692</f>
        <v>9.4331249999999986</v>
      </c>
      <c r="U692" s="38"/>
      <c r="V692" s="38"/>
      <c r="W692" s="38"/>
      <c r="X692" s="38"/>
      <c r="Y692" s="38"/>
      <c r="Z692" s="38"/>
      <c r="AA692" s="38"/>
      <c r="AB692" s="38"/>
      <c r="AC692" s="38"/>
      <c r="AD692" s="38"/>
      <c r="AE692" s="38"/>
      <c r="AR692" s="190" t="s">
        <v>91</v>
      </c>
      <c r="AT692" s="190" t="s">
        <v>167</v>
      </c>
      <c r="AU692" s="190" t="s">
        <v>171</v>
      </c>
      <c r="AY692" s="19" t="s">
        <v>165</v>
      </c>
      <c r="BE692" s="191">
        <f>IF(N692="základná",J692,0)</f>
        <v>0</v>
      </c>
      <c r="BF692" s="191">
        <f>IF(N692="znížená",J692,0)</f>
        <v>0</v>
      </c>
      <c r="BG692" s="191">
        <f>IF(N692="zákl. prenesená",J692,0)</f>
        <v>0</v>
      </c>
      <c r="BH692" s="191">
        <f>IF(N692="zníž. prenesená",J692,0)</f>
        <v>0</v>
      </c>
      <c r="BI692" s="191">
        <f>IF(N692="nulová",J692,0)</f>
        <v>0</v>
      </c>
      <c r="BJ692" s="19" t="s">
        <v>171</v>
      </c>
      <c r="BK692" s="191">
        <f>ROUND(I692*H692,2)</f>
        <v>0</v>
      </c>
      <c r="BL692" s="19" t="s">
        <v>91</v>
      </c>
      <c r="BM692" s="190" t="s">
        <v>856</v>
      </c>
    </row>
    <row r="693" s="15" customFormat="1">
      <c r="A693" s="15"/>
      <c r="B693" s="220"/>
      <c r="C693" s="15"/>
      <c r="D693" s="193" t="s">
        <v>173</v>
      </c>
      <c r="E693" s="221" t="s">
        <v>1</v>
      </c>
      <c r="F693" s="222" t="s">
        <v>260</v>
      </c>
      <c r="G693" s="15"/>
      <c r="H693" s="221" t="s">
        <v>1</v>
      </c>
      <c r="I693" s="223"/>
      <c r="J693" s="15"/>
      <c r="K693" s="15"/>
      <c r="L693" s="220"/>
      <c r="M693" s="224"/>
      <c r="N693" s="225"/>
      <c r="O693" s="225"/>
      <c r="P693" s="225"/>
      <c r="Q693" s="225"/>
      <c r="R693" s="225"/>
      <c r="S693" s="225"/>
      <c r="T693" s="226"/>
      <c r="U693" s="15"/>
      <c r="V693" s="15"/>
      <c r="W693" s="15"/>
      <c r="X693" s="15"/>
      <c r="Y693" s="15"/>
      <c r="Z693" s="15"/>
      <c r="AA693" s="15"/>
      <c r="AB693" s="15"/>
      <c r="AC693" s="15"/>
      <c r="AD693" s="15"/>
      <c r="AE693" s="15"/>
      <c r="AT693" s="221" t="s">
        <v>173</v>
      </c>
      <c r="AU693" s="221" t="s">
        <v>171</v>
      </c>
      <c r="AV693" s="15" t="s">
        <v>81</v>
      </c>
      <c r="AW693" s="15" t="s">
        <v>32</v>
      </c>
      <c r="AX693" s="15" t="s">
        <v>76</v>
      </c>
      <c r="AY693" s="221" t="s">
        <v>165</v>
      </c>
    </row>
    <row r="694" s="13" customFormat="1">
      <c r="A694" s="13"/>
      <c r="B694" s="192"/>
      <c r="C694" s="13"/>
      <c r="D694" s="193" t="s">
        <v>173</v>
      </c>
      <c r="E694" s="194" t="s">
        <v>1</v>
      </c>
      <c r="F694" s="195" t="s">
        <v>857</v>
      </c>
      <c r="G694" s="13"/>
      <c r="H694" s="196">
        <v>1.0800000000000001</v>
      </c>
      <c r="I694" s="197"/>
      <c r="J694" s="13"/>
      <c r="K694" s="13"/>
      <c r="L694" s="192"/>
      <c r="M694" s="198"/>
      <c r="N694" s="199"/>
      <c r="O694" s="199"/>
      <c r="P694" s="199"/>
      <c r="Q694" s="199"/>
      <c r="R694" s="199"/>
      <c r="S694" s="199"/>
      <c r="T694" s="200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T694" s="194" t="s">
        <v>173</v>
      </c>
      <c r="AU694" s="194" t="s">
        <v>171</v>
      </c>
      <c r="AV694" s="13" t="s">
        <v>171</v>
      </c>
      <c r="AW694" s="13" t="s">
        <v>32</v>
      </c>
      <c r="AX694" s="13" t="s">
        <v>76</v>
      </c>
      <c r="AY694" s="194" t="s">
        <v>165</v>
      </c>
    </row>
    <row r="695" s="13" customFormat="1">
      <c r="A695" s="13"/>
      <c r="B695" s="192"/>
      <c r="C695" s="13"/>
      <c r="D695" s="193" t="s">
        <v>173</v>
      </c>
      <c r="E695" s="194" t="s">
        <v>1</v>
      </c>
      <c r="F695" s="195" t="s">
        <v>858</v>
      </c>
      <c r="G695" s="13"/>
      <c r="H695" s="196">
        <v>2.706</v>
      </c>
      <c r="I695" s="197"/>
      <c r="J695" s="13"/>
      <c r="K695" s="13"/>
      <c r="L695" s="192"/>
      <c r="M695" s="198"/>
      <c r="N695" s="199"/>
      <c r="O695" s="199"/>
      <c r="P695" s="199"/>
      <c r="Q695" s="199"/>
      <c r="R695" s="199"/>
      <c r="S695" s="199"/>
      <c r="T695" s="200"/>
      <c r="U695" s="13"/>
      <c r="V695" s="13"/>
      <c r="W695" s="13"/>
      <c r="X695" s="13"/>
      <c r="Y695" s="13"/>
      <c r="Z695" s="13"/>
      <c r="AA695" s="13"/>
      <c r="AB695" s="13"/>
      <c r="AC695" s="13"/>
      <c r="AD695" s="13"/>
      <c r="AE695" s="13"/>
      <c r="AT695" s="194" t="s">
        <v>173</v>
      </c>
      <c r="AU695" s="194" t="s">
        <v>171</v>
      </c>
      <c r="AV695" s="13" t="s">
        <v>171</v>
      </c>
      <c r="AW695" s="13" t="s">
        <v>32</v>
      </c>
      <c r="AX695" s="13" t="s">
        <v>76</v>
      </c>
      <c r="AY695" s="194" t="s">
        <v>165</v>
      </c>
    </row>
    <row r="696" s="16" customFormat="1">
      <c r="A696" s="16"/>
      <c r="B696" s="227"/>
      <c r="C696" s="16"/>
      <c r="D696" s="193" t="s">
        <v>173</v>
      </c>
      <c r="E696" s="228" t="s">
        <v>1</v>
      </c>
      <c r="F696" s="229" t="s">
        <v>307</v>
      </c>
      <c r="G696" s="16"/>
      <c r="H696" s="230">
        <v>3.786</v>
      </c>
      <c r="I696" s="231"/>
      <c r="J696" s="16"/>
      <c r="K696" s="16"/>
      <c r="L696" s="227"/>
      <c r="M696" s="232"/>
      <c r="N696" s="233"/>
      <c r="O696" s="233"/>
      <c r="P696" s="233"/>
      <c r="Q696" s="233"/>
      <c r="R696" s="233"/>
      <c r="S696" s="233"/>
      <c r="T696" s="234"/>
      <c r="U696" s="16"/>
      <c r="V696" s="16"/>
      <c r="W696" s="16"/>
      <c r="X696" s="16"/>
      <c r="Y696" s="16"/>
      <c r="Z696" s="16"/>
      <c r="AA696" s="16"/>
      <c r="AB696" s="16"/>
      <c r="AC696" s="16"/>
      <c r="AD696" s="16"/>
      <c r="AE696" s="16"/>
      <c r="AT696" s="228" t="s">
        <v>173</v>
      </c>
      <c r="AU696" s="228" t="s">
        <v>171</v>
      </c>
      <c r="AV696" s="16" t="s">
        <v>88</v>
      </c>
      <c r="AW696" s="16" t="s">
        <v>32</v>
      </c>
      <c r="AX696" s="16" t="s">
        <v>76</v>
      </c>
      <c r="AY696" s="228" t="s">
        <v>165</v>
      </c>
    </row>
    <row r="697" s="15" customFormat="1">
      <c r="A697" s="15"/>
      <c r="B697" s="220"/>
      <c r="C697" s="15"/>
      <c r="D697" s="193" t="s">
        <v>173</v>
      </c>
      <c r="E697" s="221" t="s">
        <v>1</v>
      </c>
      <c r="F697" s="222" t="s">
        <v>653</v>
      </c>
      <c r="G697" s="15"/>
      <c r="H697" s="221" t="s">
        <v>1</v>
      </c>
      <c r="I697" s="223"/>
      <c r="J697" s="15"/>
      <c r="K697" s="15"/>
      <c r="L697" s="220"/>
      <c r="M697" s="224"/>
      <c r="N697" s="225"/>
      <c r="O697" s="225"/>
      <c r="P697" s="225"/>
      <c r="Q697" s="225"/>
      <c r="R697" s="225"/>
      <c r="S697" s="225"/>
      <c r="T697" s="226"/>
      <c r="U697" s="15"/>
      <c r="V697" s="15"/>
      <c r="W697" s="15"/>
      <c r="X697" s="15"/>
      <c r="Y697" s="15"/>
      <c r="Z697" s="15"/>
      <c r="AA697" s="15"/>
      <c r="AB697" s="15"/>
      <c r="AC697" s="15"/>
      <c r="AD697" s="15"/>
      <c r="AE697" s="15"/>
      <c r="AT697" s="221" t="s">
        <v>173</v>
      </c>
      <c r="AU697" s="221" t="s">
        <v>171</v>
      </c>
      <c r="AV697" s="15" t="s">
        <v>81</v>
      </c>
      <c r="AW697" s="15" t="s">
        <v>32</v>
      </c>
      <c r="AX697" s="15" t="s">
        <v>76</v>
      </c>
      <c r="AY697" s="221" t="s">
        <v>165</v>
      </c>
    </row>
    <row r="698" s="13" customFormat="1">
      <c r="A698" s="13"/>
      <c r="B698" s="192"/>
      <c r="C698" s="13"/>
      <c r="D698" s="193" t="s">
        <v>173</v>
      </c>
      <c r="E698" s="194" t="s">
        <v>1</v>
      </c>
      <c r="F698" s="195" t="s">
        <v>859</v>
      </c>
      <c r="G698" s="13"/>
      <c r="H698" s="196">
        <v>1.2450000000000001</v>
      </c>
      <c r="I698" s="197"/>
      <c r="J698" s="13"/>
      <c r="K698" s="13"/>
      <c r="L698" s="192"/>
      <c r="M698" s="198"/>
      <c r="N698" s="199"/>
      <c r="O698" s="199"/>
      <c r="P698" s="199"/>
      <c r="Q698" s="199"/>
      <c r="R698" s="199"/>
      <c r="S698" s="199"/>
      <c r="T698" s="200"/>
      <c r="U698" s="13"/>
      <c r="V698" s="13"/>
      <c r="W698" s="13"/>
      <c r="X698" s="13"/>
      <c r="Y698" s="13"/>
      <c r="Z698" s="13"/>
      <c r="AA698" s="13"/>
      <c r="AB698" s="13"/>
      <c r="AC698" s="13"/>
      <c r="AD698" s="13"/>
      <c r="AE698" s="13"/>
      <c r="AT698" s="194" t="s">
        <v>173</v>
      </c>
      <c r="AU698" s="194" t="s">
        <v>171</v>
      </c>
      <c r="AV698" s="13" t="s">
        <v>171</v>
      </c>
      <c r="AW698" s="13" t="s">
        <v>32</v>
      </c>
      <c r="AX698" s="13" t="s">
        <v>76</v>
      </c>
      <c r="AY698" s="194" t="s">
        <v>165</v>
      </c>
    </row>
    <row r="699" s="16" customFormat="1">
      <c r="A699" s="16"/>
      <c r="B699" s="227"/>
      <c r="C699" s="16"/>
      <c r="D699" s="193" t="s">
        <v>173</v>
      </c>
      <c r="E699" s="228" t="s">
        <v>1</v>
      </c>
      <c r="F699" s="229" t="s">
        <v>307</v>
      </c>
      <c r="G699" s="16"/>
      <c r="H699" s="230">
        <v>1.2450000000000001</v>
      </c>
      <c r="I699" s="231"/>
      <c r="J699" s="16"/>
      <c r="K699" s="16"/>
      <c r="L699" s="227"/>
      <c r="M699" s="232"/>
      <c r="N699" s="233"/>
      <c r="O699" s="233"/>
      <c r="P699" s="233"/>
      <c r="Q699" s="233"/>
      <c r="R699" s="233"/>
      <c r="S699" s="233"/>
      <c r="T699" s="234"/>
      <c r="U699" s="16"/>
      <c r="V699" s="16"/>
      <c r="W699" s="16"/>
      <c r="X699" s="16"/>
      <c r="Y699" s="16"/>
      <c r="Z699" s="16"/>
      <c r="AA699" s="16"/>
      <c r="AB699" s="16"/>
      <c r="AC699" s="16"/>
      <c r="AD699" s="16"/>
      <c r="AE699" s="16"/>
      <c r="AT699" s="228" t="s">
        <v>173</v>
      </c>
      <c r="AU699" s="228" t="s">
        <v>171</v>
      </c>
      <c r="AV699" s="16" t="s">
        <v>88</v>
      </c>
      <c r="AW699" s="16" t="s">
        <v>32</v>
      </c>
      <c r="AX699" s="16" t="s">
        <v>76</v>
      </c>
      <c r="AY699" s="228" t="s">
        <v>165</v>
      </c>
    </row>
    <row r="700" s="14" customFormat="1">
      <c r="A700" s="14"/>
      <c r="B700" s="212"/>
      <c r="C700" s="14"/>
      <c r="D700" s="193" t="s">
        <v>173</v>
      </c>
      <c r="E700" s="213" t="s">
        <v>1</v>
      </c>
      <c r="F700" s="214" t="s">
        <v>231</v>
      </c>
      <c r="G700" s="14"/>
      <c r="H700" s="215">
        <v>5.0309999999999997</v>
      </c>
      <c r="I700" s="216"/>
      <c r="J700" s="14"/>
      <c r="K700" s="14"/>
      <c r="L700" s="212"/>
      <c r="M700" s="217"/>
      <c r="N700" s="218"/>
      <c r="O700" s="218"/>
      <c r="P700" s="218"/>
      <c r="Q700" s="218"/>
      <c r="R700" s="218"/>
      <c r="S700" s="218"/>
      <c r="T700" s="219"/>
      <c r="U700" s="14"/>
      <c r="V700" s="14"/>
      <c r="W700" s="14"/>
      <c r="X700" s="14"/>
      <c r="Y700" s="14"/>
      <c r="Z700" s="14"/>
      <c r="AA700" s="14"/>
      <c r="AB700" s="14"/>
      <c r="AC700" s="14"/>
      <c r="AD700" s="14"/>
      <c r="AE700" s="14"/>
      <c r="AT700" s="213" t="s">
        <v>173</v>
      </c>
      <c r="AU700" s="213" t="s">
        <v>171</v>
      </c>
      <c r="AV700" s="14" t="s">
        <v>91</v>
      </c>
      <c r="AW700" s="14" t="s">
        <v>32</v>
      </c>
      <c r="AX700" s="14" t="s">
        <v>81</v>
      </c>
      <c r="AY700" s="213" t="s">
        <v>165</v>
      </c>
    </row>
    <row r="701" s="2" customFormat="1" ht="33" customHeight="1">
      <c r="A701" s="38"/>
      <c r="B701" s="177"/>
      <c r="C701" s="178" t="s">
        <v>860</v>
      </c>
      <c r="D701" s="178" t="s">
        <v>167</v>
      </c>
      <c r="E701" s="179" t="s">
        <v>861</v>
      </c>
      <c r="F701" s="180" t="s">
        <v>862</v>
      </c>
      <c r="G701" s="181" t="s">
        <v>222</v>
      </c>
      <c r="H701" s="182">
        <v>20.350000000000001</v>
      </c>
      <c r="I701" s="183"/>
      <c r="J701" s="184">
        <f>ROUND(I701*H701,2)</f>
        <v>0</v>
      </c>
      <c r="K701" s="185"/>
      <c r="L701" s="39"/>
      <c r="M701" s="186" t="s">
        <v>1</v>
      </c>
      <c r="N701" s="187" t="s">
        <v>42</v>
      </c>
      <c r="O701" s="78"/>
      <c r="P701" s="188">
        <f>O701*H701</f>
        <v>0</v>
      </c>
      <c r="Q701" s="188">
        <v>0.049340000000000002</v>
      </c>
      <c r="R701" s="188">
        <f>Q701*H701</f>
        <v>1.0040690000000001</v>
      </c>
      <c r="S701" s="188">
        <v>0</v>
      </c>
      <c r="T701" s="189">
        <f>S701*H701</f>
        <v>0</v>
      </c>
      <c r="U701" s="38"/>
      <c r="V701" s="38"/>
      <c r="W701" s="38"/>
      <c r="X701" s="38"/>
      <c r="Y701" s="38"/>
      <c r="Z701" s="38"/>
      <c r="AA701" s="38"/>
      <c r="AB701" s="38"/>
      <c r="AC701" s="38"/>
      <c r="AD701" s="38"/>
      <c r="AE701" s="38"/>
      <c r="AR701" s="190" t="s">
        <v>91</v>
      </c>
      <c r="AT701" s="190" t="s">
        <v>167</v>
      </c>
      <c r="AU701" s="190" t="s">
        <v>171</v>
      </c>
      <c r="AY701" s="19" t="s">
        <v>165</v>
      </c>
      <c r="BE701" s="191">
        <f>IF(N701="základná",J701,0)</f>
        <v>0</v>
      </c>
      <c r="BF701" s="191">
        <f>IF(N701="znížená",J701,0)</f>
        <v>0</v>
      </c>
      <c r="BG701" s="191">
        <f>IF(N701="zákl. prenesená",J701,0)</f>
        <v>0</v>
      </c>
      <c r="BH701" s="191">
        <f>IF(N701="zníž. prenesená",J701,0)</f>
        <v>0</v>
      </c>
      <c r="BI701" s="191">
        <f>IF(N701="nulová",J701,0)</f>
        <v>0</v>
      </c>
      <c r="BJ701" s="19" t="s">
        <v>171</v>
      </c>
      <c r="BK701" s="191">
        <f>ROUND(I701*H701,2)</f>
        <v>0</v>
      </c>
      <c r="BL701" s="19" t="s">
        <v>91</v>
      </c>
      <c r="BM701" s="190" t="s">
        <v>863</v>
      </c>
    </row>
    <row r="702" s="2" customFormat="1" ht="33" customHeight="1">
      <c r="A702" s="38"/>
      <c r="B702" s="177"/>
      <c r="C702" s="178" t="s">
        <v>864</v>
      </c>
      <c r="D702" s="178" t="s">
        <v>167</v>
      </c>
      <c r="E702" s="179" t="s">
        <v>861</v>
      </c>
      <c r="F702" s="180" t="s">
        <v>862</v>
      </c>
      <c r="G702" s="181" t="s">
        <v>222</v>
      </c>
      <c r="H702" s="182">
        <v>9</v>
      </c>
      <c r="I702" s="183"/>
      <c r="J702" s="184">
        <f>ROUND(I702*H702,2)</f>
        <v>0</v>
      </c>
      <c r="K702" s="185"/>
      <c r="L702" s="39"/>
      <c r="M702" s="186" t="s">
        <v>1</v>
      </c>
      <c r="N702" s="187" t="s">
        <v>42</v>
      </c>
      <c r="O702" s="78"/>
      <c r="P702" s="188">
        <f>O702*H702</f>
        <v>0</v>
      </c>
      <c r="Q702" s="188">
        <v>0.049340000000000002</v>
      </c>
      <c r="R702" s="188">
        <f>Q702*H702</f>
        <v>0.44406000000000001</v>
      </c>
      <c r="S702" s="188">
        <v>0</v>
      </c>
      <c r="T702" s="189">
        <f>S702*H702</f>
        <v>0</v>
      </c>
      <c r="U702" s="38"/>
      <c r="V702" s="38"/>
      <c r="W702" s="38"/>
      <c r="X702" s="38"/>
      <c r="Y702" s="38"/>
      <c r="Z702" s="38"/>
      <c r="AA702" s="38"/>
      <c r="AB702" s="38"/>
      <c r="AC702" s="38"/>
      <c r="AD702" s="38"/>
      <c r="AE702" s="38"/>
      <c r="AR702" s="190" t="s">
        <v>91</v>
      </c>
      <c r="AT702" s="190" t="s">
        <v>167</v>
      </c>
      <c r="AU702" s="190" t="s">
        <v>171</v>
      </c>
      <c r="AY702" s="19" t="s">
        <v>165</v>
      </c>
      <c r="BE702" s="191">
        <f>IF(N702="základná",J702,0)</f>
        <v>0</v>
      </c>
      <c r="BF702" s="191">
        <f>IF(N702="znížená",J702,0)</f>
        <v>0</v>
      </c>
      <c r="BG702" s="191">
        <f>IF(N702="zákl. prenesená",J702,0)</f>
        <v>0</v>
      </c>
      <c r="BH702" s="191">
        <f>IF(N702="zníž. prenesená",J702,0)</f>
        <v>0</v>
      </c>
      <c r="BI702" s="191">
        <f>IF(N702="nulová",J702,0)</f>
        <v>0</v>
      </c>
      <c r="BJ702" s="19" t="s">
        <v>171</v>
      </c>
      <c r="BK702" s="191">
        <f>ROUND(I702*H702,2)</f>
        <v>0</v>
      </c>
      <c r="BL702" s="19" t="s">
        <v>91</v>
      </c>
      <c r="BM702" s="190" t="s">
        <v>865</v>
      </c>
    </row>
    <row r="703" s="13" customFormat="1">
      <c r="A703" s="13"/>
      <c r="B703" s="192"/>
      <c r="C703" s="13"/>
      <c r="D703" s="193" t="s">
        <v>173</v>
      </c>
      <c r="E703" s="194" t="s">
        <v>1</v>
      </c>
      <c r="F703" s="195" t="s">
        <v>866</v>
      </c>
      <c r="G703" s="13"/>
      <c r="H703" s="196">
        <v>9</v>
      </c>
      <c r="I703" s="197"/>
      <c r="J703" s="13"/>
      <c r="K703" s="13"/>
      <c r="L703" s="192"/>
      <c r="M703" s="198"/>
      <c r="N703" s="199"/>
      <c r="O703" s="199"/>
      <c r="P703" s="199"/>
      <c r="Q703" s="199"/>
      <c r="R703" s="199"/>
      <c r="S703" s="199"/>
      <c r="T703" s="200"/>
      <c r="U703" s="13"/>
      <c r="V703" s="13"/>
      <c r="W703" s="13"/>
      <c r="X703" s="13"/>
      <c r="Y703" s="13"/>
      <c r="Z703" s="13"/>
      <c r="AA703" s="13"/>
      <c r="AB703" s="13"/>
      <c r="AC703" s="13"/>
      <c r="AD703" s="13"/>
      <c r="AE703" s="13"/>
      <c r="AT703" s="194" t="s">
        <v>173</v>
      </c>
      <c r="AU703" s="194" t="s">
        <v>171</v>
      </c>
      <c r="AV703" s="13" t="s">
        <v>171</v>
      </c>
      <c r="AW703" s="13" t="s">
        <v>32</v>
      </c>
      <c r="AX703" s="13" t="s">
        <v>81</v>
      </c>
      <c r="AY703" s="194" t="s">
        <v>165</v>
      </c>
    </row>
    <row r="704" s="2" customFormat="1" ht="37.8" customHeight="1">
      <c r="A704" s="38"/>
      <c r="B704" s="177"/>
      <c r="C704" s="178" t="s">
        <v>867</v>
      </c>
      <c r="D704" s="178" t="s">
        <v>167</v>
      </c>
      <c r="E704" s="179" t="s">
        <v>868</v>
      </c>
      <c r="F704" s="180" t="s">
        <v>869</v>
      </c>
      <c r="G704" s="181" t="s">
        <v>170</v>
      </c>
      <c r="H704" s="182">
        <v>1353.6469999999999</v>
      </c>
      <c r="I704" s="183"/>
      <c r="J704" s="184">
        <f>ROUND(I704*H704,2)</f>
        <v>0</v>
      </c>
      <c r="K704" s="185"/>
      <c r="L704" s="39"/>
      <c r="M704" s="186" t="s">
        <v>1</v>
      </c>
      <c r="N704" s="187" t="s">
        <v>42</v>
      </c>
      <c r="O704" s="78"/>
      <c r="P704" s="188">
        <f>O704*H704</f>
        <v>0</v>
      </c>
      <c r="Q704" s="188">
        <v>0</v>
      </c>
      <c r="R704" s="188">
        <f>Q704*H704</f>
        <v>0</v>
      </c>
      <c r="S704" s="188">
        <v>0.016</v>
      </c>
      <c r="T704" s="189">
        <f>S704*H704</f>
        <v>21.658352000000001</v>
      </c>
      <c r="U704" s="38"/>
      <c r="V704" s="38"/>
      <c r="W704" s="38"/>
      <c r="X704" s="38"/>
      <c r="Y704" s="38"/>
      <c r="Z704" s="38"/>
      <c r="AA704" s="38"/>
      <c r="AB704" s="38"/>
      <c r="AC704" s="38"/>
      <c r="AD704" s="38"/>
      <c r="AE704" s="38"/>
      <c r="AR704" s="190" t="s">
        <v>91</v>
      </c>
      <c r="AT704" s="190" t="s">
        <v>167</v>
      </c>
      <c r="AU704" s="190" t="s">
        <v>171</v>
      </c>
      <c r="AY704" s="19" t="s">
        <v>165</v>
      </c>
      <c r="BE704" s="191">
        <f>IF(N704="základná",J704,0)</f>
        <v>0</v>
      </c>
      <c r="BF704" s="191">
        <f>IF(N704="znížená",J704,0)</f>
        <v>0</v>
      </c>
      <c r="BG704" s="191">
        <f>IF(N704="zákl. prenesená",J704,0)</f>
        <v>0</v>
      </c>
      <c r="BH704" s="191">
        <f>IF(N704="zníž. prenesená",J704,0)</f>
        <v>0</v>
      </c>
      <c r="BI704" s="191">
        <f>IF(N704="nulová",J704,0)</f>
        <v>0</v>
      </c>
      <c r="BJ704" s="19" t="s">
        <v>171</v>
      </c>
      <c r="BK704" s="191">
        <f>ROUND(I704*H704,2)</f>
        <v>0</v>
      </c>
      <c r="BL704" s="19" t="s">
        <v>91</v>
      </c>
      <c r="BM704" s="190" t="s">
        <v>870</v>
      </c>
    </row>
    <row r="705" s="2" customFormat="1" ht="37.8" customHeight="1">
      <c r="A705" s="38"/>
      <c r="B705" s="177"/>
      <c r="C705" s="178" t="s">
        <v>871</v>
      </c>
      <c r="D705" s="178" t="s">
        <v>167</v>
      </c>
      <c r="E705" s="179" t="s">
        <v>872</v>
      </c>
      <c r="F705" s="180" t="s">
        <v>873</v>
      </c>
      <c r="G705" s="181" t="s">
        <v>170</v>
      </c>
      <c r="H705" s="182">
        <v>137.08000000000001</v>
      </c>
      <c r="I705" s="183"/>
      <c r="J705" s="184">
        <f>ROUND(I705*H705,2)</f>
        <v>0</v>
      </c>
      <c r="K705" s="185"/>
      <c r="L705" s="39"/>
      <c r="M705" s="186" t="s">
        <v>1</v>
      </c>
      <c r="N705" s="187" t="s">
        <v>42</v>
      </c>
      <c r="O705" s="78"/>
      <c r="P705" s="188">
        <f>O705*H705</f>
        <v>0</v>
      </c>
      <c r="Q705" s="188">
        <v>0</v>
      </c>
      <c r="R705" s="188">
        <f>Q705*H705</f>
        <v>0</v>
      </c>
      <c r="S705" s="188">
        <v>0.068000000000000005</v>
      </c>
      <c r="T705" s="189">
        <f>S705*H705</f>
        <v>9.3214400000000008</v>
      </c>
      <c r="U705" s="38"/>
      <c r="V705" s="38"/>
      <c r="W705" s="38"/>
      <c r="X705" s="38"/>
      <c r="Y705" s="38"/>
      <c r="Z705" s="38"/>
      <c r="AA705" s="38"/>
      <c r="AB705" s="38"/>
      <c r="AC705" s="38"/>
      <c r="AD705" s="38"/>
      <c r="AE705" s="38"/>
      <c r="AR705" s="190" t="s">
        <v>91</v>
      </c>
      <c r="AT705" s="190" t="s">
        <v>167</v>
      </c>
      <c r="AU705" s="190" t="s">
        <v>171</v>
      </c>
      <c r="AY705" s="19" t="s">
        <v>165</v>
      </c>
      <c r="BE705" s="191">
        <f>IF(N705="základná",J705,0)</f>
        <v>0</v>
      </c>
      <c r="BF705" s="191">
        <f>IF(N705="znížená",J705,0)</f>
        <v>0</v>
      </c>
      <c r="BG705" s="191">
        <f>IF(N705="zákl. prenesená",J705,0)</f>
        <v>0</v>
      </c>
      <c r="BH705" s="191">
        <f>IF(N705="zníž. prenesená",J705,0)</f>
        <v>0</v>
      </c>
      <c r="BI705" s="191">
        <f>IF(N705="nulová",J705,0)</f>
        <v>0</v>
      </c>
      <c r="BJ705" s="19" t="s">
        <v>171</v>
      </c>
      <c r="BK705" s="191">
        <f>ROUND(I705*H705,2)</f>
        <v>0</v>
      </c>
      <c r="BL705" s="19" t="s">
        <v>91</v>
      </c>
      <c r="BM705" s="190" t="s">
        <v>874</v>
      </c>
    </row>
    <row r="706" s="15" customFormat="1">
      <c r="A706" s="15"/>
      <c r="B706" s="220"/>
      <c r="C706" s="15"/>
      <c r="D706" s="193" t="s">
        <v>173</v>
      </c>
      <c r="E706" s="221" t="s">
        <v>1</v>
      </c>
      <c r="F706" s="222" t="s">
        <v>653</v>
      </c>
      <c r="G706" s="15"/>
      <c r="H706" s="221" t="s">
        <v>1</v>
      </c>
      <c r="I706" s="223"/>
      <c r="J706" s="15"/>
      <c r="K706" s="15"/>
      <c r="L706" s="220"/>
      <c r="M706" s="224"/>
      <c r="N706" s="225"/>
      <c r="O706" s="225"/>
      <c r="P706" s="225"/>
      <c r="Q706" s="225"/>
      <c r="R706" s="225"/>
      <c r="S706" s="225"/>
      <c r="T706" s="226"/>
      <c r="U706" s="15"/>
      <c r="V706" s="15"/>
      <c r="W706" s="15"/>
      <c r="X706" s="15"/>
      <c r="Y706" s="15"/>
      <c r="Z706" s="15"/>
      <c r="AA706" s="15"/>
      <c r="AB706" s="15"/>
      <c r="AC706" s="15"/>
      <c r="AD706" s="15"/>
      <c r="AE706" s="15"/>
      <c r="AT706" s="221" t="s">
        <v>173</v>
      </c>
      <c r="AU706" s="221" t="s">
        <v>171</v>
      </c>
      <c r="AV706" s="15" t="s">
        <v>81</v>
      </c>
      <c r="AW706" s="15" t="s">
        <v>32</v>
      </c>
      <c r="AX706" s="15" t="s">
        <v>76</v>
      </c>
      <c r="AY706" s="221" t="s">
        <v>165</v>
      </c>
    </row>
    <row r="707" s="13" customFormat="1">
      <c r="A707" s="13"/>
      <c r="B707" s="192"/>
      <c r="C707" s="13"/>
      <c r="D707" s="193" t="s">
        <v>173</v>
      </c>
      <c r="E707" s="194" t="s">
        <v>1</v>
      </c>
      <c r="F707" s="195" t="s">
        <v>875</v>
      </c>
      <c r="G707" s="13"/>
      <c r="H707" s="196">
        <v>10.199999999999999</v>
      </c>
      <c r="I707" s="197"/>
      <c r="J707" s="13"/>
      <c r="K707" s="13"/>
      <c r="L707" s="192"/>
      <c r="M707" s="198"/>
      <c r="N707" s="199"/>
      <c r="O707" s="199"/>
      <c r="P707" s="199"/>
      <c r="Q707" s="199"/>
      <c r="R707" s="199"/>
      <c r="S707" s="199"/>
      <c r="T707" s="200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T707" s="194" t="s">
        <v>173</v>
      </c>
      <c r="AU707" s="194" t="s">
        <v>171</v>
      </c>
      <c r="AV707" s="13" t="s">
        <v>171</v>
      </c>
      <c r="AW707" s="13" t="s">
        <v>32</v>
      </c>
      <c r="AX707" s="13" t="s">
        <v>76</v>
      </c>
      <c r="AY707" s="194" t="s">
        <v>165</v>
      </c>
    </row>
    <row r="708" s="13" customFormat="1">
      <c r="A708" s="13"/>
      <c r="B708" s="192"/>
      <c r="C708" s="13"/>
      <c r="D708" s="193" t="s">
        <v>173</v>
      </c>
      <c r="E708" s="194" t="s">
        <v>1</v>
      </c>
      <c r="F708" s="195" t="s">
        <v>876</v>
      </c>
      <c r="G708" s="13"/>
      <c r="H708" s="196">
        <v>40.799999999999997</v>
      </c>
      <c r="I708" s="197"/>
      <c r="J708" s="13"/>
      <c r="K708" s="13"/>
      <c r="L708" s="192"/>
      <c r="M708" s="198"/>
      <c r="N708" s="199"/>
      <c r="O708" s="199"/>
      <c r="P708" s="199"/>
      <c r="Q708" s="199"/>
      <c r="R708" s="199"/>
      <c r="S708" s="199"/>
      <c r="T708" s="200"/>
      <c r="U708" s="13"/>
      <c r="V708" s="13"/>
      <c r="W708" s="13"/>
      <c r="X708" s="13"/>
      <c r="Y708" s="13"/>
      <c r="Z708" s="13"/>
      <c r="AA708" s="13"/>
      <c r="AB708" s="13"/>
      <c r="AC708" s="13"/>
      <c r="AD708" s="13"/>
      <c r="AE708" s="13"/>
      <c r="AT708" s="194" t="s">
        <v>173</v>
      </c>
      <c r="AU708" s="194" t="s">
        <v>171</v>
      </c>
      <c r="AV708" s="13" t="s">
        <v>171</v>
      </c>
      <c r="AW708" s="13" t="s">
        <v>32</v>
      </c>
      <c r="AX708" s="13" t="s">
        <v>76</v>
      </c>
      <c r="AY708" s="194" t="s">
        <v>165</v>
      </c>
    </row>
    <row r="709" s="13" customFormat="1">
      <c r="A709" s="13"/>
      <c r="B709" s="192"/>
      <c r="C709" s="13"/>
      <c r="D709" s="193" t="s">
        <v>173</v>
      </c>
      <c r="E709" s="194" t="s">
        <v>1</v>
      </c>
      <c r="F709" s="195" t="s">
        <v>877</v>
      </c>
      <c r="G709" s="13"/>
      <c r="H709" s="196">
        <v>29.300000000000001</v>
      </c>
      <c r="I709" s="197"/>
      <c r="J709" s="13"/>
      <c r="K709" s="13"/>
      <c r="L709" s="192"/>
      <c r="M709" s="198"/>
      <c r="N709" s="199"/>
      <c r="O709" s="199"/>
      <c r="P709" s="199"/>
      <c r="Q709" s="199"/>
      <c r="R709" s="199"/>
      <c r="S709" s="199"/>
      <c r="T709" s="200"/>
      <c r="U709" s="13"/>
      <c r="V709" s="13"/>
      <c r="W709" s="13"/>
      <c r="X709" s="13"/>
      <c r="Y709" s="13"/>
      <c r="Z709" s="13"/>
      <c r="AA709" s="13"/>
      <c r="AB709" s="13"/>
      <c r="AC709" s="13"/>
      <c r="AD709" s="13"/>
      <c r="AE709" s="13"/>
      <c r="AT709" s="194" t="s">
        <v>173</v>
      </c>
      <c r="AU709" s="194" t="s">
        <v>171</v>
      </c>
      <c r="AV709" s="13" t="s">
        <v>171</v>
      </c>
      <c r="AW709" s="13" t="s">
        <v>32</v>
      </c>
      <c r="AX709" s="13" t="s">
        <v>76</v>
      </c>
      <c r="AY709" s="194" t="s">
        <v>165</v>
      </c>
    </row>
    <row r="710" s="16" customFormat="1">
      <c r="A710" s="16"/>
      <c r="B710" s="227"/>
      <c r="C710" s="16"/>
      <c r="D710" s="193" t="s">
        <v>173</v>
      </c>
      <c r="E710" s="228" t="s">
        <v>1</v>
      </c>
      <c r="F710" s="229" t="s">
        <v>307</v>
      </c>
      <c r="G710" s="16"/>
      <c r="H710" s="230">
        <v>80.299999999999997</v>
      </c>
      <c r="I710" s="231"/>
      <c r="J710" s="16"/>
      <c r="K710" s="16"/>
      <c r="L710" s="227"/>
      <c r="M710" s="232"/>
      <c r="N710" s="233"/>
      <c r="O710" s="233"/>
      <c r="P710" s="233"/>
      <c r="Q710" s="233"/>
      <c r="R710" s="233"/>
      <c r="S710" s="233"/>
      <c r="T710" s="234"/>
      <c r="U710" s="16"/>
      <c r="V710" s="16"/>
      <c r="W710" s="16"/>
      <c r="X710" s="16"/>
      <c r="Y710" s="16"/>
      <c r="Z710" s="16"/>
      <c r="AA710" s="16"/>
      <c r="AB710" s="16"/>
      <c r="AC710" s="16"/>
      <c r="AD710" s="16"/>
      <c r="AE710" s="16"/>
      <c r="AT710" s="228" t="s">
        <v>173</v>
      </c>
      <c r="AU710" s="228" t="s">
        <v>171</v>
      </c>
      <c r="AV710" s="16" t="s">
        <v>88</v>
      </c>
      <c r="AW710" s="16" t="s">
        <v>32</v>
      </c>
      <c r="AX710" s="16" t="s">
        <v>76</v>
      </c>
      <c r="AY710" s="228" t="s">
        <v>165</v>
      </c>
    </row>
    <row r="711" s="15" customFormat="1">
      <c r="A711" s="15"/>
      <c r="B711" s="220"/>
      <c r="C711" s="15"/>
      <c r="D711" s="193" t="s">
        <v>173</v>
      </c>
      <c r="E711" s="221" t="s">
        <v>1</v>
      </c>
      <c r="F711" s="222" t="s">
        <v>362</v>
      </c>
      <c r="G711" s="15"/>
      <c r="H711" s="221" t="s">
        <v>1</v>
      </c>
      <c r="I711" s="223"/>
      <c r="J711" s="15"/>
      <c r="K711" s="15"/>
      <c r="L711" s="220"/>
      <c r="M711" s="224"/>
      <c r="N711" s="225"/>
      <c r="O711" s="225"/>
      <c r="P711" s="225"/>
      <c r="Q711" s="225"/>
      <c r="R711" s="225"/>
      <c r="S711" s="225"/>
      <c r="T711" s="226"/>
      <c r="U711" s="15"/>
      <c r="V711" s="15"/>
      <c r="W711" s="15"/>
      <c r="X711" s="15"/>
      <c r="Y711" s="15"/>
      <c r="Z711" s="15"/>
      <c r="AA711" s="15"/>
      <c r="AB711" s="15"/>
      <c r="AC711" s="15"/>
      <c r="AD711" s="15"/>
      <c r="AE711" s="15"/>
      <c r="AT711" s="221" t="s">
        <v>173</v>
      </c>
      <c r="AU711" s="221" t="s">
        <v>171</v>
      </c>
      <c r="AV711" s="15" t="s">
        <v>81</v>
      </c>
      <c r="AW711" s="15" t="s">
        <v>32</v>
      </c>
      <c r="AX711" s="15" t="s">
        <v>76</v>
      </c>
      <c r="AY711" s="221" t="s">
        <v>165</v>
      </c>
    </row>
    <row r="712" s="13" customFormat="1">
      <c r="A712" s="13"/>
      <c r="B712" s="192"/>
      <c r="C712" s="13"/>
      <c r="D712" s="193" t="s">
        <v>173</v>
      </c>
      <c r="E712" s="194" t="s">
        <v>1</v>
      </c>
      <c r="F712" s="195" t="s">
        <v>878</v>
      </c>
      <c r="G712" s="13"/>
      <c r="H712" s="196">
        <v>23.280000000000001</v>
      </c>
      <c r="I712" s="197"/>
      <c r="J712" s="13"/>
      <c r="K712" s="13"/>
      <c r="L712" s="192"/>
      <c r="M712" s="198"/>
      <c r="N712" s="199"/>
      <c r="O712" s="199"/>
      <c r="P712" s="199"/>
      <c r="Q712" s="199"/>
      <c r="R712" s="199"/>
      <c r="S712" s="199"/>
      <c r="T712" s="200"/>
      <c r="U712" s="13"/>
      <c r="V712" s="13"/>
      <c r="W712" s="13"/>
      <c r="X712" s="13"/>
      <c r="Y712" s="13"/>
      <c r="Z712" s="13"/>
      <c r="AA712" s="13"/>
      <c r="AB712" s="13"/>
      <c r="AC712" s="13"/>
      <c r="AD712" s="13"/>
      <c r="AE712" s="13"/>
      <c r="AT712" s="194" t="s">
        <v>173</v>
      </c>
      <c r="AU712" s="194" t="s">
        <v>171</v>
      </c>
      <c r="AV712" s="13" t="s">
        <v>171</v>
      </c>
      <c r="AW712" s="13" t="s">
        <v>32</v>
      </c>
      <c r="AX712" s="13" t="s">
        <v>76</v>
      </c>
      <c r="AY712" s="194" t="s">
        <v>165</v>
      </c>
    </row>
    <row r="713" s="13" customFormat="1">
      <c r="A713" s="13"/>
      <c r="B713" s="192"/>
      <c r="C713" s="13"/>
      <c r="D713" s="193" t="s">
        <v>173</v>
      </c>
      <c r="E713" s="194" t="s">
        <v>1</v>
      </c>
      <c r="F713" s="195" t="s">
        <v>879</v>
      </c>
      <c r="G713" s="13"/>
      <c r="H713" s="196">
        <v>33.5</v>
      </c>
      <c r="I713" s="197"/>
      <c r="J713" s="13"/>
      <c r="K713" s="13"/>
      <c r="L713" s="192"/>
      <c r="M713" s="198"/>
      <c r="N713" s="199"/>
      <c r="O713" s="199"/>
      <c r="P713" s="199"/>
      <c r="Q713" s="199"/>
      <c r="R713" s="199"/>
      <c r="S713" s="199"/>
      <c r="T713" s="200"/>
      <c r="U713" s="13"/>
      <c r="V713" s="13"/>
      <c r="W713" s="13"/>
      <c r="X713" s="13"/>
      <c r="Y713" s="13"/>
      <c r="Z713" s="13"/>
      <c r="AA713" s="13"/>
      <c r="AB713" s="13"/>
      <c r="AC713" s="13"/>
      <c r="AD713" s="13"/>
      <c r="AE713" s="13"/>
      <c r="AT713" s="194" t="s">
        <v>173</v>
      </c>
      <c r="AU713" s="194" t="s">
        <v>171</v>
      </c>
      <c r="AV713" s="13" t="s">
        <v>171</v>
      </c>
      <c r="AW713" s="13" t="s">
        <v>32</v>
      </c>
      <c r="AX713" s="13" t="s">
        <v>76</v>
      </c>
      <c r="AY713" s="194" t="s">
        <v>165</v>
      </c>
    </row>
    <row r="714" s="16" customFormat="1">
      <c r="A714" s="16"/>
      <c r="B714" s="227"/>
      <c r="C714" s="16"/>
      <c r="D714" s="193" t="s">
        <v>173</v>
      </c>
      <c r="E714" s="228" t="s">
        <v>1</v>
      </c>
      <c r="F714" s="229" t="s">
        <v>307</v>
      </c>
      <c r="G714" s="16"/>
      <c r="H714" s="230">
        <v>56.780000000000001</v>
      </c>
      <c r="I714" s="231"/>
      <c r="J714" s="16"/>
      <c r="K714" s="16"/>
      <c r="L714" s="227"/>
      <c r="M714" s="232"/>
      <c r="N714" s="233"/>
      <c r="O714" s="233"/>
      <c r="P714" s="233"/>
      <c r="Q714" s="233"/>
      <c r="R714" s="233"/>
      <c r="S714" s="233"/>
      <c r="T714" s="234"/>
      <c r="U714" s="16"/>
      <c r="V714" s="16"/>
      <c r="W714" s="16"/>
      <c r="X714" s="16"/>
      <c r="Y714" s="16"/>
      <c r="Z714" s="16"/>
      <c r="AA714" s="16"/>
      <c r="AB714" s="16"/>
      <c r="AC714" s="16"/>
      <c r="AD714" s="16"/>
      <c r="AE714" s="16"/>
      <c r="AT714" s="228" t="s">
        <v>173</v>
      </c>
      <c r="AU714" s="228" t="s">
        <v>171</v>
      </c>
      <c r="AV714" s="16" t="s">
        <v>88</v>
      </c>
      <c r="AW714" s="16" t="s">
        <v>32</v>
      </c>
      <c r="AX714" s="16" t="s">
        <v>76</v>
      </c>
      <c r="AY714" s="228" t="s">
        <v>165</v>
      </c>
    </row>
    <row r="715" s="14" customFormat="1">
      <c r="A715" s="14"/>
      <c r="B715" s="212"/>
      <c r="C715" s="14"/>
      <c r="D715" s="193" t="s">
        <v>173</v>
      </c>
      <c r="E715" s="213" t="s">
        <v>1</v>
      </c>
      <c r="F715" s="214" t="s">
        <v>231</v>
      </c>
      <c r="G715" s="14"/>
      <c r="H715" s="215">
        <v>137.08000000000001</v>
      </c>
      <c r="I715" s="216"/>
      <c r="J715" s="14"/>
      <c r="K715" s="14"/>
      <c r="L715" s="212"/>
      <c r="M715" s="217"/>
      <c r="N715" s="218"/>
      <c r="O715" s="218"/>
      <c r="P715" s="218"/>
      <c r="Q715" s="218"/>
      <c r="R715" s="218"/>
      <c r="S715" s="218"/>
      <c r="T715" s="219"/>
      <c r="U715" s="14"/>
      <c r="V715" s="14"/>
      <c r="W715" s="14"/>
      <c r="X715" s="14"/>
      <c r="Y715" s="14"/>
      <c r="Z715" s="14"/>
      <c r="AA715" s="14"/>
      <c r="AB715" s="14"/>
      <c r="AC715" s="14"/>
      <c r="AD715" s="14"/>
      <c r="AE715" s="14"/>
      <c r="AT715" s="213" t="s">
        <v>173</v>
      </c>
      <c r="AU715" s="213" t="s">
        <v>171</v>
      </c>
      <c r="AV715" s="14" t="s">
        <v>91</v>
      </c>
      <c r="AW715" s="14" t="s">
        <v>32</v>
      </c>
      <c r="AX715" s="14" t="s">
        <v>81</v>
      </c>
      <c r="AY715" s="213" t="s">
        <v>165</v>
      </c>
    </row>
    <row r="716" s="2" customFormat="1" ht="24.15" customHeight="1">
      <c r="A716" s="38"/>
      <c r="B716" s="177"/>
      <c r="C716" s="178" t="s">
        <v>880</v>
      </c>
      <c r="D716" s="178" t="s">
        <v>167</v>
      </c>
      <c r="E716" s="179" t="s">
        <v>881</v>
      </c>
      <c r="F716" s="180" t="s">
        <v>882</v>
      </c>
      <c r="G716" s="181" t="s">
        <v>204</v>
      </c>
      <c r="H716" s="182">
        <v>82.988</v>
      </c>
      <c r="I716" s="183"/>
      <c r="J716" s="184">
        <f>ROUND(I716*H716,2)</f>
        <v>0</v>
      </c>
      <c r="K716" s="185"/>
      <c r="L716" s="39"/>
      <c r="M716" s="186" t="s">
        <v>1</v>
      </c>
      <c r="N716" s="187" t="s">
        <v>42</v>
      </c>
      <c r="O716" s="78"/>
      <c r="P716" s="188">
        <f>O716*H716</f>
        <v>0</v>
      </c>
      <c r="Q716" s="188">
        <v>0</v>
      </c>
      <c r="R716" s="188">
        <f>Q716*H716</f>
        <v>0</v>
      </c>
      <c r="S716" s="188">
        <v>0</v>
      </c>
      <c r="T716" s="189">
        <f>S716*H716</f>
        <v>0</v>
      </c>
      <c r="U716" s="38"/>
      <c r="V716" s="38"/>
      <c r="W716" s="38"/>
      <c r="X716" s="38"/>
      <c r="Y716" s="38"/>
      <c r="Z716" s="38"/>
      <c r="AA716" s="38"/>
      <c r="AB716" s="38"/>
      <c r="AC716" s="38"/>
      <c r="AD716" s="38"/>
      <c r="AE716" s="38"/>
      <c r="AR716" s="190" t="s">
        <v>91</v>
      </c>
      <c r="AT716" s="190" t="s">
        <v>167</v>
      </c>
      <c r="AU716" s="190" t="s">
        <v>171</v>
      </c>
      <c r="AY716" s="19" t="s">
        <v>165</v>
      </c>
      <c r="BE716" s="191">
        <f>IF(N716="základná",J716,0)</f>
        <v>0</v>
      </c>
      <c r="BF716" s="191">
        <f>IF(N716="znížená",J716,0)</f>
        <v>0</v>
      </c>
      <c r="BG716" s="191">
        <f>IF(N716="zákl. prenesená",J716,0)</f>
        <v>0</v>
      </c>
      <c r="BH716" s="191">
        <f>IF(N716="zníž. prenesená",J716,0)</f>
        <v>0</v>
      </c>
      <c r="BI716" s="191">
        <f>IF(N716="nulová",J716,0)</f>
        <v>0</v>
      </c>
      <c r="BJ716" s="19" t="s">
        <v>171</v>
      </c>
      <c r="BK716" s="191">
        <f>ROUND(I716*H716,2)</f>
        <v>0</v>
      </c>
      <c r="BL716" s="19" t="s">
        <v>91</v>
      </c>
      <c r="BM716" s="190" t="s">
        <v>883</v>
      </c>
    </row>
    <row r="717" s="2" customFormat="1" ht="24.15" customHeight="1">
      <c r="A717" s="38"/>
      <c r="B717" s="177"/>
      <c r="C717" s="178" t="s">
        <v>884</v>
      </c>
      <c r="D717" s="178" t="s">
        <v>167</v>
      </c>
      <c r="E717" s="179" t="s">
        <v>885</v>
      </c>
      <c r="F717" s="180" t="s">
        <v>886</v>
      </c>
      <c r="G717" s="181" t="s">
        <v>204</v>
      </c>
      <c r="H717" s="182">
        <v>165.976</v>
      </c>
      <c r="I717" s="183"/>
      <c r="J717" s="184">
        <f>ROUND(I717*H717,2)</f>
        <v>0</v>
      </c>
      <c r="K717" s="185"/>
      <c r="L717" s="39"/>
      <c r="M717" s="186" t="s">
        <v>1</v>
      </c>
      <c r="N717" s="187" t="s">
        <v>42</v>
      </c>
      <c r="O717" s="78"/>
      <c r="P717" s="188">
        <f>O717*H717</f>
        <v>0</v>
      </c>
      <c r="Q717" s="188">
        <v>0</v>
      </c>
      <c r="R717" s="188">
        <f>Q717*H717</f>
        <v>0</v>
      </c>
      <c r="S717" s="188">
        <v>0</v>
      </c>
      <c r="T717" s="189">
        <f>S717*H717</f>
        <v>0</v>
      </c>
      <c r="U717" s="38"/>
      <c r="V717" s="38"/>
      <c r="W717" s="38"/>
      <c r="X717" s="38"/>
      <c r="Y717" s="38"/>
      <c r="Z717" s="38"/>
      <c r="AA717" s="38"/>
      <c r="AB717" s="38"/>
      <c r="AC717" s="38"/>
      <c r="AD717" s="38"/>
      <c r="AE717" s="38"/>
      <c r="AR717" s="190" t="s">
        <v>91</v>
      </c>
      <c r="AT717" s="190" t="s">
        <v>167</v>
      </c>
      <c r="AU717" s="190" t="s">
        <v>171</v>
      </c>
      <c r="AY717" s="19" t="s">
        <v>165</v>
      </c>
      <c r="BE717" s="191">
        <f>IF(N717="základná",J717,0)</f>
        <v>0</v>
      </c>
      <c r="BF717" s="191">
        <f>IF(N717="znížená",J717,0)</f>
        <v>0</v>
      </c>
      <c r="BG717" s="191">
        <f>IF(N717="zákl. prenesená",J717,0)</f>
        <v>0</v>
      </c>
      <c r="BH717" s="191">
        <f>IF(N717="zníž. prenesená",J717,0)</f>
        <v>0</v>
      </c>
      <c r="BI717" s="191">
        <f>IF(N717="nulová",J717,0)</f>
        <v>0</v>
      </c>
      <c r="BJ717" s="19" t="s">
        <v>171</v>
      </c>
      <c r="BK717" s="191">
        <f>ROUND(I717*H717,2)</f>
        <v>0</v>
      </c>
      <c r="BL717" s="19" t="s">
        <v>91</v>
      </c>
      <c r="BM717" s="190" t="s">
        <v>887</v>
      </c>
    </row>
    <row r="718" s="13" customFormat="1">
      <c r="A718" s="13"/>
      <c r="B718" s="192"/>
      <c r="C718" s="13"/>
      <c r="D718" s="193" t="s">
        <v>173</v>
      </c>
      <c r="E718" s="194" t="s">
        <v>1</v>
      </c>
      <c r="F718" s="195" t="s">
        <v>888</v>
      </c>
      <c r="G718" s="13"/>
      <c r="H718" s="196">
        <v>82.988</v>
      </c>
      <c r="I718" s="197"/>
      <c r="J718" s="13"/>
      <c r="K718" s="13"/>
      <c r="L718" s="192"/>
      <c r="M718" s="198"/>
      <c r="N718" s="199"/>
      <c r="O718" s="199"/>
      <c r="P718" s="199"/>
      <c r="Q718" s="199"/>
      <c r="R718" s="199"/>
      <c r="S718" s="199"/>
      <c r="T718" s="200"/>
      <c r="U718" s="13"/>
      <c r="V718" s="13"/>
      <c r="W718" s="13"/>
      <c r="X718" s="13"/>
      <c r="Y718" s="13"/>
      <c r="Z718" s="13"/>
      <c r="AA718" s="13"/>
      <c r="AB718" s="13"/>
      <c r="AC718" s="13"/>
      <c r="AD718" s="13"/>
      <c r="AE718" s="13"/>
      <c r="AT718" s="194" t="s">
        <v>173</v>
      </c>
      <c r="AU718" s="194" t="s">
        <v>171</v>
      </c>
      <c r="AV718" s="13" t="s">
        <v>171</v>
      </c>
      <c r="AW718" s="13" t="s">
        <v>32</v>
      </c>
      <c r="AX718" s="13" t="s">
        <v>81</v>
      </c>
      <c r="AY718" s="194" t="s">
        <v>165</v>
      </c>
    </row>
    <row r="719" s="13" customFormat="1">
      <c r="A719" s="13"/>
      <c r="B719" s="192"/>
      <c r="C719" s="13"/>
      <c r="D719" s="193" t="s">
        <v>173</v>
      </c>
      <c r="E719" s="13"/>
      <c r="F719" s="195" t="s">
        <v>889</v>
      </c>
      <c r="G719" s="13"/>
      <c r="H719" s="196">
        <v>165.976</v>
      </c>
      <c r="I719" s="197"/>
      <c r="J719" s="13"/>
      <c r="K719" s="13"/>
      <c r="L719" s="192"/>
      <c r="M719" s="198"/>
      <c r="N719" s="199"/>
      <c r="O719" s="199"/>
      <c r="P719" s="199"/>
      <c r="Q719" s="199"/>
      <c r="R719" s="199"/>
      <c r="S719" s="199"/>
      <c r="T719" s="200"/>
      <c r="U719" s="13"/>
      <c r="V719" s="13"/>
      <c r="W719" s="13"/>
      <c r="X719" s="13"/>
      <c r="Y719" s="13"/>
      <c r="Z719" s="13"/>
      <c r="AA719" s="13"/>
      <c r="AB719" s="13"/>
      <c r="AC719" s="13"/>
      <c r="AD719" s="13"/>
      <c r="AE719" s="13"/>
      <c r="AT719" s="194" t="s">
        <v>173</v>
      </c>
      <c r="AU719" s="194" t="s">
        <v>171</v>
      </c>
      <c r="AV719" s="13" t="s">
        <v>171</v>
      </c>
      <c r="AW719" s="13" t="s">
        <v>3</v>
      </c>
      <c r="AX719" s="13" t="s">
        <v>81</v>
      </c>
      <c r="AY719" s="194" t="s">
        <v>165</v>
      </c>
    </row>
    <row r="720" s="2" customFormat="1" ht="16.5" customHeight="1">
      <c r="A720" s="38"/>
      <c r="B720" s="177"/>
      <c r="C720" s="178" t="s">
        <v>890</v>
      </c>
      <c r="D720" s="178" t="s">
        <v>167</v>
      </c>
      <c r="E720" s="179" t="s">
        <v>891</v>
      </c>
      <c r="F720" s="180" t="s">
        <v>892</v>
      </c>
      <c r="G720" s="181" t="s">
        <v>216</v>
      </c>
      <c r="H720" s="182">
        <v>4</v>
      </c>
      <c r="I720" s="183"/>
      <c r="J720" s="184">
        <f>ROUND(I720*H720,2)</f>
        <v>0</v>
      </c>
      <c r="K720" s="185"/>
      <c r="L720" s="39"/>
      <c r="M720" s="186" t="s">
        <v>1</v>
      </c>
      <c r="N720" s="187" t="s">
        <v>42</v>
      </c>
      <c r="O720" s="78"/>
      <c r="P720" s="188">
        <f>O720*H720</f>
        <v>0</v>
      </c>
      <c r="Q720" s="188">
        <v>0.00158</v>
      </c>
      <c r="R720" s="188">
        <f>Q720*H720</f>
        <v>0.0063200000000000001</v>
      </c>
      <c r="S720" s="188">
        <v>0</v>
      </c>
      <c r="T720" s="189">
        <f>S720*H720</f>
        <v>0</v>
      </c>
      <c r="U720" s="38"/>
      <c r="V720" s="38"/>
      <c r="W720" s="38"/>
      <c r="X720" s="38"/>
      <c r="Y720" s="38"/>
      <c r="Z720" s="38"/>
      <c r="AA720" s="38"/>
      <c r="AB720" s="38"/>
      <c r="AC720" s="38"/>
      <c r="AD720" s="38"/>
      <c r="AE720" s="38"/>
      <c r="AR720" s="190" t="s">
        <v>91</v>
      </c>
      <c r="AT720" s="190" t="s">
        <v>167</v>
      </c>
      <c r="AU720" s="190" t="s">
        <v>171</v>
      </c>
      <c r="AY720" s="19" t="s">
        <v>165</v>
      </c>
      <c r="BE720" s="191">
        <f>IF(N720="základná",J720,0)</f>
        <v>0</v>
      </c>
      <c r="BF720" s="191">
        <f>IF(N720="znížená",J720,0)</f>
        <v>0</v>
      </c>
      <c r="BG720" s="191">
        <f>IF(N720="zákl. prenesená",J720,0)</f>
        <v>0</v>
      </c>
      <c r="BH720" s="191">
        <f>IF(N720="zníž. prenesená",J720,0)</f>
        <v>0</v>
      </c>
      <c r="BI720" s="191">
        <f>IF(N720="nulová",J720,0)</f>
        <v>0</v>
      </c>
      <c r="BJ720" s="19" t="s">
        <v>171</v>
      </c>
      <c r="BK720" s="191">
        <f>ROUND(I720*H720,2)</f>
        <v>0</v>
      </c>
      <c r="BL720" s="19" t="s">
        <v>91</v>
      </c>
      <c r="BM720" s="190" t="s">
        <v>893</v>
      </c>
    </row>
    <row r="721" s="2" customFormat="1" ht="21.75" customHeight="1">
      <c r="A721" s="38"/>
      <c r="B721" s="177"/>
      <c r="C721" s="178" t="s">
        <v>894</v>
      </c>
      <c r="D721" s="178" t="s">
        <v>167</v>
      </c>
      <c r="E721" s="179" t="s">
        <v>895</v>
      </c>
      <c r="F721" s="180" t="s">
        <v>896</v>
      </c>
      <c r="G721" s="181" t="s">
        <v>222</v>
      </c>
      <c r="H721" s="182">
        <v>40</v>
      </c>
      <c r="I721" s="183"/>
      <c r="J721" s="184">
        <f>ROUND(I721*H721,2)</f>
        <v>0</v>
      </c>
      <c r="K721" s="185"/>
      <c r="L721" s="39"/>
      <c r="M721" s="186" t="s">
        <v>1</v>
      </c>
      <c r="N721" s="187" t="s">
        <v>42</v>
      </c>
      <c r="O721" s="78"/>
      <c r="P721" s="188">
        <f>O721*H721</f>
        <v>0</v>
      </c>
      <c r="Q721" s="188">
        <v>0</v>
      </c>
      <c r="R721" s="188">
        <f>Q721*H721</f>
        <v>0</v>
      </c>
      <c r="S721" s="188">
        <v>0</v>
      </c>
      <c r="T721" s="189">
        <f>S721*H721</f>
        <v>0</v>
      </c>
      <c r="U721" s="38"/>
      <c r="V721" s="38"/>
      <c r="W721" s="38"/>
      <c r="X721" s="38"/>
      <c r="Y721" s="38"/>
      <c r="Z721" s="38"/>
      <c r="AA721" s="38"/>
      <c r="AB721" s="38"/>
      <c r="AC721" s="38"/>
      <c r="AD721" s="38"/>
      <c r="AE721" s="38"/>
      <c r="AR721" s="190" t="s">
        <v>91</v>
      </c>
      <c r="AT721" s="190" t="s">
        <v>167</v>
      </c>
      <c r="AU721" s="190" t="s">
        <v>171</v>
      </c>
      <c r="AY721" s="19" t="s">
        <v>165</v>
      </c>
      <c r="BE721" s="191">
        <f>IF(N721="základná",J721,0)</f>
        <v>0</v>
      </c>
      <c r="BF721" s="191">
        <f>IF(N721="znížená",J721,0)</f>
        <v>0</v>
      </c>
      <c r="BG721" s="191">
        <f>IF(N721="zákl. prenesená",J721,0)</f>
        <v>0</v>
      </c>
      <c r="BH721" s="191">
        <f>IF(N721="zníž. prenesená",J721,0)</f>
        <v>0</v>
      </c>
      <c r="BI721" s="191">
        <f>IF(N721="nulová",J721,0)</f>
        <v>0</v>
      </c>
      <c r="BJ721" s="19" t="s">
        <v>171</v>
      </c>
      <c r="BK721" s="191">
        <f>ROUND(I721*H721,2)</f>
        <v>0</v>
      </c>
      <c r="BL721" s="19" t="s">
        <v>91</v>
      </c>
      <c r="BM721" s="190" t="s">
        <v>897</v>
      </c>
    </row>
    <row r="722" s="2" customFormat="1" ht="21.75" customHeight="1">
      <c r="A722" s="38"/>
      <c r="B722" s="177"/>
      <c r="C722" s="178" t="s">
        <v>898</v>
      </c>
      <c r="D722" s="178" t="s">
        <v>167</v>
      </c>
      <c r="E722" s="179" t="s">
        <v>899</v>
      </c>
      <c r="F722" s="180" t="s">
        <v>900</v>
      </c>
      <c r="G722" s="181" t="s">
        <v>204</v>
      </c>
      <c r="H722" s="182">
        <v>338.87700000000001</v>
      </c>
      <c r="I722" s="183"/>
      <c r="J722" s="184">
        <f>ROUND(I722*H722,2)</f>
        <v>0</v>
      </c>
      <c r="K722" s="185"/>
      <c r="L722" s="39"/>
      <c r="M722" s="186" t="s">
        <v>1</v>
      </c>
      <c r="N722" s="187" t="s">
        <v>42</v>
      </c>
      <c r="O722" s="78"/>
      <c r="P722" s="188">
        <f>O722*H722</f>
        <v>0</v>
      </c>
      <c r="Q722" s="188">
        <v>0</v>
      </c>
      <c r="R722" s="188">
        <f>Q722*H722</f>
        <v>0</v>
      </c>
      <c r="S722" s="188">
        <v>0</v>
      </c>
      <c r="T722" s="189">
        <f>S722*H722</f>
        <v>0</v>
      </c>
      <c r="U722" s="38"/>
      <c r="V722" s="38"/>
      <c r="W722" s="38"/>
      <c r="X722" s="38"/>
      <c r="Y722" s="38"/>
      <c r="Z722" s="38"/>
      <c r="AA722" s="38"/>
      <c r="AB722" s="38"/>
      <c r="AC722" s="38"/>
      <c r="AD722" s="38"/>
      <c r="AE722" s="38"/>
      <c r="AR722" s="190" t="s">
        <v>91</v>
      </c>
      <c r="AT722" s="190" t="s">
        <v>167</v>
      </c>
      <c r="AU722" s="190" t="s">
        <v>171</v>
      </c>
      <c r="AY722" s="19" t="s">
        <v>165</v>
      </c>
      <c r="BE722" s="191">
        <f>IF(N722="základná",J722,0)</f>
        <v>0</v>
      </c>
      <c r="BF722" s="191">
        <f>IF(N722="znížená",J722,0)</f>
        <v>0</v>
      </c>
      <c r="BG722" s="191">
        <f>IF(N722="zákl. prenesená",J722,0)</f>
        <v>0</v>
      </c>
      <c r="BH722" s="191">
        <f>IF(N722="zníž. prenesená",J722,0)</f>
        <v>0</v>
      </c>
      <c r="BI722" s="191">
        <f>IF(N722="nulová",J722,0)</f>
        <v>0</v>
      </c>
      <c r="BJ722" s="19" t="s">
        <v>171</v>
      </c>
      <c r="BK722" s="191">
        <f>ROUND(I722*H722,2)</f>
        <v>0</v>
      </c>
      <c r="BL722" s="19" t="s">
        <v>91</v>
      </c>
      <c r="BM722" s="190" t="s">
        <v>901</v>
      </c>
    </row>
    <row r="723" s="2" customFormat="1" ht="24.15" customHeight="1">
      <c r="A723" s="38"/>
      <c r="B723" s="177"/>
      <c r="C723" s="178" t="s">
        <v>902</v>
      </c>
      <c r="D723" s="178" t="s">
        <v>167</v>
      </c>
      <c r="E723" s="179" t="s">
        <v>903</v>
      </c>
      <c r="F723" s="180" t="s">
        <v>904</v>
      </c>
      <c r="G723" s="181" t="s">
        <v>204</v>
      </c>
      <c r="H723" s="182">
        <v>6438.6629999999996</v>
      </c>
      <c r="I723" s="183"/>
      <c r="J723" s="184">
        <f>ROUND(I723*H723,2)</f>
        <v>0</v>
      </c>
      <c r="K723" s="185"/>
      <c r="L723" s="39"/>
      <c r="M723" s="186" t="s">
        <v>1</v>
      </c>
      <c r="N723" s="187" t="s">
        <v>42</v>
      </c>
      <c r="O723" s="78"/>
      <c r="P723" s="188">
        <f>O723*H723</f>
        <v>0</v>
      </c>
      <c r="Q723" s="188">
        <v>0</v>
      </c>
      <c r="R723" s="188">
        <f>Q723*H723</f>
        <v>0</v>
      </c>
      <c r="S723" s="188">
        <v>0</v>
      </c>
      <c r="T723" s="189">
        <f>S723*H723</f>
        <v>0</v>
      </c>
      <c r="U723" s="38"/>
      <c r="V723" s="38"/>
      <c r="W723" s="38"/>
      <c r="X723" s="38"/>
      <c r="Y723" s="38"/>
      <c r="Z723" s="38"/>
      <c r="AA723" s="38"/>
      <c r="AB723" s="38"/>
      <c r="AC723" s="38"/>
      <c r="AD723" s="38"/>
      <c r="AE723" s="38"/>
      <c r="AR723" s="190" t="s">
        <v>91</v>
      </c>
      <c r="AT723" s="190" t="s">
        <v>167</v>
      </c>
      <c r="AU723" s="190" t="s">
        <v>171</v>
      </c>
      <c r="AY723" s="19" t="s">
        <v>165</v>
      </c>
      <c r="BE723" s="191">
        <f>IF(N723="základná",J723,0)</f>
        <v>0</v>
      </c>
      <c r="BF723" s="191">
        <f>IF(N723="znížená",J723,0)</f>
        <v>0</v>
      </c>
      <c r="BG723" s="191">
        <f>IF(N723="zákl. prenesená",J723,0)</f>
        <v>0</v>
      </c>
      <c r="BH723" s="191">
        <f>IF(N723="zníž. prenesená",J723,0)</f>
        <v>0</v>
      </c>
      <c r="BI723" s="191">
        <f>IF(N723="nulová",J723,0)</f>
        <v>0</v>
      </c>
      <c r="BJ723" s="19" t="s">
        <v>171</v>
      </c>
      <c r="BK723" s="191">
        <f>ROUND(I723*H723,2)</f>
        <v>0</v>
      </c>
      <c r="BL723" s="19" t="s">
        <v>91</v>
      </c>
      <c r="BM723" s="190" t="s">
        <v>905</v>
      </c>
    </row>
    <row r="724" s="13" customFormat="1">
      <c r="A724" s="13"/>
      <c r="B724" s="192"/>
      <c r="C724" s="13"/>
      <c r="D724" s="193" t="s">
        <v>173</v>
      </c>
      <c r="E724" s="13"/>
      <c r="F724" s="195" t="s">
        <v>906</v>
      </c>
      <c r="G724" s="13"/>
      <c r="H724" s="196">
        <v>6438.6629999999996</v>
      </c>
      <c r="I724" s="197"/>
      <c r="J724" s="13"/>
      <c r="K724" s="13"/>
      <c r="L724" s="192"/>
      <c r="M724" s="198"/>
      <c r="N724" s="199"/>
      <c r="O724" s="199"/>
      <c r="P724" s="199"/>
      <c r="Q724" s="199"/>
      <c r="R724" s="199"/>
      <c r="S724" s="199"/>
      <c r="T724" s="200"/>
      <c r="U724" s="13"/>
      <c r="V724" s="13"/>
      <c r="W724" s="13"/>
      <c r="X724" s="13"/>
      <c r="Y724" s="13"/>
      <c r="Z724" s="13"/>
      <c r="AA724" s="13"/>
      <c r="AB724" s="13"/>
      <c r="AC724" s="13"/>
      <c r="AD724" s="13"/>
      <c r="AE724" s="13"/>
      <c r="AT724" s="194" t="s">
        <v>173</v>
      </c>
      <c r="AU724" s="194" t="s">
        <v>171</v>
      </c>
      <c r="AV724" s="13" t="s">
        <v>171</v>
      </c>
      <c r="AW724" s="13" t="s">
        <v>3</v>
      </c>
      <c r="AX724" s="13" t="s">
        <v>81</v>
      </c>
      <c r="AY724" s="194" t="s">
        <v>165</v>
      </c>
    </row>
    <row r="725" s="2" customFormat="1" ht="24.15" customHeight="1">
      <c r="A725" s="38"/>
      <c r="B725" s="177"/>
      <c r="C725" s="178" t="s">
        <v>907</v>
      </c>
      <c r="D725" s="178" t="s">
        <v>167</v>
      </c>
      <c r="E725" s="179" t="s">
        <v>908</v>
      </c>
      <c r="F725" s="180" t="s">
        <v>909</v>
      </c>
      <c r="G725" s="181" t="s">
        <v>204</v>
      </c>
      <c r="H725" s="182">
        <v>338.87700000000001</v>
      </c>
      <c r="I725" s="183"/>
      <c r="J725" s="184">
        <f>ROUND(I725*H725,2)</f>
        <v>0</v>
      </c>
      <c r="K725" s="185"/>
      <c r="L725" s="39"/>
      <c r="M725" s="186" t="s">
        <v>1</v>
      </c>
      <c r="N725" s="187" t="s">
        <v>42</v>
      </c>
      <c r="O725" s="78"/>
      <c r="P725" s="188">
        <f>O725*H725</f>
        <v>0</v>
      </c>
      <c r="Q725" s="188">
        <v>0</v>
      </c>
      <c r="R725" s="188">
        <f>Q725*H725</f>
        <v>0</v>
      </c>
      <c r="S725" s="188">
        <v>0</v>
      </c>
      <c r="T725" s="189">
        <f>S725*H725</f>
        <v>0</v>
      </c>
      <c r="U725" s="38"/>
      <c r="V725" s="38"/>
      <c r="W725" s="38"/>
      <c r="X725" s="38"/>
      <c r="Y725" s="38"/>
      <c r="Z725" s="38"/>
      <c r="AA725" s="38"/>
      <c r="AB725" s="38"/>
      <c r="AC725" s="38"/>
      <c r="AD725" s="38"/>
      <c r="AE725" s="38"/>
      <c r="AR725" s="190" t="s">
        <v>91</v>
      </c>
      <c r="AT725" s="190" t="s">
        <v>167</v>
      </c>
      <c r="AU725" s="190" t="s">
        <v>171</v>
      </c>
      <c r="AY725" s="19" t="s">
        <v>165</v>
      </c>
      <c r="BE725" s="191">
        <f>IF(N725="základná",J725,0)</f>
        <v>0</v>
      </c>
      <c r="BF725" s="191">
        <f>IF(N725="znížená",J725,0)</f>
        <v>0</v>
      </c>
      <c r="BG725" s="191">
        <f>IF(N725="zákl. prenesená",J725,0)</f>
        <v>0</v>
      </c>
      <c r="BH725" s="191">
        <f>IF(N725="zníž. prenesená",J725,0)</f>
        <v>0</v>
      </c>
      <c r="BI725" s="191">
        <f>IF(N725="nulová",J725,0)</f>
        <v>0</v>
      </c>
      <c r="BJ725" s="19" t="s">
        <v>171</v>
      </c>
      <c r="BK725" s="191">
        <f>ROUND(I725*H725,2)</f>
        <v>0</v>
      </c>
      <c r="BL725" s="19" t="s">
        <v>91</v>
      </c>
      <c r="BM725" s="190" t="s">
        <v>910</v>
      </c>
    </row>
    <row r="726" s="2" customFormat="1" ht="24.15" customHeight="1">
      <c r="A726" s="38"/>
      <c r="B726" s="177"/>
      <c r="C726" s="178" t="s">
        <v>911</v>
      </c>
      <c r="D726" s="178" t="s">
        <v>167</v>
      </c>
      <c r="E726" s="179" t="s">
        <v>912</v>
      </c>
      <c r="F726" s="180" t="s">
        <v>913</v>
      </c>
      <c r="G726" s="181" t="s">
        <v>204</v>
      </c>
      <c r="H726" s="182">
        <v>2711.0160000000001</v>
      </c>
      <c r="I726" s="183"/>
      <c r="J726" s="184">
        <f>ROUND(I726*H726,2)</f>
        <v>0</v>
      </c>
      <c r="K726" s="185"/>
      <c r="L726" s="39"/>
      <c r="M726" s="186" t="s">
        <v>1</v>
      </c>
      <c r="N726" s="187" t="s">
        <v>42</v>
      </c>
      <c r="O726" s="78"/>
      <c r="P726" s="188">
        <f>O726*H726</f>
        <v>0</v>
      </c>
      <c r="Q726" s="188">
        <v>0</v>
      </c>
      <c r="R726" s="188">
        <f>Q726*H726</f>
        <v>0</v>
      </c>
      <c r="S726" s="188">
        <v>0</v>
      </c>
      <c r="T726" s="189">
        <f>S726*H726</f>
        <v>0</v>
      </c>
      <c r="U726" s="38"/>
      <c r="V726" s="38"/>
      <c r="W726" s="38"/>
      <c r="X726" s="38"/>
      <c r="Y726" s="38"/>
      <c r="Z726" s="38"/>
      <c r="AA726" s="38"/>
      <c r="AB726" s="38"/>
      <c r="AC726" s="38"/>
      <c r="AD726" s="38"/>
      <c r="AE726" s="38"/>
      <c r="AR726" s="190" t="s">
        <v>91</v>
      </c>
      <c r="AT726" s="190" t="s">
        <v>167</v>
      </c>
      <c r="AU726" s="190" t="s">
        <v>171</v>
      </c>
      <c r="AY726" s="19" t="s">
        <v>165</v>
      </c>
      <c r="BE726" s="191">
        <f>IF(N726="základná",J726,0)</f>
        <v>0</v>
      </c>
      <c r="BF726" s="191">
        <f>IF(N726="znížená",J726,0)</f>
        <v>0</v>
      </c>
      <c r="BG726" s="191">
        <f>IF(N726="zákl. prenesená",J726,0)</f>
        <v>0</v>
      </c>
      <c r="BH726" s="191">
        <f>IF(N726="zníž. prenesená",J726,0)</f>
        <v>0</v>
      </c>
      <c r="BI726" s="191">
        <f>IF(N726="nulová",J726,0)</f>
        <v>0</v>
      </c>
      <c r="BJ726" s="19" t="s">
        <v>171</v>
      </c>
      <c r="BK726" s="191">
        <f>ROUND(I726*H726,2)</f>
        <v>0</v>
      </c>
      <c r="BL726" s="19" t="s">
        <v>91</v>
      </c>
      <c r="BM726" s="190" t="s">
        <v>914</v>
      </c>
    </row>
    <row r="727" s="13" customFormat="1">
      <c r="A727" s="13"/>
      <c r="B727" s="192"/>
      <c r="C727" s="13"/>
      <c r="D727" s="193" t="s">
        <v>173</v>
      </c>
      <c r="E727" s="13"/>
      <c r="F727" s="195" t="s">
        <v>915</v>
      </c>
      <c r="G727" s="13"/>
      <c r="H727" s="196">
        <v>2711.0160000000001</v>
      </c>
      <c r="I727" s="197"/>
      <c r="J727" s="13"/>
      <c r="K727" s="13"/>
      <c r="L727" s="192"/>
      <c r="M727" s="198"/>
      <c r="N727" s="199"/>
      <c r="O727" s="199"/>
      <c r="P727" s="199"/>
      <c r="Q727" s="199"/>
      <c r="R727" s="199"/>
      <c r="S727" s="199"/>
      <c r="T727" s="200"/>
      <c r="U727" s="13"/>
      <c r="V727" s="13"/>
      <c r="W727" s="13"/>
      <c r="X727" s="13"/>
      <c r="Y727" s="13"/>
      <c r="Z727" s="13"/>
      <c r="AA727" s="13"/>
      <c r="AB727" s="13"/>
      <c r="AC727" s="13"/>
      <c r="AD727" s="13"/>
      <c r="AE727" s="13"/>
      <c r="AT727" s="194" t="s">
        <v>173</v>
      </c>
      <c r="AU727" s="194" t="s">
        <v>171</v>
      </c>
      <c r="AV727" s="13" t="s">
        <v>171</v>
      </c>
      <c r="AW727" s="13" t="s">
        <v>3</v>
      </c>
      <c r="AX727" s="13" t="s">
        <v>81</v>
      </c>
      <c r="AY727" s="194" t="s">
        <v>165</v>
      </c>
    </row>
    <row r="728" s="2" customFormat="1" ht="24.15" customHeight="1">
      <c r="A728" s="38"/>
      <c r="B728" s="177"/>
      <c r="C728" s="178" t="s">
        <v>916</v>
      </c>
      <c r="D728" s="178" t="s">
        <v>167</v>
      </c>
      <c r="E728" s="179" t="s">
        <v>917</v>
      </c>
      <c r="F728" s="180" t="s">
        <v>918</v>
      </c>
      <c r="G728" s="181" t="s">
        <v>204</v>
      </c>
      <c r="H728" s="182">
        <v>338.87700000000001</v>
      </c>
      <c r="I728" s="183"/>
      <c r="J728" s="184">
        <f>ROUND(I728*H728,2)</f>
        <v>0</v>
      </c>
      <c r="K728" s="185"/>
      <c r="L728" s="39"/>
      <c r="M728" s="186" t="s">
        <v>1</v>
      </c>
      <c r="N728" s="187" t="s">
        <v>42</v>
      </c>
      <c r="O728" s="78"/>
      <c r="P728" s="188">
        <f>O728*H728</f>
        <v>0</v>
      </c>
      <c r="Q728" s="188">
        <v>0</v>
      </c>
      <c r="R728" s="188">
        <f>Q728*H728</f>
        <v>0</v>
      </c>
      <c r="S728" s="188">
        <v>0</v>
      </c>
      <c r="T728" s="189">
        <f>S728*H728</f>
        <v>0</v>
      </c>
      <c r="U728" s="38"/>
      <c r="V728" s="38"/>
      <c r="W728" s="38"/>
      <c r="X728" s="38"/>
      <c r="Y728" s="38"/>
      <c r="Z728" s="38"/>
      <c r="AA728" s="38"/>
      <c r="AB728" s="38"/>
      <c r="AC728" s="38"/>
      <c r="AD728" s="38"/>
      <c r="AE728" s="38"/>
      <c r="AR728" s="190" t="s">
        <v>91</v>
      </c>
      <c r="AT728" s="190" t="s">
        <v>167</v>
      </c>
      <c r="AU728" s="190" t="s">
        <v>171</v>
      </c>
      <c r="AY728" s="19" t="s">
        <v>165</v>
      </c>
      <c r="BE728" s="191">
        <f>IF(N728="základná",J728,0)</f>
        <v>0</v>
      </c>
      <c r="BF728" s="191">
        <f>IF(N728="znížená",J728,0)</f>
        <v>0</v>
      </c>
      <c r="BG728" s="191">
        <f>IF(N728="zákl. prenesená",J728,0)</f>
        <v>0</v>
      </c>
      <c r="BH728" s="191">
        <f>IF(N728="zníž. prenesená",J728,0)</f>
        <v>0</v>
      </c>
      <c r="BI728" s="191">
        <f>IF(N728="nulová",J728,0)</f>
        <v>0</v>
      </c>
      <c r="BJ728" s="19" t="s">
        <v>171</v>
      </c>
      <c r="BK728" s="191">
        <f>ROUND(I728*H728,2)</f>
        <v>0</v>
      </c>
      <c r="BL728" s="19" t="s">
        <v>91</v>
      </c>
      <c r="BM728" s="190" t="s">
        <v>919</v>
      </c>
    </row>
    <row r="729" s="2" customFormat="1" ht="16.5" customHeight="1">
      <c r="A729" s="38"/>
      <c r="B729" s="177"/>
      <c r="C729" s="178" t="s">
        <v>920</v>
      </c>
      <c r="D729" s="178" t="s">
        <v>167</v>
      </c>
      <c r="E729" s="179" t="s">
        <v>921</v>
      </c>
      <c r="F729" s="180" t="s">
        <v>922</v>
      </c>
      <c r="G729" s="181" t="s">
        <v>216</v>
      </c>
      <c r="H729" s="182">
        <v>4</v>
      </c>
      <c r="I729" s="183"/>
      <c r="J729" s="184">
        <f>ROUND(I729*H729,2)</f>
        <v>0</v>
      </c>
      <c r="K729" s="185"/>
      <c r="L729" s="39"/>
      <c r="M729" s="186" t="s">
        <v>1</v>
      </c>
      <c r="N729" s="187" t="s">
        <v>42</v>
      </c>
      <c r="O729" s="78"/>
      <c r="P729" s="188">
        <f>O729*H729</f>
        <v>0</v>
      </c>
      <c r="Q729" s="188">
        <v>0</v>
      </c>
      <c r="R729" s="188">
        <f>Q729*H729</f>
        <v>0</v>
      </c>
      <c r="S729" s="188">
        <v>0</v>
      </c>
      <c r="T729" s="189">
        <f>S729*H729</f>
        <v>0</v>
      </c>
      <c r="U729" s="38"/>
      <c r="V729" s="38"/>
      <c r="W729" s="38"/>
      <c r="X729" s="38"/>
      <c r="Y729" s="38"/>
      <c r="Z729" s="38"/>
      <c r="AA729" s="38"/>
      <c r="AB729" s="38"/>
      <c r="AC729" s="38"/>
      <c r="AD729" s="38"/>
      <c r="AE729" s="38"/>
      <c r="AR729" s="190" t="s">
        <v>91</v>
      </c>
      <c r="AT729" s="190" t="s">
        <v>167</v>
      </c>
      <c r="AU729" s="190" t="s">
        <v>171</v>
      </c>
      <c r="AY729" s="19" t="s">
        <v>165</v>
      </c>
      <c r="BE729" s="191">
        <f>IF(N729="základná",J729,0)</f>
        <v>0</v>
      </c>
      <c r="BF729" s="191">
        <f>IF(N729="znížená",J729,0)</f>
        <v>0</v>
      </c>
      <c r="BG729" s="191">
        <f>IF(N729="zákl. prenesená",J729,0)</f>
        <v>0</v>
      </c>
      <c r="BH729" s="191">
        <f>IF(N729="zníž. prenesená",J729,0)</f>
        <v>0</v>
      </c>
      <c r="BI729" s="191">
        <f>IF(N729="nulová",J729,0)</f>
        <v>0</v>
      </c>
      <c r="BJ729" s="19" t="s">
        <v>171</v>
      </c>
      <c r="BK729" s="191">
        <f>ROUND(I729*H729,2)</f>
        <v>0</v>
      </c>
      <c r="BL729" s="19" t="s">
        <v>91</v>
      </c>
      <c r="BM729" s="190" t="s">
        <v>923</v>
      </c>
    </row>
    <row r="730" s="12" customFormat="1" ht="22.8" customHeight="1">
      <c r="A730" s="12"/>
      <c r="B730" s="164"/>
      <c r="C730" s="12"/>
      <c r="D730" s="165" t="s">
        <v>75</v>
      </c>
      <c r="E730" s="175" t="s">
        <v>924</v>
      </c>
      <c r="F730" s="175" t="s">
        <v>925</v>
      </c>
      <c r="G730" s="12"/>
      <c r="H730" s="12"/>
      <c r="I730" s="167"/>
      <c r="J730" s="176">
        <f>BK730</f>
        <v>0</v>
      </c>
      <c r="K730" s="12"/>
      <c r="L730" s="164"/>
      <c r="M730" s="169"/>
      <c r="N730" s="170"/>
      <c r="O730" s="170"/>
      <c r="P730" s="171">
        <f>P731</f>
        <v>0</v>
      </c>
      <c r="Q730" s="170"/>
      <c r="R730" s="171">
        <f>R731</f>
        <v>0</v>
      </c>
      <c r="S730" s="170"/>
      <c r="T730" s="172">
        <f>T731</f>
        <v>0</v>
      </c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R730" s="165" t="s">
        <v>81</v>
      </c>
      <c r="AT730" s="173" t="s">
        <v>75</v>
      </c>
      <c r="AU730" s="173" t="s">
        <v>81</v>
      </c>
      <c r="AY730" s="165" t="s">
        <v>165</v>
      </c>
      <c r="BK730" s="174">
        <f>BK731</f>
        <v>0</v>
      </c>
    </row>
    <row r="731" s="2" customFormat="1" ht="24.15" customHeight="1">
      <c r="A731" s="38"/>
      <c r="B731" s="177"/>
      <c r="C731" s="178" t="s">
        <v>924</v>
      </c>
      <c r="D731" s="178" t="s">
        <v>167</v>
      </c>
      <c r="E731" s="179" t="s">
        <v>926</v>
      </c>
      <c r="F731" s="180" t="s">
        <v>927</v>
      </c>
      <c r="G731" s="181" t="s">
        <v>204</v>
      </c>
      <c r="H731" s="182">
        <v>390.78899999999999</v>
      </c>
      <c r="I731" s="183"/>
      <c r="J731" s="184">
        <f>ROUND(I731*H731,2)</f>
        <v>0</v>
      </c>
      <c r="K731" s="185"/>
      <c r="L731" s="39"/>
      <c r="M731" s="186" t="s">
        <v>1</v>
      </c>
      <c r="N731" s="187" t="s">
        <v>42</v>
      </c>
      <c r="O731" s="78"/>
      <c r="P731" s="188">
        <f>O731*H731</f>
        <v>0</v>
      </c>
      <c r="Q731" s="188">
        <v>0</v>
      </c>
      <c r="R731" s="188">
        <f>Q731*H731</f>
        <v>0</v>
      </c>
      <c r="S731" s="188">
        <v>0</v>
      </c>
      <c r="T731" s="189">
        <f>S731*H731</f>
        <v>0</v>
      </c>
      <c r="U731" s="38"/>
      <c r="V731" s="38"/>
      <c r="W731" s="38"/>
      <c r="X731" s="38"/>
      <c r="Y731" s="38"/>
      <c r="Z731" s="38"/>
      <c r="AA731" s="38"/>
      <c r="AB731" s="38"/>
      <c r="AC731" s="38"/>
      <c r="AD731" s="38"/>
      <c r="AE731" s="38"/>
      <c r="AR731" s="190" t="s">
        <v>91</v>
      </c>
      <c r="AT731" s="190" t="s">
        <v>167</v>
      </c>
      <c r="AU731" s="190" t="s">
        <v>171</v>
      </c>
      <c r="AY731" s="19" t="s">
        <v>165</v>
      </c>
      <c r="BE731" s="191">
        <f>IF(N731="základná",J731,0)</f>
        <v>0</v>
      </c>
      <c r="BF731" s="191">
        <f>IF(N731="znížená",J731,0)</f>
        <v>0</v>
      </c>
      <c r="BG731" s="191">
        <f>IF(N731="zákl. prenesená",J731,0)</f>
        <v>0</v>
      </c>
      <c r="BH731" s="191">
        <f>IF(N731="zníž. prenesená",J731,0)</f>
        <v>0</v>
      </c>
      <c r="BI731" s="191">
        <f>IF(N731="nulová",J731,0)</f>
        <v>0</v>
      </c>
      <c r="BJ731" s="19" t="s">
        <v>171</v>
      </c>
      <c r="BK731" s="191">
        <f>ROUND(I731*H731,2)</f>
        <v>0</v>
      </c>
      <c r="BL731" s="19" t="s">
        <v>91</v>
      </c>
      <c r="BM731" s="190" t="s">
        <v>928</v>
      </c>
    </row>
    <row r="732" s="12" customFormat="1" ht="25.92" customHeight="1">
      <c r="A732" s="12"/>
      <c r="B732" s="164"/>
      <c r="C732" s="12"/>
      <c r="D732" s="165" t="s">
        <v>75</v>
      </c>
      <c r="E732" s="166" t="s">
        <v>929</v>
      </c>
      <c r="F732" s="166" t="s">
        <v>930</v>
      </c>
      <c r="G732" s="12"/>
      <c r="H732" s="12"/>
      <c r="I732" s="167"/>
      <c r="J732" s="168">
        <f>BK732</f>
        <v>0</v>
      </c>
      <c r="K732" s="12"/>
      <c r="L732" s="164"/>
      <c r="M732" s="169"/>
      <c r="N732" s="170"/>
      <c r="O732" s="170"/>
      <c r="P732" s="171">
        <f>P733+P740+P768+P793+P799+P822+P918+P949+P956+P1051+P1082+P1132+P1143+P1148+P1265+P1275+P1358+P1376+P1772</f>
        <v>0</v>
      </c>
      <c r="Q732" s="170"/>
      <c r="R732" s="171">
        <f>R733+R740+R768+R793+R799+R822+R918+R949+R956+R1051+R1082+R1132+R1143+R1148+R1265+R1275+R1358+R1376+R1772</f>
        <v>181.27061879999999</v>
      </c>
      <c r="S732" s="170"/>
      <c r="T732" s="172">
        <f>T733+T740+T768+T793+T799+T822+T918+T949+T956+T1051+T1082+T1132+T1143+T1148+T1265+T1275+T1358+T1376+T1772</f>
        <v>39.816816120000006</v>
      </c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R732" s="165" t="s">
        <v>171</v>
      </c>
      <c r="AT732" s="173" t="s">
        <v>75</v>
      </c>
      <c r="AU732" s="173" t="s">
        <v>76</v>
      </c>
      <c r="AY732" s="165" t="s">
        <v>165</v>
      </c>
      <c r="BK732" s="174">
        <f>BK733+BK740+BK768+BK793+BK799+BK822+BK918+BK949+BK956+BK1051+BK1082+BK1132+BK1143+BK1148+BK1265+BK1275+BK1358+BK1376+BK1772</f>
        <v>0</v>
      </c>
    </row>
    <row r="733" s="12" customFormat="1" ht="22.8" customHeight="1">
      <c r="A733" s="12"/>
      <c r="B733" s="164"/>
      <c r="C733" s="12"/>
      <c r="D733" s="165" t="s">
        <v>75</v>
      </c>
      <c r="E733" s="175" t="s">
        <v>931</v>
      </c>
      <c r="F733" s="175" t="s">
        <v>932</v>
      </c>
      <c r="G733" s="12"/>
      <c r="H733" s="12"/>
      <c r="I733" s="167"/>
      <c r="J733" s="176">
        <f>BK733</f>
        <v>0</v>
      </c>
      <c r="K733" s="12"/>
      <c r="L733" s="164"/>
      <c r="M733" s="169"/>
      <c r="N733" s="170"/>
      <c r="O733" s="170"/>
      <c r="P733" s="171">
        <f>SUM(P734:P739)</f>
        <v>0</v>
      </c>
      <c r="Q733" s="170"/>
      <c r="R733" s="171">
        <f>SUM(R734:R739)</f>
        <v>0.96052499999999996</v>
      </c>
      <c r="S733" s="170"/>
      <c r="T733" s="172">
        <f>SUM(T734:T739)</f>
        <v>0</v>
      </c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R733" s="165" t="s">
        <v>171</v>
      </c>
      <c r="AT733" s="173" t="s">
        <v>75</v>
      </c>
      <c r="AU733" s="173" t="s">
        <v>81</v>
      </c>
      <c r="AY733" s="165" t="s">
        <v>165</v>
      </c>
      <c r="BK733" s="174">
        <f>SUM(BK734:BK739)</f>
        <v>0</v>
      </c>
    </row>
    <row r="734" s="2" customFormat="1" ht="24.15" customHeight="1">
      <c r="A734" s="38"/>
      <c r="B734" s="177"/>
      <c r="C734" s="178" t="s">
        <v>933</v>
      </c>
      <c r="D734" s="178" t="s">
        <v>167</v>
      </c>
      <c r="E734" s="179" t="s">
        <v>934</v>
      </c>
      <c r="F734" s="180" t="s">
        <v>935</v>
      </c>
      <c r="G734" s="181" t="s">
        <v>170</v>
      </c>
      <c r="H734" s="182">
        <v>400.25</v>
      </c>
      <c r="I734" s="183"/>
      <c r="J734" s="184">
        <f>ROUND(I734*H734,2)</f>
        <v>0</v>
      </c>
      <c r="K734" s="185"/>
      <c r="L734" s="39"/>
      <c r="M734" s="186" t="s">
        <v>1</v>
      </c>
      <c r="N734" s="187" t="s">
        <v>42</v>
      </c>
      <c r="O734" s="78"/>
      <c r="P734" s="188">
        <f>O734*H734</f>
        <v>0</v>
      </c>
      <c r="Q734" s="188">
        <v>0</v>
      </c>
      <c r="R734" s="188">
        <f>Q734*H734</f>
        <v>0</v>
      </c>
      <c r="S734" s="188">
        <v>0</v>
      </c>
      <c r="T734" s="189">
        <f>S734*H734</f>
        <v>0</v>
      </c>
      <c r="U734" s="38"/>
      <c r="V734" s="38"/>
      <c r="W734" s="38"/>
      <c r="X734" s="38"/>
      <c r="Y734" s="38"/>
      <c r="Z734" s="38"/>
      <c r="AA734" s="38"/>
      <c r="AB734" s="38"/>
      <c r="AC734" s="38"/>
      <c r="AD734" s="38"/>
      <c r="AE734" s="38"/>
      <c r="AR734" s="190" t="s">
        <v>240</v>
      </c>
      <c r="AT734" s="190" t="s">
        <v>167</v>
      </c>
      <c r="AU734" s="190" t="s">
        <v>171</v>
      </c>
      <c r="AY734" s="19" t="s">
        <v>165</v>
      </c>
      <c r="BE734" s="191">
        <f>IF(N734="základná",J734,0)</f>
        <v>0</v>
      </c>
      <c r="BF734" s="191">
        <f>IF(N734="znížená",J734,0)</f>
        <v>0</v>
      </c>
      <c r="BG734" s="191">
        <f>IF(N734="zákl. prenesená",J734,0)</f>
        <v>0</v>
      </c>
      <c r="BH734" s="191">
        <f>IF(N734="zníž. prenesená",J734,0)</f>
        <v>0</v>
      </c>
      <c r="BI734" s="191">
        <f>IF(N734="nulová",J734,0)</f>
        <v>0</v>
      </c>
      <c r="BJ734" s="19" t="s">
        <v>171</v>
      </c>
      <c r="BK734" s="191">
        <f>ROUND(I734*H734,2)</f>
        <v>0</v>
      </c>
      <c r="BL734" s="19" t="s">
        <v>240</v>
      </c>
      <c r="BM734" s="190" t="s">
        <v>936</v>
      </c>
    </row>
    <row r="735" s="13" customFormat="1">
      <c r="A735" s="13"/>
      <c r="B735" s="192"/>
      <c r="C735" s="13"/>
      <c r="D735" s="193" t="s">
        <v>173</v>
      </c>
      <c r="E735" s="194" t="s">
        <v>1</v>
      </c>
      <c r="F735" s="195" t="s">
        <v>623</v>
      </c>
      <c r="G735" s="13"/>
      <c r="H735" s="196">
        <v>400.25</v>
      </c>
      <c r="I735" s="197"/>
      <c r="J735" s="13"/>
      <c r="K735" s="13"/>
      <c r="L735" s="192"/>
      <c r="M735" s="198"/>
      <c r="N735" s="199"/>
      <c r="O735" s="199"/>
      <c r="P735" s="199"/>
      <c r="Q735" s="199"/>
      <c r="R735" s="199"/>
      <c r="S735" s="199"/>
      <c r="T735" s="200"/>
      <c r="U735" s="13"/>
      <c r="V735" s="13"/>
      <c r="W735" s="13"/>
      <c r="X735" s="13"/>
      <c r="Y735" s="13"/>
      <c r="Z735" s="13"/>
      <c r="AA735" s="13"/>
      <c r="AB735" s="13"/>
      <c r="AC735" s="13"/>
      <c r="AD735" s="13"/>
      <c r="AE735" s="13"/>
      <c r="AT735" s="194" t="s">
        <v>173</v>
      </c>
      <c r="AU735" s="194" t="s">
        <v>171</v>
      </c>
      <c r="AV735" s="13" t="s">
        <v>171</v>
      </c>
      <c r="AW735" s="13" t="s">
        <v>32</v>
      </c>
      <c r="AX735" s="13" t="s">
        <v>81</v>
      </c>
      <c r="AY735" s="194" t="s">
        <v>165</v>
      </c>
    </row>
    <row r="736" s="2" customFormat="1" ht="16.5" customHeight="1">
      <c r="A736" s="38"/>
      <c r="B736" s="177"/>
      <c r="C736" s="201" t="s">
        <v>937</v>
      </c>
      <c r="D736" s="201" t="s">
        <v>201</v>
      </c>
      <c r="E736" s="202" t="s">
        <v>938</v>
      </c>
      <c r="F736" s="203" t="s">
        <v>939</v>
      </c>
      <c r="G736" s="204" t="s">
        <v>204</v>
      </c>
      <c r="H736" s="205">
        <v>0.12</v>
      </c>
      <c r="I736" s="206"/>
      <c r="J736" s="207">
        <f>ROUND(I736*H736,2)</f>
        <v>0</v>
      </c>
      <c r="K736" s="208"/>
      <c r="L736" s="209"/>
      <c r="M736" s="210" t="s">
        <v>1</v>
      </c>
      <c r="N736" s="211" t="s">
        <v>42</v>
      </c>
      <c r="O736" s="78"/>
      <c r="P736" s="188">
        <f>O736*H736</f>
        <v>0</v>
      </c>
      <c r="Q736" s="188">
        <v>1</v>
      </c>
      <c r="R736" s="188">
        <f>Q736*H736</f>
        <v>0.12</v>
      </c>
      <c r="S736" s="188">
        <v>0</v>
      </c>
      <c r="T736" s="189">
        <f>S736*H736</f>
        <v>0</v>
      </c>
      <c r="U736" s="38"/>
      <c r="V736" s="38"/>
      <c r="W736" s="38"/>
      <c r="X736" s="38"/>
      <c r="Y736" s="38"/>
      <c r="Z736" s="38"/>
      <c r="AA736" s="38"/>
      <c r="AB736" s="38"/>
      <c r="AC736" s="38"/>
      <c r="AD736" s="38"/>
      <c r="AE736" s="38"/>
      <c r="AR736" s="190" t="s">
        <v>523</v>
      </c>
      <c r="AT736" s="190" t="s">
        <v>201</v>
      </c>
      <c r="AU736" s="190" t="s">
        <v>171</v>
      </c>
      <c r="AY736" s="19" t="s">
        <v>165</v>
      </c>
      <c r="BE736" s="191">
        <f>IF(N736="základná",J736,0)</f>
        <v>0</v>
      </c>
      <c r="BF736" s="191">
        <f>IF(N736="znížená",J736,0)</f>
        <v>0</v>
      </c>
      <c r="BG736" s="191">
        <f>IF(N736="zákl. prenesená",J736,0)</f>
        <v>0</v>
      </c>
      <c r="BH736" s="191">
        <f>IF(N736="zníž. prenesená",J736,0)</f>
        <v>0</v>
      </c>
      <c r="BI736" s="191">
        <f>IF(N736="nulová",J736,0)</f>
        <v>0</v>
      </c>
      <c r="BJ736" s="19" t="s">
        <v>171</v>
      </c>
      <c r="BK736" s="191">
        <f>ROUND(I736*H736,2)</f>
        <v>0</v>
      </c>
      <c r="BL736" s="19" t="s">
        <v>240</v>
      </c>
      <c r="BM736" s="190" t="s">
        <v>940</v>
      </c>
    </row>
    <row r="737" s="13" customFormat="1">
      <c r="A737" s="13"/>
      <c r="B737" s="192"/>
      <c r="C737" s="13"/>
      <c r="D737" s="193" t="s">
        <v>173</v>
      </c>
      <c r="E737" s="13"/>
      <c r="F737" s="195" t="s">
        <v>941</v>
      </c>
      <c r="G737" s="13"/>
      <c r="H737" s="196">
        <v>0.12</v>
      </c>
      <c r="I737" s="197"/>
      <c r="J737" s="13"/>
      <c r="K737" s="13"/>
      <c r="L737" s="192"/>
      <c r="M737" s="198"/>
      <c r="N737" s="199"/>
      <c r="O737" s="199"/>
      <c r="P737" s="199"/>
      <c r="Q737" s="199"/>
      <c r="R737" s="199"/>
      <c r="S737" s="199"/>
      <c r="T737" s="200"/>
      <c r="U737" s="13"/>
      <c r="V737" s="13"/>
      <c r="W737" s="13"/>
      <c r="X737" s="13"/>
      <c r="Y737" s="13"/>
      <c r="Z737" s="13"/>
      <c r="AA737" s="13"/>
      <c r="AB737" s="13"/>
      <c r="AC737" s="13"/>
      <c r="AD737" s="13"/>
      <c r="AE737" s="13"/>
      <c r="AT737" s="194" t="s">
        <v>173</v>
      </c>
      <c r="AU737" s="194" t="s">
        <v>171</v>
      </c>
      <c r="AV737" s="13" t="s">
        <v>171</v>
      </c>
      <c r="AW737" s="13" t="s">
        <v>3</v>
      </c>
      <c r="AX737" s="13" t="s">
        <v>81</v>
      </c>
      <c r="AY737" s="194" t="s">
        <v>165</v>
      </c>
    </row>
    <row r="738" s="2" customFormat="1" ht="24.15" customHeight="1">
      <c r="A738" s="38"/>
      <c r="B738" s="177"/>
      <c r="C738" s="178" t="s">
        <v>942</v>
      </c>
      <c r="D738" s="178" t="s">
        <v>167</v>
      </c>
      <c r="E738" s="179" t="s">
        <v>943</v>
      </c>
      <c r="F738" s="180" t="s">
        <v>944</v>
      </c>
      <c r="G738" s="181" t="s">
        <v>170</v>
      </c>
      <c r="H738" s="182">
        <v>400.25</v>
      </c>
      <c r="I738" s="183"/>
      <c r="J738" s="184">
        <f>ROUND(I738*H738,2)</f>
        <v>0</v>
      </c>
      <c r="K738" s="185"/>
      <c r="L738" s="39"/>
      <c r="M738" s="186" t="s">
        <v>1</v>
      </c>
      <c r="N738" s="187" t="s">
        <v>42</v>
      </c>
      <c r="O738" s="78"/>
      <c r="P738" s="188">
        <f>O738*H738</f>
        <v>0</v>
      </c>
      <c r="Q738" s="188">
        <v>0.0020999999999999999</v>
      </c>
      <c r="R738" s="188">
        <f>Q738*H738</f>
        <v>0.84052499999999997</v>
      </c>
      <c r="S738" s="188">
        <v>0</v>
      </c>
      <c r="T738" s="189">
        <f>S738*H738</f>
        <v>0</v>
      </c>
      <c r="U738" s="38"/>
      <c r="V738" s="38"/>
      <c r="W738" s="38"/>
      <c r="X738" s="38"/>
      <c r="Y738" s="38"/>
      <c r="Z738" s="38"/>
      <c r="AA738" s="38"/>
      <c r="AB738" s="38"/>
      <c r="AC738" s="38"/>
      <c r="AD738" s="38"/>
      <c r="AE738" s="38"/>
      <c r="AR738" s="190" t="s">
        <v>240</v>
      </c>
      <c r="AT738" s="190" t="s">
        <v>167</v>
      </c>
      <c r="AU738" s="190" t="s">
        <v>171</v>
      </c>
      <c r="AY738" s="19" t="s">
        <v>165</v>
      </c>
      <c r="BE738" s="191">
        <f>IF(N738="základná",J738,0)</f>
        <v>0</v>
      </c>
      <c r="BF738" s="191">
        <f>IF(N738="znížená",J738,0)</f>
        <v>0</v>
      </c>
      <c r="BG738" s="191">
        <f>IF(N738="zákl. prenesená",J738,0)</f>
        <v>0</v>
      </c>
      <c r="BH738" s="191">
        <f>IF(N738="zníž. prenesená",J738,0)</f>
        <v>0</v>
      </c>
      <c r="BI738" s="191">
        <f>IF(N738="nulová",J738,0)</f>
        <v>0</v>
      </c>
      <c r="BJ738" s="19" t="s">
        <v>171</v>
      </c>
      <c r="BK738" s="191">
        <f>ROUND(I738*H738,2)</f>
        <v>0</v>
      </c>
      <c r="BL738" s="19" t="s">
        <v>240</v>
      </c>
      <c r="BM738" s="190" t="s">
        <v>945</v>
      </c>
    </row>
    <row r="739" s="2" customFormat="1" ht="24.15" customHeight="1">
      <c r="A739" s="38"/>
      <c r="B739" s="177"/>
      <c r="C739" s="178" t="s">
        <v>946</v>
      </c>
      <c r="D739" s="178" t="s">
        <v>167</v>
      </c>
      <c r="E739" s="179" t="s">
        <v>947</v>
      </c>
      <c r="F739" s="180" t="s">
        <v>948</v>
      </c>
      <c r="G739" s="181" t="s">
        <v>949</v>
      </c>
      <c r="H739" s="235"/>
      <c r="I739" s="183"/>
      <c r="J739" s="184">
        <f>ROUND(I739*H739,2)</f>
        <v>0</v>
      </c>
      <c r="K739" s="185"/>
      <c r="L739" s="39"/>
      <c r="M739" s="186" t="s">
        <v>1</v>
      </c>
      <c r="N739" s="187" t="s">
        <v>42</v>
      </c>
      <c r="O739" s="78"/>
      <c r="P739" s="188">
        <f>O739*H739</f>
        <v>0</v>
      </c>
      <c r="Q739" s="188">
        <v>0</v>
      </c>
      <c r="R739" s="188">
        <f>Q739*H739</f>
        <v>0</v>
      </c>
      <c r="S739" s="188">
        <v>0</v>
      </c>
      <c r="T739" s="189">
        <f>S739*H739</f>
        <v>0</v>
      </c>
      <c r="U739" s="38"/>
      <c r="V739" s="38"/>
      <c r="W739" s="38"/>
      <c r="X739" s="38"/>
      <c r="Y739" s="38"/>
      <c r="Z739" s="38"/>
      <c r="AA739" s="38"/>
      <c r="AB739" s="38"/>
      <c r="AC739" s="38"/>
      <c r="AD739" s="38"/>
      <c r="AE739" s="38"/>
      <c r="AR739" s="190" t="s">
        <v>240</v>
      </c>
      <c r="AT739" s="190" t="s">
        <v>167</v>
      </c>
      <c r="AU739" s="190" t="s">
        <v>171</v>
      </c>
      <c r="AY739" s="19" t="s">
        <v>165</v>
      </c>
      <c r="BE739" s="191">
        <f>IF(N739="základná",J739,0)</f>
        <v>0</v>
      </c>
      <c r="BF739" s="191">
        <f>IF(N739="znížená",J739,0)</f>
        <v>0</v>
      </c>
      <c r="BG739" s="191">
        <f>IF(N739="zákl. prenesená",J739,0)</f>
        <v>0</v>
      </c>
      <c r="BH739" s="191">
        <f>IF(N739="zníž. prenesená",J739,0)</f>
        <v>0</v>
      </c>
      <c r="BI739" s="191">
        <f>IF(N739="nulová",J739,0)</f>
        <v>0</v>
      </c>
      <c r="BJ739" s="19" t="s">
        <v>171</v>
      </c>
      <c r="BK739" s="191">
        <f>ROUND(I739*H739,2)</f>
        <v>0</v>
      </c>
      <c r="BL739" s="19" t="s">
        <v>240</v>
      </c>
      <c r="BM739" s="190" t="s">
        <v>950</v>
      </c>
    </row>
    <row r="740" s="12" customFormat="1" ht="22.8" customHeight="1">
      <c r="A740" s="12"/>
      <c r="B740" s="164"/>
      <c r="C740" s="12"/>
      <c r="D740" s="165" t="s">
        <v>75</v>
      </c>
      <c r="E740" s="175" t="s">
        <v>951</v>
      </c>
      <c r="F740" s="175" t="s">
        <v>952</v>
      </c>
      <c r="G740" s="12"/>
      <c r="H740" s="12"/>
      <c r="I740" s="167"/>
      <c r="J740" s="176">
        <f>BK740</f>
        <v>0</v>
      </c>
      <c r="K740" s="12"/>
      <c r="L740" s="164"/>
      <c r="M740" s="169"/>
      <c r="N740" s="170"/>
      <c r="O740" s="170"/>
      <c r="P740" s="171">
        <f>SUM(P741:P767)</f>
        <v>0</v>
      </c>
      <c r="Q740" s="170"/>
      <c r="R740" s="171">
        <f>SUM(R741:R767)</f>
        <v>2.42667074</v>
      </c>
      <c r="S740" s="170"/>
      <c r="T740" s="172">
        <f>SUM(T741:T767)</f>
        <v>0.20999999999999999</v>
      </c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R740" s="165" t="s">
        <v>171</v>
      </c>
      <c r="AT740" s="173" t="s">
        <v>75</v>
      </c>
      <c r="AU740" s="173" t="s">
        <v>81</v>
      </c>
      <c r="AY740" s="165" t="s">
        <v>165</v>
      </c>
      <c r="BK740" s="174">
        <f>SUM(BK741:BK767)</f>
        <v>0</v>
      </c>
    </row>
    <row r="741" s="2" customFormat="1" ht="16.5" customHeight="1">
      <c r="A741" s="38"/>
      <c r="B741" s="177"/>
      <c r="C741" s="178" t="s">
        <v>953</v>
      </c>
      <c r="D741" s="178" t="s">
        <v>167</v>
      </c>
      <c r="E741" s="179" t="s">
        <v>954</v>
      </c>
      <c r="F741" s="180" t="s">
        <v>955</v>
      </c>
      <c r="G741" s="181" t="s">
        <v>170</v>
      </c>
      <c r="H741" s="182">
        <v>105</v>
      </c>
      <c r="I741" s="183"/>
      <c r="J741" s="184">
        <f>ROUND(I741*H741,2)</f>
        <v>0</v>
      </c>
      <c r="K741" s="185"/>
      <c r="L741" s="39"/>
      <c r="M741" s="186" t="s">
        <v>1</v>
      </c>
      <c r="N741" s="187" t="s">
        <v>42</v>
      </c>
      <c r="O741" s="78"/>
      <c r="P741" s="188">
        <f>O741*H741</f>
        <v>0</v>
      </c>
      <c r="Q741" s="188">
        <v>0</v>
      </c>
      <c r="R741" s="188">
        <f>Q741*H741</f>
        <v>0</v>
      </c>
      <c r="S741" s="188">
        <v>0.002</v>
      </c>
      <c r="T741" s="189">
        <f>S741*H741</f>
        <v>0.20999999999999999</v>
      </c>
      <c r="U741" s="38"/>
      <c r="V741" s="38"/>
      <c r="W741" s="38"/>
      <c r="X741" s="38"/>
      <c r="Y741" s="38"/>
      <c r="Z741" s="38"/>
      <c r="AA741" s="38"/>
      <c r="AB741" s="38"/>
      <c r="AC741" s="38"/>
      <c r="AD741" s="38"/>
      <c r="AE741" s="38"/>
      <c r="AR741" s="190" t="s">
        <v>240</v>
      </c>
      <c r="AT741" s="190" t="s">
        <v>167</v>
      </c>
      <c r="AU741" s="190" t="s">
        <v>171</v>
      </c>
      <c r="AY741" s="19" t="s">
        <v>165</v>
      </c>
      <c r="BE741" s="191">
        <f>IF(N741="základná",J741,0)</f>
        <v>0</v>
      </c>
      <c r="BF741" s="191">
        <f>IF(N741="znížená",J741,0)</f>
        <v>0</v>
      </c>
      <c r="BG741" s="191">
        <f>IF(N741="zákl. prenesená",J741,0)</f>
        <v>0</v>
      </c>
      <c r="BH741" s="191">
        <f>IF(N741="zníž. prenesená",J741,0)</f>
        <v>0</v>
      </c>
      <c r="BI741" s="191">
        <f>IF(N741="nulová",J741,0)</f>
        <v>0</v>
      </c>
      <c r="BJ741" s="19" t="s">
        <v>171</v>
      </c>
      <c r="BK741" s="191">
        <f>ROUND(I741*H741,2)</f>
        <v>0</v>
      </c>
      <c r="BL741" s="19" t="s">
        <v>240</v>
      </c>
      <c r="BM741" s="190" t="s">
        <v>956</v>
      </c>
    </row>
    <row r="742" s="2" customFormat="1" ht="37.8" customHeight="1">
      <c r="A742" s="38"/>
      <c r="B742" s="177"/>
      <c r="C742" s="178" t="s">
        <v>957</v>
      </c>
      <c r="D742" s="178" t="s">
        <v>167</v>
      </c>
      <c r="E742" s="179" t="s">
        <v>958</v>
      </c>
      <c r="F742" s="180" t="s">
        <v>959</v>
      </c>
      <c r="G742" s="181" t="s">
        <v>170</v>
      </c>
      <c r="H742" s="182">
        <v>105</v>
      </c>
      <c r="I742" s="183"/>
      <c r="J742" s="184">
        <f>ROUND(I742*H742,2)</f>
        <v>0</v>
      </c>
      <c r="K742" s="185"/>
      <c r="L742" s="39"/>
      <c r="M742" s="186" t="s">
        <v>1</v>
      </c>
      <c r="N742" s="187" t="s">
        <v>42</v>
      </c>
      <c r="O742" s="78"/>
      <c r="P742" s="188">
        <f>O742*H742</f>
        <v>0</v>
      </c>
      <c r="Q742" s="188">
        <v>0</v>
      </c>
      <c r="R742" s="188">
        <f>Q742*H742</f>
        <v>0</v>
      </c>
      <c r="S742" s="188">
        <v>0</v>
      </c>
      <c r="T742" s="189">
        <f>S742*H742</f>
        <v>0</v>
      </c>
      <c r="U742" s="38"/>
      <c r="V742" s="38"/>
      <c r="W742" s="38"/>
      <c r="X742" s="38"/>
      <c r="Y742" s="38"/>
      <c r="Z742" s="38"/>
      <c r="AA742" s="38"/>
      <c r="AB742" s="38"/>
      <c r="AC742" s="38"/>
      <c r="AD742" s="38"/>
      <c r="AE742" s="38"/>
      <c r="AR742" s="190" t="s">
        <v>240</v>
      </c>
      <c r="AT742" s="190" t="s">
        <v>167</v>
      </c>
      <c r="AU742" s="190" t="s">
        <v>171</v>
      </c>
      <c r="AY742" s="19" t="s">
        <v>165</v>
      </c>
      <c r="BE742" s="191">
        <f>IF(N742="základná",J742,0)</f>
        <v>0</v>
      </c>
      <c r="BF742" s="191">
        <f>IF(N742="znížená",J742,0)</f>
        <v>0</v>
      </c>
      <c r="BG742" s="191">
        <f>IF(N742="zákl. prenesená",J742,0)</f>
        <v>0</v>
      </c>
      <c r="BH742" s="191">
        <f>IF(N742="zníž. prenesená",J742,0)</f>
        <v>0</v>
      </c>
      <c r="BI742" s="191">
        <f>IF(N742="nulová",J742,0)</f>
        <v>0</v>
      </c>
      <c r="BJ742" s="19" t="s">
        <v>171</v>
      </c>
      <c r="BK742" s="191">
        <f>ROUND(I742*H742,2)</f>
        <v>0</v>
      </c>
      <c r="BL742" s="19" t="s">
        <v>240</v>
      </c>
      <c r="BM742" s="190" t="s">
        <v>960</v>
      </c>
    </row>
    <row r="743" s="13" customFormat="1">
      <c r="A743" s="13"/>
      <c r="B743" s="192"/>
      <c r="C743" s="13"/>
      <c r="D743" s="193" t="s">
        <v>173</v>
      </c>
      <c r="E743" s="194" t="s">
        <v>1</v>
      </c>
      <c r="F743" s="195" t="s">
        <v>961</v>
      </c>
      <c r="G743" s="13"/>
      <c r="H743" s="196">
        <v>105</v>
      </c>
      <c r="I743" s="197"/>
      <c r="J743" s="13"/>
      <c r="K743" s="13"/>
      <c r="L743" s="192"/>
      <c r="M743" s="198"/>
      <c r="N743" s="199"/>
      <c r="O743" s="199"/>
      <c r="P743" s="199"/>
      <c r="Q743" s="199"/>
      <c r="R743" s="199"/>
      <c r="S743" s="199"/>
      <c r="T743" s="200"/>
      <c r="U743" s="13"/>
      <c r="V743" s="13"/>
      <c r="W743" s="13"/>
      <c r="X743" s="13"/>
      <c r="Y743" s="13"/>
      <c r="Z743" s="13"/>
      <c r="AA743" s="13"/>
      <c r="AB743" s="13"/>
      <c r="AC743" s="13"/>
      <c r="AD743" s="13"/>
      <c r="AE743" s="13"/>
      <c r="AT743" s="194" t="s">
        <v>173</v>
      </c>
      <c r="AU743" s="194" t="s">
        <v>171</v>
      </c>
      <c r="AV743" s="13" t="s">
        <v>171</v>
      </c>
      <c r="AW743" s="13" t="s">
        <v>32</v>
      </c>
      <c r="AX743" s="13" t="s">
        <v>81</v>
      </c>
      <c r="AY743" s="194" t="s">
        <v>165</v>
      </c>
    </row>
    <row r="744" s="2" customFormat="1" ht="24.15" customHeight="1">
      <c r="A744" s="38"/>
      <c r="B744" s="177"/>
      <c r="C744" s="201" t="s">
        <v>962</v>
      </c>
      <c r="D744" s="201" t="s">
        <v>201</v>
      </c>
      <c r="E744" s="202" t="s">
        <v>963</v>
      </c>
      <c r="F744" s="203" t="s">
        <v>964</v>
      </c>
      <c r="G744" s="204" t="s">
        <v>170</v>
      </c>
      <c r="H744" s="205">
        <v>120.75</v>
      </c>
      <c r="I744" s="206"/>
      <c r="J744" s="207">
        <f>ROUND(I744*H744,2)</f>
        <v>0</v>
      </c>
      <c r="K744" s="208"/>
      <c r="L744" s="209"/>
      <c r="M744" s="210" t="s">
        <v>1</v>
      </c>
      <c r="N744" s="211" t="s">
        <v>42</v>
      </c>
      <c r="O744" s="78"/>
      <c r="P744" s="188">
        <f>O744*H744</f>
        <v>0</v>
      </c>
      <c r="Q744" s="188">
        <v>0.0019</v>
      </c>
      <c r="R744" s="188">
        <f>Q744*H744</f>
        <v>0.22942499999999999</v>
      </c>
      <c r="S744" s="188">
        <v>0</v>
      </c>
      <c r="T744" s="189">
        <f>S744*H744</f>
        <v>0</v>
      </c>
      <c r="U744" s="38"/>
      <c r="V744" s="38"/>
      <c r="W744" s="38"/>
      <c r="X744" s="38"/>
      <c r="Y744" s="38"/>
      <c r="Z744" s="38"/>
      <c r="AA744" s="38"/>
      <c r="AB744" s="38"/>
      <c r="AC744" s="38"/>
      <c r="AD744" s="38"/>
      <c r="AE744" s="38"/>
      <c r="AR744" s="190" t="s">
        <v>523</v>
      </c>
      <c r="AT744" s="190" t="s">
        <v>201</v>
      </c>
      <c r="AU744" s="190" t="s">
        <v>171</v>
      </c>
      <c r="AY744" s="19" t="s">
        <v>165</v>
      </c>
      <c r="BE744" s="191">
        <f>IF(N744="základná",J744,0)</f>
        <v>0</v>
      </c>
      <c r="BF744" s="191">
        <f>IF(N744="znížená",J744,0)</f>
        <v>0</v>
      </c>
      <c r="BG744" s="191">
        <f>IF(N744="zákl. prenesená",J744,0)</f>
        <v>0</v>
      </c>
      <c r="BH744" s="191">
        <f>IF(N744="zníž. prenesená",J744,0)</f>
        <v>0</v>
      </c>
      <c r="BI744" s="191">
        <f>IF(N744="nulová",J744,0)</f>
        <v>0</v>
      </c>
      <c r="BJ744" s="19" t="s">
        <v>171</v>
      </c>
      <c r="BK744" s="191">
        <f>ROUND(I744*H744,2)</f>
        <v>0</v>
      </c>
      <c r="BL744" s="19" t="s">
        <v>240</v>
      </c>
      <c r="BM744" s="190" t="s">
        <v>965</v>
      </c>
    </row>
    <row r="745" s="2" customFormat="1" ht="21.75" customHeight="1">
      <c r="A745" s="38"/>
      <c r="B745" s="177"/>
      <c r="C745" s="201" t="s">
        <v>966</v>
      </c>
      <c r="D745" s="201" t="s">
        <v>201</v>
      </c>
      <c r="E745" s="202" t="s">
        <v>967</v>
      </c>
      <c r="F745" s="203" t="s">
        <v>968</v>
      </c>
      <c r="G745" s="204" t="s">
        <v>216</v>
      </c>
      <c r="H745" s="205">
        <v>329.69999999999999</v>
      </c>
      <c r="I745" s="206"/>
      <c r="J745" s="207">
        <f>ROUND(I745*H745,2)</f>
        <v>0</v>
      </c>
      <c r="K745" s="208"/>
      <c r="L745" s="209"/>
      <c r="M745" s="210" t="s">
        <v>1</v>
      </c>
      <c r="N745" s="211" t="s">
        <v>42</v>
      </c>
      <c r="O745" s="78"/>
      <c r="P745" s="188">
        <f>O745*H745</f>
        <v>0</v>
      </c>
      <c r="Q745" s="188">
        <v>0.00014999999999999999</v>
      </c>
      <c r="R745" s="188">
        <f>Q745*H745</f>
        <v>0.049454999999999992</v>
      </c>
      <c r="S745" s="188">
        <v>0</v>
      </c>
      <c r="T745" s="189">
        <f>S745*H745</f>
        <v>0</v>
      </c>
      <c r="U745" s="38"/>
      <c r="V745" s="38"/>
      <c r="W745" s="38"/>
      <c r="X745" s="38"/>
      <c r="Y745" s="38"/>
      <c r="Z745" s="38"/>
      <c r="AA745" s="38"/>
      <c r="AB745" s="38"/>
      <c r="AC745" s="38"/>
      <c r="AD745" s="38"/>
      <c r="AE745" s="38"/>
      <c r="AR745" s="190" t="s">
        <v>523</v>
      </c>
      <c r="AT745" s="190" t="s">
        <v>201</v>
      </c>
      <c r="AU745" s="190" t="s">
        <v>171</v>
      </c>
      <c r="AY745" s="19" t="s">
        <v>165</v>
      </c>
      <c r="BE745" s="191">
        <f>IF(N745="základná",J745,0)</f>
        <v>0</v>
      </c>
      <c r="BF745" s="191">
        <f>IF(N745="znížená",J745,0)</f>
        <v>0</v>
      </c>
      <c r="BG745" s="191">
        <f>IF(N745="zákl. prenesená",J745,0)</f>
        <v>0</v>
      </c>
      <c r="BH745" s="191">
        <f>IF(N745="zníž. prenesená",J745,0)</f>
        <v>0</v>
      </c>
      <c r="BI745" s="191">
        <f>IF(N745="nulová",J745,0)</f>
        <v>0</v>
      </c>
      <c r="BJ745" s="19" t="s">
        <v>171</v>
      </c>
      <c r="BK745" s="191">
        <f>ROUND(I745*H745,2)</f>
        <v>0</v>
      </c>
      <c r="BL745" s="19" t="s">
        <v>240</v>
      </c>
      <c r="BM745" s="190" t="s">
        <v>969</v>
      </c>
    </row>
    <row r="746" s="2" customFormat="1" ht="21.75" customHeight="1">
      <c r="A746" s="38"/>
      <c r="B746" s="177"/>
      <c r="C746" s="178" t="s">
        <v>970</v>
      </c>
      <c r="D746" s="178" t="s">
        <v>167</v>
      </c>
      <c r="E746" s="179" t="s">
        <v>971</v>
      </c>
      <c r="F746" s="180" t="s">
        <v>972</v>
      </c>
      <c r="G746" s="181" t="s">
        <v>216</v>
      </c>
      <c r="H746" s="182">
        <v>4</v>
      </c>
      <c r="I746" s="183"/>
      <c r="J746" s="184">
        <f>ROUND(I746*H746,2)</f>
        <v>0</v>
      </c>
      <c r="K746" s="185"/>
      <c r="L746" s="39"/>
      <c r="M746" s="186" t="s">
        <v>1</v>
      </c>
      <c r="N746" s="187" t="s">
        <v>42</v>
      </c>
      <c r="O746" s="78"/>
      <c r="P746" s="188">
        <f>O746*H746</f>
        <v>0</v>
      </c>
      <c r="Q746" s="188">
        <v>1.0000000000000001E-05</v>
      </c>
      <c r="R746" s="188">
        <f>Q746*H746</f>
        <v>4.0000000000000003E-05</v>
      </c>
      <c r="S746" s="188">
        <v>0</v>
      </c>
      <c r="T746" s="189">
        <f>S746*H746</f>
        <v>0</v>
      </c>
      <c r="U746" s="38"/>
      <c r="V746" s="38"/>
      <c r="W746" s="38"/>
      <c r="X746" s="38"/>
      <c r="Y746" s="38"/>
      <c r="Z746" s="38"/>
      <c r="AA746" s="38"/>
      <c r="AB746" s="38"/>
      <c r="AC746" s="38"/>
      <c r="AD746" s="38"/>
      <c r="AE746" s="38"/>
      <c r="AR746" s="190" t="s">
        <v>240</v>
      </c>
      <c r="AT746" s="190" t="s">
        <v>167</v>
      </c>
      <c r="AU746" s="190" t="s">
        <v>171</v>
      </c>
      <c r="AY746" s="19" t="s">
        <v>165</v>
      </c>
      <c r="BE746" s="191">
        <f>IF(N746="základná",J746,0)</f>
        <v>0</v>
      </c>
      <c r="BF746" s="191">
        <f>IF(N746="znížená",J746,0)</f>
        <v>0</v>
      </c>
      <c r="BG746" s="191">
        <f>IF(N746="zákl. prenesená",J746,0)</f>
        <v>0</v>
      </c>
      <c r="BH746" s="191">
        <f>IF(N746="zníž. prenesená",J746,0)</f>
        <v>0</v>
      </c>
      <c r="BI746" s="191">
        <f>IF(N746="nulová",J746,0)</f>
        <v>0</v>
      </c>
      <c r="BJ746" s="19" t="s">
        <v>171</v>
      </c>
      <c r="BK746" s="191">
        <f>ROUND(I746*H746,2)</f>
        <v>0</v>
      </c>
      <c r="BL746" s="19" t="s">
        <v>240</v>
      </c>
      <c r="BM746" s="190" t="s">
        <v>973</v>
      </c>
    </row>
    <row r="747" s="2" customFormat="1" ht="24.15" customHeight="1">
      <c r="A747" s="38"/>
      <c r="B747" s="177"/>
      <c r="C747" s="201" t="s">
        <v>974</v>
      </c>
      <c r="D747" s="201" t="s">
        <v>201</v>
      </c>
      <c r="E747" s="202" t="s">
        <v>975</v>
      </c>
      <c r="F747" s="203" t="s">
        <v>976</v>
      </c>
      <c r="G747" s="204" t="s">
        <v>170</v>
      </c>
      <c r="H747" s="205">
        <v>1.6000000000000001</v>
      </c>
      <c r="I747" s="206"/>
      <c r="J747" s="207">
        <f>ROUND(I747*H747,2)</f>
        <v>0</v>
      </c>
      <c r="K747" s="208"/>
      <c r="L747" s="209"/>
      <c r="M747" s="210" t="s">
        <v>1</v>
      </c>
      <c r="N747" s="211" t="s">
        <v>42</v>
      </c>
      <c r="O747" s="78"/>
      <c r="P747" s="188">
        <f>O747*H747</f>
        <v>0</v>
      </c>
      <c r="Q747" s="188">
        <v>0.0022000000000000001</v>
      </c>
      <c r="R747" s="188">
        <f>Q747*H747</f>
        <v>0.0035200000000000006</v>
      </c>
      <c r="S747" s="188">
        <v>0</v>
      </c>
      <c r="T747" s="189">
        <f>S747*H747</f>
        <v>0</v>
      </c>
      <c r="U747" s="38"/>
      <c r="V747" s="38"/>
      <c r="W747" s="38"/>
      <c r="X747" s="38"/>
      <c r="Y747" s="38"/>
      <c r="Z747" s="38"/>
      <c r="AA747" s="38"/>
      <c r="AB747" s="38"/>
      <c r="AC747" s="38"/>
      <c r="AD747" s="38"/>
      <c r="AE747" s="38"/>
      <c r="AR747" s="190" t="s">
        <v>523</v>
      </c>
      <c r="AT747" s="190" t="s">
        <v>201</v>
      </c>
      <c r="AU747" s="190" t="s">
        <v>171</v>
      </c>
      <c r="AY747" s="19" t="s">
        <v>165</v>
      </c>
      <c r="BE747" s="191">
        <f>IF(N747="základná",J747,0)</f>
        <v>0</v>
      </c>
      <c r="BF747" s="191">
        <f>IF(N747="znížená",J747,0)</f>
        <v>0</v>
      </c>
      <c r="BG747" s="191">
        <f>IF(N747="zákl. prenesená",J747,0)</f>
        <v>0</v>
      </c>
      <c r="BH747" s="191">
        <f>IF(N747="zníž. prenesená",J747,0)</f>
        <v>0</v>
      </c>
      <c r="BI747" s="191">
        <f>IF(N747="nulová",J747,0)</f>
        <v>0</v>
      </c>
      <c r="BJ747" s="19" t="s">
        <v>171</v>
      </c>
      <c r="BK747" s="191">
        <f>ROUND(I747*H747,2)</f>
        <v>0</v>
      </c>
      <c r="BL747" s="19" t="s">
        <v>240</v>
      </c>
      <c r="BM747" s="190" t="s">
        <v>977</v>
      </c>
    </row>
    <row r="748" s="2" customFormat="1" ht="24.15" customHeight="1">
      <c r="A748" s="38"/>
      <c r="B748" s="177"/>
      <c r="C748" s="201" t="s">
        <v>978</v>
      </c>
      <c r="D748" s="201" t="s">
        <v>201</v>
      </c>
      <c r="E748" s="202" t="s">
        <v>979</v>
      </c>
      <c r="F748" s="203" t="s">
        <v>980</v>
      </c>
      <c r="G748" s="204" t="s">
        <v>216</v>
      </c>
      <c r="H748" s="205">
        <v>4</v>
      </c>
      <c r="I748" s="206"/>
      <c r="J748" s="207">
        <f>ROUND(I748*H748,2)</f>
        <v>0</v>
      </c>
      <c r="K748" s="208"/>
      <c r="L748" s="209"/>
      <c r="M748" s="210" t="s">
        <v>1</v>
      </c>
      <c r="N748" s="211" t="s">
        <v>42</v>
      </c>
      <c r="O748" s="78"/>
      <c r="P748" s="188">
        <f>O748*H748</f>
        <v>0</v>
      </c>
      <c r="Q748" s="188">
        <v>0.00038000000000000002</v>
      </c>
      <c r="R748" s="188">
        <f>Q748*H748</f>
        <v>0.0015200000000000001</v>
      </c>
      <c r="S748" s="188">
        <v>0</v>
      </c>
      <c r="T748" s="189">
        <f>S748*H748</f>
        <v>0</v>
      </c>
      <c r="U748" s="38"/>
      <c r="V748" s="38"/>
      <c r="W748" s="38"/>
      <c r="X748" s="38"/>
      <c r="Y748" s="38"/>
      <c r="Z748" s="38"/>
      <c r="AA748" s="38"/>
      <c r="AB748" s="38"/>
      <c r="AC748" s="38"/>
      <c r="AD748" s="38"/>
      <c r="AE748" s="38"/>
      <c r="AR748" s="190" t="s">
        <v>523</v>
      </c>
      <c r="AT748" s="190" t="s">
        <v>201</v>
      </c>
      <c r="AU748" s="190" t="s">
        <v>171</v>
      </c>
      <c r="AY748" s="19" t="s">
        <v>165</v>
      </c>
      <c r="BE748" s="191">
        <f>IF(N748="základná",J748,0)</f>
        <v>0</v>
      </c>
      <c r="BF748" s="191">
        <f>IF(N748="znížená",J748,0)</f>
        <v>0</v>
      </c>
      <c r="BG748" s="191">
        <f>IF(N748="zákl. prenesená",J748,0)</f>
        <v>0</v>
      </c>
      <c r="BH748" s="191">
        <f>IF(N748="zníž. prenesená",J748,0)</f>
        <v>0</v>
      </c>
      <c r="BI748" s="191">
        <f>IF(N748="nulová",J748,0)</f>
        <v>0</v>
      </c>
      <c r="BJ748" s="19" t="s">
        <v>171</v>
      </c>
      <c r="BK748" s="191">
        <f>ROUND(I748*H748,2)</f>
        <v>0</v>
      </c>
      <c r="BL748" s="19" t="s">
        <v>240</v>
      </c>
      <c r="BM748" s="190" t="s">
        <v>981</v>
      </c>
    </row>
    <row r="749" s="2" customFormat="1" ht="16.5" customHeight="1">
      <c r="A749" s="38"/>
      <c r="B749" s="177"/>
      <c r="C749" s="201" t="s">
        <v>982</v>
      </c>
      <c r="D749" s="201" t="s">
        <v>201</v>
      </c>
      <c r="E749" s="202" t="s">
        <v>983</v>
      </c>
      <c r="F749" s="203" t="s">
        <v>984</v>
      </c>
      <c r="G749" s="204" t="s">
        <v>216</v>
      </c>
      <c r="H749" s="205">
        <v>20</v>
      </c>
      <c r="I749" s="206"/>
      <c r="J749" s="207">
        <f>ROUND(I749*H749,2)</f>
        <v>0</v>
      </c>
      <c r="K749" s="208"/>
      <c r="L749" s="209"/>
      <c r="M749" s="210" t="s">
        <v>1</v>
      </c>
      <c r="N749" s="211" t="s">
        <v>42</v>
      </c>
      <c r="O749" s="78"/>
      <c r="P749" s="188">
        <f>O749*H749</f>
        <v>0</v>
      </c>
      <c r="Q749" s="188">
        <v>0.00035</v>
      </c>
      <c r="R749" s="188">
        <f>Q749*H749</f>
        <v>0.0070000000000000001</v>
      </c>
      <c r="S749" s="188">
        <v>0</v>
      </c>
      <c r="T749" s="189">
        <f>S749*H749</f>
        <v>0</v>
      </c>
      <c r="U749" s="38"/>
      <c r="V749" s="38"/>
      <c r="W749" s="38"/>
      <c r="X749" s="38"/>
      <c r="Y749" s="38"/>
      <c r="Z749" s="38"/>
      <c r="AA749" s="38"/>
      <c r="AB749" s="38"/>
      <c r="AC749" s="38"/>
      <c r="AD749" s="38"/>
      <c r="AE749" s="38"/>
      <c r="AR749" s="190" t="s">
        <v>523</v>
      </c>
      <c r="AT749" s="190" t="s">
        <v>201</v>
      </c>
      <c r="AU749" s="190" t="s">
        <v>171</v>
      </c>
      <c r="AY749" s="19" t="s">
        <v>165</v>
      </c>
      <c r="BE749" s="191">
        <f>IF(N749="základná",J749,0)</f>
        <v>0</v>
      </c>
      <c r="BF749" s="191">
        <f>IF(N749="znížená",J749,0)</f>
        <v>0</v>
      </c>
      <c r="BG749" s="191">
        <f>IF(N749="zákl. prenesená",J749,0)</f>
        <v>0</v>
      </c>
      <c r="BH749" s="191">
        <f>IF(N749="zníž. prenesená",J749,0)</f>
        <v>0</v>
      </c>
      <c r="BI749" s="191">
        <f>IF(N749="nulová",J749,0)</f>
        <v>0</v>
      </c>
      <c r="BJ749" s="19" t="s">
        <v>171</v>
      </c>
      <c r="BK749" s="191">
        <f>ROUND(I749*H749,2)</f>
        <v>0</v>
      </c>
      <c r="BL749" s="19" t="s">
        <v>240</v>
      </c>
      <c r="BM749" s="190" t="s">
        <v>985</v>
      </c>
    </row>
    <row r="750" s="2" customFormat="1" ht="37.8" customHeight="1">
      <c r="A750" s="38"/>
      <c r="B750" s="177"/>
      <c r="C750" s="178" t="s">
        <v>986</v>
      </c>
      <c r="D750" s="178" t="s">
        <v>167</v>
      </c>
      <c r="E750" s="179" t="s">
        <v>987</v>
      </c>
      <c r="F750" s="180" t="s">
        <v>988</v>
      </c>
      <c r="G750" s="181" t="s">
        <v>222</v>
      </c>
      <c r="H750" s="182">
        <v>51.700000000000003</v>
      </c>
      <c r="I750" s="183"/>
      <c r="J750" s="184">
        <f>ROUND(I750*H750,2)</f>
        <v>0</v>
      </c>
      <c r="K750" s="185"/>
      <c r="L750" s="39"/>
      <c r="M750" s="186" t="s">
        <v>1</v>
      </c>
      <c r="N750" s="187" t="s">
        <v>42</v>
      </c>
      <c r="O750" s="78"/>
      <c r="P750" s="188">
        <f>O750*H750</f>
        <v>0</v>
      </c>
      <c r="Q750" s="188">
        <v>5.0000000000000002E-05</v>
      </c>
      <c r="R750" s="188">
        <f>Q750*H750</f>
        <v>0.0025850000000000001</v>
      </c>
      <c r="S750" s="188">
        <v>0</v>
      </c>
      <c r="T750" s="189">
        <f>S750*H750</f>
        <v>0</v>
      </c>
      <c r="U750" s="38"/>
      <c r="V750" s="38"/>
      <c r="W750" s="38"/>
      <c r="X750" s="38"/>
      <c r="Y750" s="38"/>
      <c r="Z750" s="38"/>
      <c r="AA750" s="38"/>
      <c r="AB750" s="38"/>
      <c r="AC750" s="38"/>
      <c r="AD750" s="38"/>
      <c r="AE750" s="38"/>
      <c r="AR750" s="190" t="s">
        <v>240</v>
      </c>
      <c r="AT750" s="190" t="s">
        <v>167</v>
      </c>
      <c r="AU750" s="190" t="s">
        <v>171</v>
      </c>
      <c r="AY750" s="19" t="s">
        <v>165</v>
      </c>
      <c r="BE750" s="191">
        <f>IF(N750="základná",J750,0)</f>
        <v>0</v>
      </c>
      <c r="BF750" s="191">
        <f>IF(N750="znížená",J750,0)</f>
        <v>0</v>
      </c>
      <c r="BG750" s="191">
        <f>IF(N750="zákl. prenesená",J750,0)</f>
        <v>0</v>
      </c>
      <c r="BH750" s="191">
        <f>IF(N750="zníž. prenesená",J750,0)</f>
        <v>0</v>
      </c>
      <c r="BI750" s="191">
        <f>IF(N750="nulová",J750,0)</f>
        <v>0</v>
      </c>
      <c r="BJ750" s="19" t="s">
        <v>171</v>
      </c>
      <c r="BK750" s="191">
        <f>ROUND(I750*H750,2)</f>
        <v>0</v>
      </c>
      <c r="BL750" s="19" t="s">
        <v>240</v>
      </c>
      <c r="BM750" s="190" t="s">
        <v>989</v>
      </c>
    </row>
    <row r="751" s="13" customFormat="1">
      <c r="A751" s="13"/>
      <c r="B751" s="192"/>
      <c r="C751" s="13"/>
      <c r="D751" s="193" t="s">
        <v>173</v>
      </c>
      <c r="E751" s="194" t="s">
        <v>1</v>
      </c>
      <c r="F751" s="195" t="s">
        <v>990</v>
      </c>
      <c r="G751" s="13"/>
      <c r="H751" s="196">
        <v>30.699999999999999</v>
      </c>
      <c r="I751" s="197"/>
      <c r="J751" s="13"/>
      <c r="K751" s="13"/>
      <c r="L751" s="192"/>
      <c r="M751" s="198"/>
      <c r="N751" s="199"/>
      <c r="O751" s="199"/>
      <c r="P751" s="199"/>
      <c r="Q751" s="199"/>
      <c r="R751" s="199"/>
      <c r="S751" s="199"/>
      <c r="T751" s="200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T751" s="194" t="s">
        <v>173</v>
      </c>
      <c r="AU751" s="194" t="s">
        <v>171</v>
      </c>
      <c r="AV751" s="13" t="s">
        <v>171</v>
      </c>
      <c r="AW751" s="13" t="s">
        <v>32</v>
      </c>
      <c r="AX751" s="13" t="s">
        <v>76</v>
      </c>
      <c r="AY751" s="194" t="s">
        <v>165</v>
      </c>
    </row>
    <row r="752" s="13" customFormat="1">
      <c r="A752" s="13"/>
      <c r="B752" s="192"/>
      <c r="C752" s="13"/>
      <c r="D752" s="193" t="s">
        <v>173</v>
      </c>
      <c r="E752" s="194" t="s">
        <v>1</v>
      </c>
      <c r="F752" s="195" t="s">
        <v>991</v>
      </c>
      <c r="G752" s="13"/>
      <c r="H752" s="196">
        <v>21</v>
      </c>
      <c r="I752" s="197"/>
      <c r="J752" s="13"/>
      <c r="K752" s="13"/>
      <c r="L752" s="192"/>
      <c r="M752" s="198"/>
      <c r="N752" s="199"/>
      <c r="O752" s="199"/>
      <c r="P752" s="199"/>
      <c r="Q752" s="199"/>
      <c r="R752" s="199"/>
      <c r="S752" s="199"/>
      <c r="T752" s="200"/>
      <c r="U752" s="13"/>
      <c r="V752" s="13"/>
      <c r="W752" s="13"/>
      <c r="X752" s="13"/>
      <c r="Y752" s="13"/>
      <c r="Z752" s="13"/>
      <c r="AA752" s="13"/>
      <c r="AB752" s="13"/>
      <c r="AC752" s="13"/>
      <c r="AD752" s="13"/>
      <c r="AE752" s="13"/>
      <c r="AT752" s="194" t="s">
        <v>173</v>
      </c>
      <c r="AU752" s="194" t="s">
        <v>171</v>
      </c>
      <c r="AV752" s="13" t="s">
        <v>171</v>
      </c>
      <c r="AW752" s="13" t="s">
        <v>32</v>
      </c>
      <c r="AX752" s="13" t="s">
        <v>76</v>
      </c>
      <c r="AY752" s="194" t="s">
        <v>165</v>
      </c>
    </row>
    <row r="753" s="14" customFormat="1">
      <c r="A753" s="14"/>
      <c r="B753" s="212"/>
      <c r="C753" s="14"/>
      <c r="D753" s="193" t="s">
        <v>173</v>
      </c>
      <c r="E753" s="213" t="s">
        <v>1</v>
      </c>
      <c r="F753" s="214" t="s">
        <v>231</v>
      </c>
      <c r="G753" s="14"/>
      <c r="H753" s="215">
        <v>51.700000000000003</v>
      </c>
      <c r="I753" s="216"/>
      <c r="J753" s="14"/>
      <c r="K753" s="14"/>
      <c r="L753" s="212"/>
      <c r="M753" s="217"/>
      <c r="N753" s="218"/>
      <c r="O753" s="218"/>
      <c r="P753" s="218"/>
      <c r="Q753" s="218"/>
      <c r="R753" s="218"/>
      <c r="S753" s="218"/>
      <c r="T753" s="219"/>
      <c r="U753" s="14"/>
      <c r="V753" s="14"/>
      <c r="W753" s="14"/>
      <c r="X753" s="14"/>
      <c r="Y753" s="14"/>
      <c r="Z753" s="14"/>
      <c r="AA753" s="14"/>
      <c r="AB753" s="14"/>
      <c r="AC753" s="14"/>
      <c r="AD753" s="14"/>
      <c r="AE753" s="14"/>
      <c r="AT753" s="213" t="s">
        <v>173</v>
      </c>
      <c r="AU753" s="213" t="s">
        <v>171</v>
      </c>
      <c r="AV753" s="14" t="s">
        <v>91</v>
      </c>
      <c r="AW753" s="14" t="s">
        <v>32</v>
      </c>
      <c r="AX753" s="14" t="s">
        <v>81</v>
      </c>
      <c r="AY753" s="213" t="s">
        <v>165</v>
      </c>
    </row>
    <row r="754" s="2" customFormat="1" ht="16.5" customHeight="1">
      <c r="A754" s="38"/>
      <c r="B754" s="177"/>
      <c r="C754" s="201" t="s">
        <v>992</v>
      </c>
      <c r="D754" s="201" t="s">
        <v>201</v>
      </c>
      <c r="E754" s="202" t="s">
        <v>983</v>
      </c>
      <c r="F754" s="203" t="s">
        <v>984</v>
      </c>
      <c r="G754" s="204" t="s">
        <v>216</v>
      </c>
      <c r="H754" s="205">
        <v>413.60000000000002</v>
      </c>
      <c r="I754" s="206"/>
      <c r="J754" s="207">
        <f>ROUND(I754*H754,2)</f>
        <v>0</v>
      </c>
      <c r="K754" s="208"/>
      <c r="L754" s="209"/>
      <c r="M754" s="210" t="s">
        <v>1</v>
      </c>
      <c r="N754" s="211" t="s">
        <v>42</v>
      </c>
      <c r="O754" s="78"/>
      <c r="P754" s="188">
        <f>O754*H754</f>
        <v>0</v>
      </c>
      <c r="Q754" s="188">
        <v>0.00035</v>
      </c>
      <c r="R754" s="188">
        <f>Q754*H754</f>
        <v>0.14476</v>
      </c>
      <c r="S754" s="188">
        <v>0</v>
      </c>
      <c r="T754" s="189">
        <f>S754*H754</f>
        <v>0</v>
      </c>
      <c r="U754" s="38"/>
      <c r="V754" s="38"/>
      <c r="W754" s="38"/>
      <c r="X754" s="38"/>
      <c r="Y754" s="38"/>
      <c r="Z754" s="38"/>
      <c r="AA754" s="38"/>
      <c r="AB754" s="38"/>
      <c r="AC754" s="38"/>
      <c r="AD754" s="38"/>
      <c r="AE754" s="38"/>
      <c r="AR754" s="190" t="s">
        <v>523</v>
      </c>
      <c r="AT754" s="190" t="s">
        <v>201</v>
      </c>
      <c r="AU754" s="190" t="s">
        <v>171</v>
      </c>
      <c r="AY754" s="19" t="s">
        <v>165</v>
      </c>
      <c r="BE754" s="191">
        <f>IF(N754="základná",J754,0)</f>
        <v>0</v>
      </c>
      <c r="BF754" s="191">
        <f>IF(N754="znížená",J754,0)</f>
        <v>0</v>
      </c>
      <c r="BG754" s="191">
        <f>IF(N754="zákl. prenesená",J754,0)</f>
        <v>0</v>
      </c>
      <c r="BH754" s="191">
        <f>IF(N754="zníž. prenesená",J754,0)</f>
        <v>0</v>
      </c>
      <c r="BI754" s="191">
        <f>IF(N754="nulová",J754,0)</f>
        <v>0</v>
      </c>
      <c r="BJ754" s="19" t="s">
        <v>171</v>
      </c>
      <c r="BK754" s="191">
        <f>ROUND(I754*H754,2)</f>
        <v>0</v>
      </c>
      <c r="BL754" s="19" t="s">
        <v>240</v>
      </c>
      <c r="BM754" s="190" t="s">
        <v>993</v>
      </c>
    </row>
    <row r="755" s="2" customFormat="1" ht="33" customHeight="1">
      <c r="A755" s="38"/>
      <c r="B755" s="177"/>
      <c r="C755" s="178" t="s">
        <v>994</v>
      </c>
      <c r="D755" s="178" t="s">
        <v>167</v>
      </c>
      <c r="E755" s="179" t="s">
        <v>995</v>
      </c>
      <c r="F755" s="180" t="s">
        <v>996</v>
      </c>
      <c r="G755" s="181" t="s">
        <v>222</v>
      </c>
      <c r="H755" s="182">
        <v>51.700000000000003</v>
      </c>
      <c r="I755" s="183"/>
      <c r="J755" s="184">
        <f>ROUND(I755*H755,2)</f>
        <v>0</v>
      </c>
      <c r="K755" s="185"/>
      <c r="L755" s="39"/>
      <c r="M755" s="186" t="s">
        <v>1</v>
      </c>
      <c r="N755" s="187" t="s">
        <v>42</v>
      </c>
      <c r="O755" s="78"/>
      <c r="P755" s="188">
        <f>O755*H755</f>
        <v>0</v>
      </c>
      <c r="Q755" s="188">
        <v>5.0000000000000002E-05</v>
      </c>
      <c r="R755" s="188">
        <f>Q755*H755</f>
        <v>0.0025850000000000001</v>
      </c>
      <c r="S755" s="188">
        <v>0</v>
      </c>
      <c r="T755" s="189">
        <f>S755*H755</f>
        <v>0</v>
      </c>
      <c r="U755" s="38"/>
      <c r="V755" s="38"/>
      <c r="W755" s="38"/>
      <c r="X755" s="38"/>
      <c r="Y755" s="38"/>
      <c r="Z755" s="38"/>
      <c r="AA755" s="38"/>
      <c r="AB755" s="38"/>
      <c r="AC755" s="38"/>
      <c r="AD755" s="38"/>
      <c r="AE755" s="38"/>
      <c r="AR755" s="190" t="s">
        <v>240</v>
      </c>
      <c r="AT755" s="190" t="s">
        <v>167</v>
      </c>
      <c r="AU755" s="190" t="s">
        <v>171</v>
      </c>
      <c r="AY755" s="19" t="s">
        <v>165</v>
      </c>
      <c r="BE755" s="191">
        <f>IF(N755="základná",J755,0)</f>
        <v>0</v>
      </c>
      <c r="BF755" s="191">
        <f>IF(N755="znížená",J755,0)</f>
        <v>0</v>
      </c>
      <c r="BG755" s="191">
        <f>IF(N755="zákl. prenesená",J755,0)</f>
        <v>0</v>
      </c>
      <c r="BH755" s="191">
        <f>IF(N755="zníž. prenesená",J755,0)</f>
        <v>0</v>
      </c>
      <c r="BI755" s="191">
        <f>IF(N755="nulová",J755,0)</f>
        <v>0</v>
      </c>
      <c r="BJ755" s="19" t="s">
        <v>171</v>
      </c>
      <c r="BK755" s="191">
        <f>ROUND(I755*H755,2)</f>
        <v>0</v>
      </c>
      <c r="BL755" s="19" t="s">
        <v>240</v>
      </c>
      <c r="BM755" s="190" t="s">
        <v>997</v>
      </c>
    </row>
    <row r="756" s="2" customFormat="1" ht="16.5" customHeight="1">
      <c r="A756" s="38"/>
      <c r="B756" s="177"/>
      <c r="C756" s="201" t="s">
        <v>998</v>
      </c>
      <c r="D756" s="201" t="s">
        <v>201</v>
      </c>
      <c r="E756" s="202" t="s">
        <v>983</v>
      </c>
      <c r="F756" s="203" t="s">
        <v>984</v>
      </c>
      <c r="G756" s="204" t="s">
        <v>216</v>
      </c>
      <c r="H756" s="205">
        <v>413.60000000000002</v>
      </c>
      <c r="I756" s="206"/>
      <c r="J756" s="207">
        <f>ROUND(I756*H756,2)</f>
        <v>0</v>
      </c>
      <c r="K756" s="208"/>
      <c r="L756" s="209"/>
      <c r="M756" s="210" t="s">
        <v>1</v>
      </c>
      <c r="N756" s="211" t="s">
        <v>42</v>
      </c>
      <c r="O756" s="78"/>
      <c r="P756" s="188">
        <f>O756*H756</f>
        <v>0</v>
      </c>
      <c r="Q756" s="188">
        <v>0.00035</v>
      </c>
      <c r="R756" s="188">
        <f>Q756*H756</f>
        <v>0.14476</v>
      </c>
      <c r="S756" s="188">
        <v>0</v>
      </c>
      <c r="T756" s="189">
        <f>S756*H756</f>
        <v>0</v>
      </c>
      <c r="U756" s="38"/>
      <c r="V756" s="38"/>
      <c r="W756" s="38"/>
      <c r="X756" s="38"/>
      <c r="Y756" s="38"/>
      <c r="Z756" s="38"/>
      <c r="AA756" s="38"/>
      <c r="AB756" s="38"/>
      <c r="AC756" s="38"/>
      <c r="AD756" s="38"/>
      <c r="AE756" s="38"/>
      <c r="AR756" s="190" t="s">
        <v>523</v>
      </c>
      <c r="AT756" s="190" t="s">
        <v>201</v>
      </c>
      <c r="AU756" s="190" t="s">
        <v>171</v>
      </c>
      <c r="AY756" s="19" t="s">
        <v>165</v>
      </c>
      <c r="BE756" s="191">
        <f>IF(N756="základná",J756,0)</f>
        <v>0</v>
      </c>
      <c r="BF756" s="191">
        <f>IF(N756="znížená",J756,0)</f>
        <v>0</v>
      </c>
      <c r="BG756" s="191">
        <f>IF(N756="zákl. prenesená",J756,0)</f>
        <v>0</v>
      </c>
      <c r="BH756" s="191">
        <f>IF(N756="zníž. prenesená",J756,0)</f>
        <v>0</v>
      </c>
      <c r="BI756" s="191">
        <f>IF(N756="nulová",J756,0)</f>
        <v>0</v>
      </c>
      <c r="BJ756" s="19" t="s">
        <v>171</v>
      </c>
      <c r="BK756" s="191">
        <f>ROUND(I756*H756,2)</f>
        <v>0</v>
      </c>
      <c r="BL756" s="19" t="s">
        <v>240</v>
      </c>
      <c r="BM756" s="190" t="s">
        <v>999</v>
      </c>
    </row>
    <row r="757" s="2" customFormat="1" ht="24.15" customHeight="1">
      <c r="A757" s="38"/>
      <c r="B757" s="177"/>
      <c r="C757" s="178" t="s">
        <v>1000</v>
      </c>
      <c r="D757" s="178" t="s">
        <v>167</v>
      </c>
      <c r="E757" s="179" t="s">
        <v>1001</v>
      </c>
      <c r="F757" s="180" t="s">
        <v>1002</v>
      </c>
      <c r="G757" s="181" t="s">
        <v>170</v>
      </c>
      <c r="H757" s="182">
        <v>210</v>
      </c>
      <c r="I757" s="183"/>
      <c r="J757" s="184">
        <f>ROUND(I757*H757,2)</f>
        <v>0</v>
      </c>
      <c r="K757" s="185"/>
      <c r="L757" s="39"/>
      <c r="M757" s="186" t="s">
        <v>1</v>
      </c>
      <c r="N757" s="187" t="s">
        <v>42</v>
      </c>
      <c r="O757" s="78"/>
      <c r="P757" s="188">
        <f>O757*H757</f>
        <v>0</v>
      </c>
      <c r="Q757" s="188">
        <v>0</v>
      </c>
      <c r="R757" s="188">
        <f>Q757*H757</f>
        <v>0</v>
      </c>
      <c r="S757" s="188">
        <v>0</v>
      </c>
      <c r="T757" s="189">
        <f>S757*H757</f>
        <v>0</v>
      </c>
      <c r="U757" s="38"/>
      <c r="V757" s="38"/>
      <c r="W757" s="38"/>
      <c r="X757" s="38"/>
      <c r="Y757" s="38"/>
      <c r="Z757" s="38"/>
      <c r="AA757" s="38"/>
      <c r="AB757" s="38"/>
      <c r="AC757" s="38"/>
      <c r="AD757" s="38"/>
      <c r="AE757" s="38"/>
      <c r="AR757" s="190" t="s">
        <v>240</v>
      </c>
      <c r="AT757" s="190" t="s">
        <v>167</v>
      </c>
      <c r="AU757" s="190" t="s">
        <v>171</v>
      </c>
      <c r="AY757" s="19" t="s">
        <v>165</v>
      </c>
      <c r="BE757" s="191">
        <f>IF(N757="základná",J757,0)</f>
        <v>0</v>
      </c>
      <c r="BF757" s="191">
        <f>IF(N757="znížená",J757,0)</f>
        <v>0</v>
      </c>
      <c r="BG757" s="191">
        <f>IF(N757="zákl. prenesená",J757,0)</f>
        <v>0</v>
      </c>
      <c r="BH757" s="191">
        <f>IF(N757="zníž. prenesená",J757,0)</f>
        <v>0</v>
      </c>
      <c r="BI757" s="191">
        <f>IF(N757="nulová",J757,0)</f>
        <v>0</v>
      </c>
      <c r="BJ757" s="19" t="s">
        <v>171</v>
      </c>
      <c r="BK757" s="191">
        <f>ROUND(I757*H757,2)</f>
        <v>0</v>
      </c>
      <c r="BL757" s="19" t="s">
        <v>240</v>
      </c>
      <c r="BM757" s="190" t="s">
        <v>1003</v>
      </c>
    </row>
    <row r="758" s="13" customFormat="1">
      <c r="A758" s="13"/>
      <c r="B758" s="192"/>
      <c r="C758" s="13"/>
      <c r="D758" s="193" t="s">
        <v>173</v>
      </c>
      <c r="E758" s="194" t="s">
        <v>1</v>
      </c>
      <c r="F758" s="195" t="s">
        <v>1004</v>
      </c>
      <c r="G758" s="13"/>
      <c r="H758" s="196">
        <v>210</v>
      </c>
      <c r="I758" s="197"/>
      <c r="J758" s="13"/>
      <c r="K758" s="13"/>
      <c r="L758" s="192"/>
      <c r="M758" s="198"/>
      <c r="N758" s="199"/>
      <c r="O758" s="199"/>
      <c r="P758" s="199"/>
      <c r="Q758" s="199"/>
      <c r="R758" s="199"/>
      <c r="S758" s="199"/>
      <c r="T758" s="200"/>
      <c r="U758" s="13"/>
      <c r="V758" s="13"/>
      <c r="W758" s="13"/>
      <c r="X758" s="13"/>
      <c r="Y758" s="13"/>
      <c r="Z758" s="13"/>
      <c r="AA758" s="13"/>
      <c r="AB758" s="13"/>
      <c r="AC758" s="13"/>
      <c r="AD758" s="13"/>
      <c r="AE758" s="13"/>
      <c r="AT758" s="194" t="s">
        <v>173</v>
      </c>
      <c r="AU758" s="194" t="s">
        <v>171</v>
      </c>
      <c r="AV758" s="13" t="s">
        <v>171</v>
      </c>
      <c r="AW758" s="13" t="s">
        <v>32</v>
      </c>
      <c r="AX758" s="13" t="s">
        <v>81</v>
      </c>
      <c r="AY758" s="194" t="s">
        <v>165</v>
      </c>
    </row>
    <row r="759" s="2" customFormat="1" ht="16.5" customHeight="1">
      <c r="A759" s="38"/>
      <c r="B759" s="177"/>
      <c r="C759" s="201" t="s">
        <v>1005</v>
      </c>
      <c r="D759" s="201" t="s">
        <v>201</v>
      </c>
      <c r="E759" s="202" t="s">
        <v>1006</v>
      </c>
      <c r="F759" s="203" t="s">
        <v>1007</v>
      </c>
      <c r="G759" s="204" t="s">
        <v>170</v>
      </c>
      <c r="H759" s="205">
        <v>241.5</v>
      </c>
      <c r="I759" s="206"/>
      <c r="J759" s="207">
        <f>ROUND(I759*H759,2)</f>
        <v>0</v>
      </c>
      <c r="K759" s="208"/>
      <c r="L759" s="209"/>
      <c r="M759" s="210" t="s">
        <v>1</v>
      </c>
      <c r="N759" s="211" t="s">
        <v>42</v>
      </c>
      <c r="O759" s="78"/>
      <c r="P759" s="188">
        <f>O759*H759</f>
        <v>0</v>
      </c>
      <c r="Q759" s="188">
        <v>0.00013999999999999999</v>
      </c>
      <c r="R759" s="188">
        <f>Q759*H759</f>
        <v>0.03381</v>
      </c>
      <c r="S759" s="188">
        <v>0</v>
      </c>
      <c r="T759" s="189">
        <f>S759*H759</f>
        <v>0</v>
      </c>
      <c r="U759" s="38"/>
      <c r="V759" s="38"/>
      <c r="W759" s="38"/>
      <c r="X759" s="38"/>
      <c r="Y759" s="38"/>
      <c r="Z759" s="38"/>
      <c r="AA759" s="38"/>
      <c r="AB759" s="38"/>
      <c r="AC759" s="38"/>
      <c r="AD759" s="38"/>
      <c r="AE759" s="38"/>
      <c r="AR759" s="190" t="s">
        <v>523</v>
      </c>
      <c r="AT759" s="190" t="s">
        <v>201</v>
      </c>
      <c r="AU759" s="190" t="s">
        <v>171</v>
      </c>
      <c r="AY759" s="19" t="s">
        <v>165</v>
      </c>
      <c r="BE759" s="191">
        <f>IF(N759="základná",J759,0)</f>
        <v>0</v>
      </c>
      <c r="BF759" s="191">
        <f>IF(N759="znížená",J759,0)</f>
        <v>0</v>
      </c>
      <c r="BG759" s="191">
        <f>IF(N759="zákl. prenesená",J759,0)</f>
        <v>0</v>
      </c>
      <c r="BH759" s="191">
        <f>IF(N759="zníž. prenesená",J759,0)</f>
        <v>0</v>
      </c>
      <c r="BI759" s="191">
        <f>IF(N759="nulová",J759,0)</f>
        <v>0</v>
      </c>
      <c r="BJ759" s="19" t="s">
        <v>171</v>
      </c>
      <c r="BK759" s="191">
        <f>ROUND(I759*H759,2)</f>
        <v>0</v>
      </c>
      <c r="BL759" s="19" t="s">
        <v>240</v>
      </c>
      <c r="BM759" s="190" t="s">
        <v>1008</v>
      </c>
    </row>
    <row r="760" s="13" customFormat="1">
      <c r="A760" s="13"/>
      <c r="B760" s="192"/>
      <c r="C760" s="13"/>
      <c r="D760" s="193" t="s">
        <v>173</v>
      </c>
      <c r="E760" s="13"/>
      <c r="F760" s="195" t="s">
        <v>1009</v>
      </c>
      <c r="G760" s="13"/>
      <c r="H760" s="196">
        <v>241.5</v>
      </c>
      <c r="I760" s="197"/>
      <c r="J760" s="13"/>
      <c r="K760" s="13"/>
      <c r="L760" s="192"/>
      <c r="M760" s="198"/>
      <c r="N760" s="199"/>
      <c r="O760" s="199"/>
      <c r="P760" s="199"/>
      <c r="Q760" s="199"/>
      <c r="R760" s="199"/>
      <c r="S760" s="199"/>
      <c r="T760" s="200"/>
      <c r="U760" s="13"/>
      <c r="V760" s="13"/>
      <c r="W760" s="13"/>
      <c r="X760" s="13"/>
      <c r="Y760" s="13"/>
      <c r="Z760" s="13"/>
      <c r="AA760" s="13"/>
      <c r="AB760" s="13"/>
      <c r="AC760" s="13"/>
      <c r="AD760" s="13"/>
      <c r="AE760" s="13"/>
      <c r="AT760" s="194" t="s">
        <v>173</v>
      </c>
      <c r="AU760" s="194" t="s">
        <v>171</v>
      </c>
      <c r="AV760" s="13" t="s">
        <v>171</v>
      </c>
      <c r="AW760" s="13" t="s">
        <v>3</v>
      </c>
      <c r="AX760" s="13" t="s">
        <v>81</v>
      </c>
      <c r="AY760" s="194" t="s">
        <v>165</v>
      </c>
    </row>
    <row r="761" s="2" customFormat="1" ht="33" customHeight="1">
      <c r="A761" s="38"/>
      <c r="B761" s="177"/>
      <c r="C761" s="178" t="s">
        <v>1010</v>
      </c>
      <c r="D761" s="178" t="s">
        <v>167</v>
      </c>
      <c r="E761" s="179" t="s">
        <v>1011</v>
      </c>
      <c r="F761" s="180" t="s">
        <v>1012</v>
      </c>
      <c r="G761" s="181" t="s">
        <v>222</v>
      </c>
      <c r="H761" s="182">
        <v>123.2</v>
      </c>
      <c r="I761" s="183"/>
      <c r="J761" s="184">
        <f>ROUND(I761*H761,2)</f>
        <v>0</v>
      </c>
      <c r="K761" s="185"/>
      <c r="L761" s="39"/>
      <c r="M761" s="186" t="s">
        <v>1</v>
      </c>
      <c r="N761" s="187" t="s">
        <v>42</v>
      </c>
      <c r="O761" s="78"/>
      <c r="P761" s="188">
        <f>O761*H761</f>
        <v>0</v>
      </c>
      <c r="Q761" s="188">
        <v>3.0000000000000001E-05</v>
      </c>
      <c r="R761" s="188">
        <f>Q761*H761</f>
        <v>0.0036960000000000001</v>
      </c>
      <c r="S761" s="188">
        <v>0</v>
      </c>
      <c r="T761" s="189">
        <f>S761*H761</f>
        <v>0</v>
      </c>
      <c r="U761" s="38"/>
      <c r="V761" s="38"/>
      <c r="W761" s="38"/>
      <c r="X761" s="38"/>
      <c r="Y761" s="38"/>
      <c r="Z761" s="38"/>
      <c r="AA761" s="38"/>
      <c r="AB761" s="38"/>
      <c r="AC761" s="38"/>
      <c r="AD761" s="38"/>
      <c r="AE761" s="38"/>
      <c r="AR761" s="190" t="s">
        <v>240</v>
      </c>
      <c r="AT761" s="190" t="s">
        <v>167</v>
      </c>
      <c r="AU761" s="190" t="s">
        <v>171</v>
      </c>
      <c r="AY761" s="19" t="s">
        <v>165</v>
      </c>
      <c r="BE761" s="191">
        <f>IF(N761="základná",J761,0)</f>
        <v>0</v>
      </c>
      <c r="BF761" s="191">
        <f>IF(N761="znížená",J761,0)</f>
        <v>0</v>
      </c>
      <c r="BG761" s="191">
        <f>IF(N761="zákl. prenesená",J761,0)</f>
        <v>0</v>
      </c>
      <c r="BH761" s="191">
        <f>IF(N761="zníž. prenesená",J761,0)</f>
        <v>0</v>
      </c>
      <c r="BI761" s="191">
        <f>IF(N761="nulová",J761,0)</f>
        <v>0</v>
      </c>
      <c r="BJ761" s="19" t="s">
        <v>171</v>
      </c>
      <c r="BK761" s="191">
        <f>ROUND(I761*H761,2)</f>
        <v>0</v>
      </c>
      <c r="BL761" s="19" t="s">
        <v>240</v>
      </c>
      <c r="BM761" s="190" t="s">
        <v>1013</v>
      </c>
    </row>
    <row r="762" s="2" customFormat="1" ht="16.5" customHeight="1">
      <c r="A762" s="38"/>
      <c r="B762" s="177"/>
      <c r="C762" s="201" t="s">
        <v>1014</v>
      </c>
      <c r="D762" s="201" t="s">
        <v>201</v>
      </c>
      <c r="E762" s="202" t="s">
        <v>983</v>
      </c>
      <c r="F762" s="203" t="s">
        <v>984</v>
      </c>
      <c r="G762" s="204" t="s">
        <v>216</v>
      </c>
      <c r="H762" s="205">
        <v>985.60000000000002</v>
      </c>
      <c r="I762" s="206"/>
      <c r="J762" s="207">
        <f>ROUND(I762*H762,2)</f>
        <v>0</v>
      </c>
      <c r="K762" s="208"/>
      <c r="L762" s="209"/>
      <c r="M762" s="210" t="s">
        <v>1</v>
      </c>
      <c r="N762" s="211" t="s">
        <v>42</v>
      </c>
      <c r="O762" s="78"/>
      <c r="P762" s="188">
        <f>O762*H762</f>
        <v>0</v>
      </c>
      <c r="Q762" s="188">
        <v>0.00035</v>
      </c>
      <c r="R762" s="188">
        <f>Q762*H762</f>
        <v>0.34495999999999999</v>
      </c>
      <c r="S762" s="188">
        <v>0</v>
      </c>
      <c r="T762" s="189">
        <f>S762*H762</f>
        <v>0</v>
      </c>
      <c r="U762" s="38"/>
      <c r="V762" s="38"/>
      <c r="W762" s="38"/>
      <c r="X762" s="38"/>
      <c r="Y762" s="38"/>
      <c r="Z762" s="38"/>
      <c r="AA762" s="38"/>
      <c r="AB762" s="38"/>
      <c r="AC762" s="38"/>
      <c r="AD762" s="38"/>
      <c r="AE762" s="38"/>
      <c r="AR762" s="190" t="s">
        <v>523</v>
      </c>
      <c r="AT762" s="190" t="s">
        <v>201</v>
      </c>
      <c r="AU762" s="190" t="s">
        <v>171</v>
      </c>
      <c r="AY762" s="19" t="s">
        <v>165</v>
      </c>
      <c r="BE762" s="191">
        <f>IF(N762="základná",J762,0)</f>
        <v>0</v>
      </c>
      <c r="BF762" s="191">
        <f>IF(N762="znížená",J762,0)</f>
        <v>0</v>
      </c>
      <c r="BG762" s="191">
        <f>IF(N762="zákl. prenesená",J762,0)</f>
        <v>0</v>
      </c>
      <c r="BH762" s="191">
        <f>IF(N762="zníž. prenesená",J762,0)</f>
        <v>0</v>
      </c>
      <c r="BI762" s="191">
        <f>IF(N762="nulová",J762,0)</f>
        <v>0</v>
      </c>
      <c r="BJ762" s="19" t="s">
        <v>171</v>
      </c>
      <c r="BK762" s="191">
        <f>ROUND(I762*H762,2)</f>
        <v>0</v>
      </c>
      <c r="BL762" s="19" t="s">
        <v>240</v>
      </c>
      <c r="BM762" s="190" t="s">
        <v>1015</v>
      </c>
    </row>
    <row r="763" s="2" customFormat="1" ht="16.5" customHeight="1">
      <c r="A763" s="38"/>
      <c r="B763" s="177"/>
      <c r="C763" s="201" t="s">
        <v>1016</v>
      </c>
      <c r="D763" s="201" t="s">
        <v>201</v>
      </c>
      <c r="E763" s="202" t="s">
        <v>1017</v>
      </c>
      <c r="F763" s="203" t="s">
        <v>1018</v>
      </c>
      <c r="G763" s="204" t="s">
        <v>170</v>
      </c>
      <c r="H763" s="205">
        <v>50.512</v>
      </c>
      <c r="I763" s="206"/>
      <c r="J763" s="207">
        <f>ROUND(I763*H763,2)</f>
        <v>0</v>
      </c>
      <c r="K763" s="208"/>
      <c r="L763" s="209"/>
      <c r="M763" s="210" t="s">
        <v>1</v>
      </c>
      <c r="N763" s="211" t="s">
        <v>42</v>
      </c>
      <c r="O763" s="78"/>
      <c r="P763" s="188">
        <f>O763*H763</f>
        <v>0</v>
      </c>
      <c r="Q763" s="188">
        <v>0.00792</v>
      </c>
      <c r="R763" s="188">
        <f>Q763*H763</f>
        <v>0.40005504000000003</v>
      </c>
      <c r="S763" s="188">
        <v>0</v>
      </c>
      <c r="T763" s="189">
        <f>S763*H763</f>
        <v>0</v>
      </c>
      <c r="U763" s="38"/>
      <c r="V763" s="38"/>
      <c r="W763" s="38"/>
      <c r="X763" s="38"/>
      <c r="Y763" s="38"/>
      <c r="Z763" s="38"/>
      <c r="AA763" s="38"/>
      <c r="AB763" s="38"/>
      <c r="AC763" s="38"/>
      <c r="AD763" s="38"/>
      <c r="AE763" s="38"/>
      <c r="AR763" s="190" t="s">
        <v>523</v>
      </c>
      <c r="AT763" s="190" t="s">
        <v>201</v>
      </c>
      <c r="AU763" s="190" t="s">
        <v>171</v>
      </c>
      <c r="AY763" s="19" t="s">
        <v>165</v>
      </c>
      <c r="BE763" s="191">
        <f>IF(N763="základná",J763,0)</f>
        <v>0</v>
      </c>
      <c r="BF763" s="191">
        <f>IF(N763="znížená",J763,0)</f>
        <v>0</v>
      </c>
      <c r="BG763" s="191">
        <f>IF(N763="zákl. prenesená",J763,0)</f>
        <v>0</v>
      </c>
      <c r="BH763" s="191">
        <f>IF(N763="zníž. prenesená",J763,0)</f>
        <v>0</v>
      </c>
      <c r="BI763" s="191">
        <f>IF(N763="nulová",J763,0)</f>
        <v>0</v>
      </c>
      <c r="BJ763" s="19" t="s">
        <v>171</v>
      </c>
      <c r="BK763" s="191">
        <f>ROUND(I763*H763,2)</f>
        <v>0</v>
      </c>
      <c r="BL763" s="19" t="s">
        <v>240</v>
      </c>
      <c r="BM763" s="190" t="s">
        <v>1019</v>
      </c>
    </row>
    <row r="764" s="2" customFormat="1" ht="33" customHeight="1">
      <c r="A764" s="38"/>
      <c r="B764" s="177"/>
      <c r="C764" s="178" t="s">
        <v>1020</v>
      </c>
      <c r="D764" s="178" t="s">
        <v>167</v>
      </c>
      <c r="E764" s="179" t="s">
        <v>1021</v>
      </c>
      <c r="F764" s="180" t="s">
        <v>1022</v>
      </c>
      <c r="G764" s="181" t="s">
        <v>222</v>
      </c>
      <c r="H764" s="182">
        <v>136.75</v>
      </c>
      <c r="I764" s="183"/>
      <c r="J764" s="184">
        <f>ROUND(I764*H764,2)</f>
        <v>0</v>
      </c>
      <c r="K764" s="185"/>
      <c r="L764" s="39"/>
      <c r="M764" s="186" t="s">
        <v>1</v>
      </c>
      <c r="N764" s="187" t="s">
        <v>42</v>
      </c>
      <c r="O764" s="78"/>
      <c r="P764" s="188">
        <f>O764*H764</f>
        <v>0</v>
      </c>
      <c r="Q764" s="188">
        <v>3.0000000000000001E-05</v>
      </c>
      <c r="R764" s="188">
        <f>Q764*H764</f>
        <v>0.0041025000000000002</v>
      </c>
      <c r="S764" s="188">
        <v>0</v>
      </c>
      <c r="T764" s="189">
        <f>S764*H764</f>
        <v>0</v>
      </c>
      <c r="U764" s="38"/>
      <c r="V764" s="38"/>
      <c r="W764" s="38"/>
      <c r="X764" s="38"/>
      <c r="Y764" s="38"/>
      <c r="Z764" s="38"/>
      <c r="AA764" s="38"/>
      <c r="AB764" s="38"/>
      <c r="AC764" s="38"/>
      <c r="AD764" s="38"/>
      <c r="AE764" s="38"/>
      <c r="AR764" s="190" t="s">
        <v>240</v>
      </c>
      <c r="AT764" s="190" t="s">
        <v>167</v>
      </c>
      <c r="AU764" s="190" t="s">
        <v>171</v>
      </c>
      <c r="AY764" s="19" t="s">
        <v>165</v>
      </c>
      <c r="BE764" s="191">
        <f>IF(N764="základná",J764,0)</f>
        <v>0</v>
      </c>
      <c r="BF764" s="191">
        <f>IF(N764="znížená",J764,0)</f>
        <v>0</v>
      </c>
      <c r="BG764" s="191">
        <f>IF(N764="zákl. prenesená",J764,0)</f>
        <v>0</v>
      </c>
      <c r="BH764" s="191">
        <f>IF(N764="zníž. prenesená",J764,0)</f>
        <v>0</v>
      </c>
      <c r="BI764" s="191">
        <f>IF(N764="nulová",J764,0)</f>
        <v>0</v>
      </c>
      <c r="BJ764" s="19" t="s">
        <v>171</v>
      </c>
      <c r="BK764" s="191">
        <f>ROUND(I764*H764,2)</f>
        <v>0</v>
      </c>
      <c r="BL764" s="19" t="s">
        <v>240</v>
      </c>
      <c r="BM764" s="190" t="s">
        <v>1023</v>
      </c>
    </row>
    <row r="765" s="2" customFormat="1" ht="16.5" customHeight="1">
      <c r="A765" s="38"/>
      <c r="B765" s="177"/>
      <c r="C765" s="201" t="s">
        <v>1024</v>
      </c>
      <c r="D765" s="201" t="s">
        <v>201</v>
      </c>
      <c r="E765" s="202" t="s">
        <v>983</v>
      </c>
      <c r="F765" s="203" t="s">
        <v>984</v>
      </c>
      <c r="G765" s="204" t="s">
        <v>216</v>
      </c>
      <c r="H765" s="205">
        <v>1094</v>
      </c>
      <c r="I765" s="206"/>
      <c r="J765" s="207">
        <f>ROUND(I765*H765,2)</f>
        <v>0</v>
      </c>
      <c r="K765" s="208"/>
      <c r="L765" s="209"/>
      <c r="M765" s="210" t="s">
        <v>1</v>
      </c>
      <c r="N765" s="211" t="s">
        <v>42</v>
      </c>
      <c r="O765" s="78"/>
      <c r="P765" s="188">
        <f>O765*H765</f>
        <v>0</v>
      </c>
      <c r="Q765" s="188">
        <v>0.00035</v>
      </c>
      <c r="R765" s="188">
        <f>Q765*H765</f>
        <v>0.38290000000000002</v>
      </c>
      <c r="S765" s="188">
        <v>0</v>
      </c>
      <c r="T765" s="189">
        <f>S765*H765</f>
        <v>0</v>
      </c>
      <c r="U765" s="38"/>
      <c r="V765" s="38"/>
      <c r="W765" s="38"/>
      <c r="X765" s="38"/>
      <c r="Y765" s="38"/>
      <c r="Z765" s="38"/>
      <c r="AA765" s="38"/>
      <c r="AB765" s="38"/>
      <c r="AC765" s="38"/>
      <c r="AD765" s="38"/>
      <c r="AE765" s="38"/>
      <c r="AR765" s="190" t="s">
        <v>523</v>
      </c>
      <c r="AT765" s="190" t="s">
        <v>201</v>
      </c>
      <c r="AU765" s="190" t="s">
        <v>171</v>
      </c>
      <c r="AY765" s="19" t="s">
        <v>165</v>
      </c>
      <c r="BE765" s="191">
        <f>IF(N765="základná",J765,0)</f>
        <v>0</v>
      </c>
      <c r="BF765" s="191">
        <f>IF(N765="znížená",J765,0)</f>
        <v>0</v>
      </c>
      <c r="BG765" s="191">
        <f>IF(N765="zákl. prenesená",J765,0)</f>
        <v>0</v>
      </c>
      <c r="BH765" s="191">
        <f>IF(N765="zníž. prenesená",J765,0)</f>
        <v>0</v>
      </c>
      <c r="BI765" s="191">
        <f>IF(N765="nulová",J765,0)</f>
        <v>0</v>
      </c>
      <c r="BJ765" s="19" t="s">
        <v>171</v>
      </c>
      <c r="BK765" s="191">
        <f>ROUND(I765*H765,2)</f>
        <v>0</v>
      </c>
      <c r="BL765" s="19" t="s">
        <v>240</v>
      </c>
      <c r="BM765" s="190" t="s">
        <v>1025</v>
      </c>
    </row>
    <row r="766" s="2" customFormat="1" ht="16.5" customHeight="1">
      <c r="A766" s="38"/>
      <c r="B766" s="177"/>
      <c r="C766" s="201" t="s">
        <v>1026</v>
      </c>
      <c r="D766" s="201" t="s">
        <v>201</v>
      </c>
      <c r="E766" s="202" t="s">
        <v>1017</v>
      </c>
      <c r="F766" s="203" t="s">
        <v>1018</v>
      </c>
      <c r="G766" s="204" t="s">
        <v>170</v>
      </c>
      <c r="H766" s="205">
        <v>84.784999999999997</v>
      </c>
      <c r="I766" s="206"/>
      <c r="J766" s="207">
        <f>ROUND(I766*H766,2)</f>
        <v>0</v>
      </c>
      <c r="K766" s="208"/>
      <c r="L766" s="209"/>
      <c r="M766" s="210" t="s">
        <v>1</v>
      </c>
      <c r="N766" s="211" t="s">
        <v>42</v>
      </c>
      <c r="O766" s="78"/>
      <c r="P766" s="188">
        <f>O766*H766</f>
        <v>0</v>
      </c>
      <c r="Q766" s="188">
        <v>0.00792</v>
      </c>
      <c r="R766" s="188">
        <f>Q766*H766</f>
        <v>0.67149720000000002</v>
      </c>
      <c r="S766" s="188">
        <v>0</v>
      </c>
      <c r="T766" s="189">
        <f>S766*H766</f>
        <v>0</v>
      </c>
      <c r="U766" s="38"/>
      <c r="V766" s="38"/>
      <c r="W766" s="38"/>
      <c r="X766" s="38"/>
      <c r="Y766" s="38"/>
      <c r="Z766" s="38"/>
      <c r="AA766" s="38"/>
      <c r="AB766" s="38"/>
      <c r="AC766" s="38"/>
      <c r="AD766" s="38"/>
      <c r="AE766" s="38"/>
      <c r="AR766" s="190" t="s">
        <v>523</v>
      </c>
      <c r="AT766" s="190" t="s">
        <v>201</v>
      </c>
      <c r="AU766" s="190" t="s">
        <v>171</v>
      </c>
      <c r="AY766" s="19" t="s">
        <v>165</v>
      </c>
      <c r="BE766" s="191">
        <f>IF(N766="základná",J766,0)</f>
        <v>0</v>
      </c>
      <c r="BF766" s="191">
        <f>IF(N766="znížená",J766,0)</f>
        <v>0</v>
      </c>
      <c r="BG766" s="191">
        <f>IF(N766="zákl. prenesená",J766,0)</f>
        <v>0</v>
      </c>
      <c r="BH766" s="191">
        <f>IF(N766="zníž. prenesená",J766,0)</f>
        <v>0</v>
      </c>
      <c r="BI766" s="191">
        <f>IF(N766="nulová",J766,0)</f>
        <v>0</v>
      </c>
      <c r="BJ766" s="19" t="s">
        <v>171</v>
      </c>
      <c r="BK766" s="191">
        <f>ROUND(I766*H766,2)</f>
        <v>0</v>
      </c>
      <c r="BL766" s="19" t="s">
        <v>240</v>
      </c>
      <c r="BM766" s="190" t="s">
        <v>1027</v>
      </c>
    </row>
    <row r="767" s="2" customFormat="1" ht="24.15" customHeight="1">
      <c r="A767" s="38"/>
      <c r="B767" s="177"/>
      <c r="C767" s="178" t="s">
        <v>1028</v>
      </c>
      <c r="D767" s="178" t="s">
        <v>167</v>
      </c>
      <c r="E767" s="179" t="s">
        <v>1029</v>
      </c>
      <c r="F767" s="180" t="s">
        <v>1030</v>
      </c>
      <c r="G767" s="181" t="s">
        <v>949</v>
      </c>
      <c r="H767" s="235"/>
      <c r="I767" s="183"/>
      <c r="J767" s="184">
        <f>ROUND(I767*H767,2)</f>
        <v>0</v>
      </c>
      <c r="K767" s="185"/>
      <c r="L767" s="39"/>
      <c r="M767" s="186" t="s">
        <v>1</v>
      </c>
      <c r="N767" s="187" t="s">
        <v>42</v>
      </c>
      <c r="O767" s="78"/>
      <c r="P767" s="188">
        <f>O767*H767</f>
        <v>0</v>
      </c>
      <c r="Q767" s="188">
        <v>0</v>
      </c>
      <c r="R767" s="188">
        <f>Q767*H767</f>
        <v>0</v>
      </c>
      <c r="S767" s="188">
        <v>0</v>
      </c>
      <c r="T767" s="189">
        <f>S767*H767</f>
        <v>0</v>
      </c>
      <c r="U767" s="38"/>
      <c r="V767" s="38"/>
      <c r="W767" s="38"/>
      <c r="X767" s="38"/>
      <c r="Y767" s="38"/>
      <c r="Z767" s="38"/>
      <c r="AA767" s="38"/>
      <c r="AB767" s="38"/>
      <c r="AC767" s="38"/>
      <c r="AD767" s="38"/>
      <c r="AE767" s="38"/>
      <c r="AR767" s="190" t="s">
        <v>240</v>
      </c>
      <c r="AT767" s="190" t="s">
        <v>167</v>
      </c>
      <c r="AU767" s="190" t="s">
        <v>171</v>
      </c>
      <c r="AY767" s="19" t="s">
        <v>165</v>
      </c>
      <c r="BE767" s="191">
        <f>IF(N767="základná",J767,0)</f>
        <v>0</v>
      </c>
      <c r="BF767" s="191">
        <f>IF(N767="znížená",J767,0)</f>
        <v>0</v>
      </c>
      <c r="BG767" s="191">
        <f>IF(N767="zákl. prenesená",J767,0)</f>
        <v>0</v>
      </c>
      <c r="BH767" s="191">
        <f>IF(N767="zníž. prenesená",J767,0)</f>
        <v>0</v>
      </c>
      <c r="BI767" s="191">
        <f>IF(N767="nulová",J767,0)</f>
        <v>0</v>
      </c>
      <c r="BJ767" s="19" t="s">
        <v>171</v>
      </c>
      <c r="BK767" s="191">
        <f>ROUND(I767*H767,2)</f>
        <v>0</v>
      </c>
      <c r="BL767" s="19" t="s">
        <v>240</v>
      </c>
      <c r="BM767" s="190" t="s">
        <v>1031</v>
      </c>
    </row>
    <row r="768" s="12" customFormat="1" ht="22.8" customHeight="1">
      <c r="A768" s="12"/>
      <c r="B768" s="164"/>
      <c r="C768" s="12"/>
      <c r="D768" s="165" t="s">
        <v>75</v>
      </c>
      <c r="E768" s="175" t="s">
        <v>1032</v>
      </c>
      <c r="F768" s="175" t="s">
        <v>1033</v>
      </c>
      <c r="G768" s="12"/>
      <c r="H768" s="12"/>
      <c r="I768" s="167"/>
      <c r="J768" s="176">
        <f>BK768</f>
        <v>0</v>
      </c>
      <c r="K768" s="12"/>
      <c r="L768" s="164"/>
      <c r="M768" s="169"/>
      <c r="N768" s="170"/>
      <c r="O768" s="170"/>
      <c r="P768" s="171">
        <f>SUM(P769:P792)</f>
        <v>0</v>
      </c>
      <c r="Q768" s="170"/>
      <c r="R768" s="171">
        <f>SUM(R769:R792)</f>
        <v>15.966845899999999</v>
      </c>
      <c r="S768" s="170"/>
      <c r="T768" s="172">
        <f>SUM(T769:T792)</f>
        <v>0</v>
      </c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R768" s="165" t="s">
        <v>171</v>
      </c>
      <c r="AT768" s="173" t="s">
        <v>75</v>
      </c>
      <c r="AU768" s="173" t="s">
        <v>81</v>
      </c>
      <c r="AY768" s="165" t="s">
        <v>165</v>
      </c>
      <c r="BK768" s="174">
        <f>SUM(BK769:BK792)</f>
        <v>0</v>
      </c>
    </row>
    <row r="769" s="2" customFormat="1" ht="24.15" customHeight="1">
      <c r="A769" s="38"/>
      <c r="B769" s="177"/>
      <c r="C769" s="178" t="s">
        <v>1034</v>
      </c>
      <c r="D769" s="178" t="s">
        <v>167</v>
      </c>
      <c r="E769" s="179" t="s">
        <v>1035</v>
      </c>
      <c r="F769" s="180" t="s">
        <v>1036</v>
      </c>
      <c r="G769" s="181" t="s">
        <v>170</v>
      </c>
      <c r="H769" s="182">
        <v>400.25</v>
      </c>
      <c r="I769" s="183"/>
      <c r="J769" s="184">
        <f>ROUND(I769*H769,2)</f>
        <v>0</v>
      </c>
      <c r="K769" s="185"/>
      <c r="L769" s="39"/>
      <c r="M769" s="186" t="s">
        <v>1</v>
      </c>
      <c r="N769" s="187" t="s">
        <v>42</v>
      </c>
      <c r="O769" s="78"/>
      <c r="P769" s="188">
        <f>O769*H769</f>
        <v>0</v>
      </c>
      <c r="Q769" s="188">
        <v>0</v>
      </c>
      <c r="R769" s="188">
        <f>Q769*H769</f>
        <v>0</v>
      </c>
      <c r="S769" s="188">
        <v>0</v>
      </c>
      <c r="T769" s="189">
        <f>S769*H769</f>
        <v>0</v>
      </c>
      <c r="U769" s="38"/>
      <c r="V769" s="38"/>
      <c r="W769" s="38"/>
      <c r="X769" s="38"/>
      <c r="Y769" s="38"/>
      <c r="Z769" s="38"/>
      <c r="AA769" s="38"/>
      <c r="AB769" s="38"/>
      <c r="AC769" s="38"/>
      <c r="AD769" s="38"/>
      <c r="AE769" s="38"/>
      <c r="AR769" s="190" t="s">
        <v>240</v>
      </c>
      <c r="AT769" s="190" t="s">
        <v>167</v>
      </c>
      <c r="AU769" s="190" t="s">
        <v>171</v>
      </c>
      <c r="AY769" s="19" t="s">
        <v>165</v>
      </c>
      <c r="BE769" s="191">
        <f>IF(N769="základná",J769,0)</f>
        <v>0</v>
      </c>
      <c r="BF769" s="191">
        <f>IF(N769="znížená",J769,0)</f>
        <v>0</v>
      </c>
      <c r="BG769" s="191">
        <f>IF(N769="zákl. prenesená",J769,0)</f>
        <v>0</v>
      </c>
      <c r="BH769" s="191">
        <f>IF(N769="zníž. prenesená",J769,0)</f>
        <v>0</v>
      </c>
      <c r="BI769" s="191">
        <f>IF(N769="nulová",J769,0)</f>
        <v>0</v>
      </c>
      <c r="BJ769" s="19" t="s">
        <v>171</v>
      </c>
      <c r="BK769" s="191">
        <f>ROUND(I769*H769,2)</f>
        <v>0</v>
      </c>
      <c r="BL769" s="19" t="s">
        <v>240</v>
      </c>
      <c r="BM769" s="190" t="s">
        <v>1037</v>
      </c>
    </row>
    <row r="770" s="13" customFormat="1">
      <c r="A770" s="13"/>
      <c r="B770" s="192"/>
      <c r="C770" s="13"/>
      <c r="D770" s="193" t="s">
        <v>173</v>
      </c>
      <c r="E770" s="194" t="s">
        <v>1</v>
      </c>
      <c r="F770" s="195" t="s">
        <v>623</v>
      </c>
      <c r="G770" s="13"/>
      <c r="H770" s="196">
        <v>400.25</v>
      </c>
      <c r="I770" s="197"/>
      <c r="J770" s="13"/>
      <c r="K770" s="13"/>
      <c r="L770" s="192"/>
      <c r="M770" s="198"/>
      <c r="N770" s="199"/>
      <c r="O770" s="199"/>
      <c r="P770" s="199"/>
      <c r="Q770" s="199"/>
      <c r="R770" s="199"/>
      <c r="S770" s="199"/>
      <c r="T770" s="200"/>
      <c r="U770" s="13"/>
      <c r="V770" s="13"/>
      <c r="W770" s="13"/>
      <c r="X770" s="13"/>
      <c r="Y770" s="13"/>
      <c r="Z770" s="13"/>
      <c r="AA770" s="13"/>
      <c r="AB770" s="13"/>
      <c r="AC770" s="13"/>
      <c r="AD770" s="13"/>
      <c r="AE770" s="13"/>
      <c r="AT770" s="194" t="s">
        <v>173</v>
      </c>
      <c r="AU770" s="194" t="s">
        <v>171</v>
      </c>
      <c r="AV770" s="13" t="s">
        <v>171</v>
      </c>
      <c r="AW770" s="13" t="s">
        <v>32</v>
      </c>
      <c r="AX770" s="13" t="s">
        <v>81</v>
      </c>
      <c r="AY770" s="194" t="s">
        <v>165</v>
      </c>
    </row>
    <row r="771" s="2" customFormat="1" ht="16.5" customHeight="1">
      <c r="A771" s="38"/>
      <c r="B771" s="177"/>
      <c r="C771" s="201" t="s">
        <v>1038</v>
      </c>
      <c r="D771" s="201" t="s">
        <v>201</v>
      </c>
      <c r="E771" s="202" t="s">
        <v>1039</v>
      </c>
      <c r="F771" s="203" t="s">
        <v>1040</v>
      </c>
      <c r="G771" s="204" t="s">
        <v>170</v>
      </c>
      <c r="H771" s="205">
        <v>408.255</v>
      </c>
      <c r="I771" s="206"/>
      <c r="J771" s="207">
        <f>ROUND(I771*H771,2)</f>
        <v>0</v>
      </c>
      <c r="K771" s="208"/>
      <c r="L771" s="209"/>
      <c r="M771" s="210" t="s">
        <v>1</v>
      </c>
      <c r="N771" s="211" t="s">
        <v>42</v>
      </c>
      <c r="O771" s="78"/>
      <c r="P771" s="188">
        <f>O771*H771</f>
        <v>0</v>
      </c>
      <c r="Q771" s="188">
        <v>0.0033</v>
      </c>
      <c r="R771" s="188">
        <f>Q771*H771</f>
        <v>1.3472415</v>
      </c>
      <c r="S771" s="188">
        <v>0</v>
      </c>
      <c r="T771" s="189">
        <f>S771*H771</f>
        <v>0</v>
      </c>
      <c r="U771" s="38"/>
      <c r="V771" s="38"/>
      <c r="W771" s="38"/>
      <c r="X771" s="38"/>
      <c r="Y771" s="38"/>
      <c r="Z771" s="38"/>
      <c r="AA771" s="38"/>
      <c r="AB771" s="38"/>
      <c r="AC771" s="38"/>
      <c r="AD771" s="38"/>
      <c r="AE771" s="38"/>
      <c r="AR771" s="190" t="s">
        <v>523</v>
      </c>
      <c r="AT771" s="190" t="s">
        <v>201</v>
      </c>
      <c r="AU771" s="190" t="s">
        <v>171</v>
      </c>
      <c r="AY771" s="19" t="s">
        <v>165</v>
      </c>
      <c r="BE771" s="191">
        <f>IF(N771="základná",J771,0)</f>
        <v>0</v>
      </c>
      <c r="BF771" s="191">
        <f>IF(N771="znížená",J771,0)</f>
        <v>0</v>
      </c>
      <c r="BG771" s="191">
        <f>IF(N771="zákl. prenesená",J771,0)</f>
        <v>0</v>
      </c>
      <c r="BH771" s="191">
        <f>IF(N771="zníž. prenesená",J771,0)</f>
        <v>0</v>
      </c>
      <c r="BI771" s="191">
        <f>IF(N771="nulová",J771,0)</f>
        <v>0</v>
      </c>
      <c r="BJ771" s="19" t="s">
        <v>171</v>
      </c>
      <c r="BK771" s="191">
        <f>ROUND(I771*H771,2)</f>
        <v>0</v>
      </c>
      <c r="BL771" s="19" t="s">
        <v>240</v>
      </c>
      <c r="BM771" s="190" t="s">
        <v>1041</v>
      </c>
    </row>
    <row r="772" s="13" customFormat="1">
      <c r="A772" s="13"/>
      <c r="B772" s="192"/>
      <c r="C772" s="13"/>
      <c r="D772" s="193" t="s">
        <v>173</v>
      </c>
      <c r="E772" s="13"/>
      <c r="F772" s="195" t="s">
        <v>1042</v>
      </c>
      <c r="G772" s="13"/>
      <c r="H772" s="196">
        <v>408.255</v>
      </c>
      <c r="I772" s="197"/>
      <c r="J772" s="13"/>
      <c r="K772" s="13"/>
      <c r="L772" s="192"/>
      <c r="M772" s="198"/>
      <c r="N772" s="199"/>
      <c r="O772" s="199"/>
      <c r="P772" s="199"/>
      <c r="Q772" s="199"/>
      <c r="R772" s="199"/>
      <c r="S772" s="199"/>
      <c r="T772" s="200"/>
      <c r="U772" s="13"/>
      <c r="V772" s="13"/>
      <c r="W772" s="13"/>
      <c r="X772" s="13"/>
      <c r="Y772" s="13"/>
      <c r="Z772" s="13"/>
      <c r="AA772" s="13"/>
      <c r="AB772" s="13"/>
      <c r="AC772" s="13"/>
      <c r="AD772" s="13"/>
      <c r="AE772" s="13"/>
      <c r="AT772" s="194" t="s">
        <v>173</v>
      </c>
      <c r="AU772" s="194" t="s">
        <v>171</v>
      </c>
      <c r="AV772" s="13" t="s">
        <v>171</v>
      </c>
      <c r="AW772" s="13" t="s">
        <v>3</v>
      </c>
      <c r="AX772" s="13" t="s">
        <v>81</v>
      </c>
      <c r="AY772" s="194" t="s">
        <v>165</v>
      </c>
    </row>
    <row r="773" s="2" customFormat="1" ht="33" customHeight="1">
      <c r="A773" s="38"/>
      <c r="B773" s="177"/>
      <c r="C773" s="178" t="s">
        <v>1043</v>
      </c>
      <c r="D773" s="178" t="s">
        <v>167</v>
      </c>
      <c r="E773" s="179" t="s">
        <v>1044</v>
      </c>
      <c r="F773" s="180" t="s">
        <v>1045</v>
      </c>
      <c r="G773" s="181" t="s">
        <v>170</v>
      </c>
      <c r="H773" s="182">
        <v>105</v>
      </c>
      <c r="I773" s="183"/>
      <c r="J773" s="184">
        <f>ROUND(I773*H773,2)</f>
        <v>0</v>
      </c>
      <c r="K773" s="185"/>
      <c r="L773" s="39"/>
      <c r="M773" s="186" t="s">
        <v>1</v>
      </c>
      <c r="N773" s="187" t="s">
        <v>42</v>
      </c>
      <c r="O773" s="78"/>
      <c r="P773" s="188">
        <f>O773*H773</f>
        <v>0</v>
      </c>
      <c r="Q773" s="188">
        <v>0.00012</v>
      </c>
      <c r="R773" s="188">
        <f>Q773*H773</f>
        <v>0.0126</v>
      </c>
      <c r="S773" s="188">
        <v>0</v>
      </c>
      <c r="T773" s="189">
        <f>S773*H773</f>
        <v>0</v>
      </c>
      <c r="U773" s="38"/>
      <c r="V773" s="38"/>
      <c r="W773" s="38"/>
      <c r="X773" s="38"/>
      <c r="Y773" s="38"/>
      <c r="Z773" s="38"/>
      <c r="AA773" s="38"/>
      <c r="AB773" s="38"/>
      <c r="AC773" s="38"/>
      <c r="AD773" s="38"/>
      <c r="AE773" s="38"/>
      <c r="AR773" s="190" t="s">
        <v>240</v>
      </c>
      <c r="AT773" s="190" t="s">
        <v>167</v>
      </c>
      <c r="AU773" s="190" t="s">
        <v>171</v>
      </c>
      <c r="AY773" s="19" t="s">
        <v>165</v>
      </c>
      <c r="BE773" s="191">
        <f>IF(N773="základná",J773,0)</f>
        <v>0</v>
      </c>
      <c r="BF773" s="191">
        <f>IF(N773="znížená",J773,0)</f>
        <v>0</v>
      </c>
      <c r="BG773" s="191">
        <f>IF(N773="zákl. prenesená",J773,0)</f>
        <v>0</v>
      </c>
      <c r="BH773" s="191">
        <f>IF(N773="zníž. prenesená",J773,0)</f>
        <v>0</v>
      </c>
      <c r="BI773" s="191">
        <f>IF(N773="nulová",J773,0)</f>
        <v>0</v>
      </c>
      <c r="BJ773" s="19" t="s">
        <v>171</v>
      </c>
      <c r="BK773" s="191">
        <f>ROUND(I773*H773,2)</f>
        <v>0</v>
      </c>
      <c r="BL773" s="19" t="s">
        <v>240</v>
      </c>
      <c r="BM773" s="190" t="s">
        <v>1046</v>
      </c>
    </row>
    <row r="774" s="13" customFormat="1">
      <c r="A774" s="13"/>
      <c r="B774" s="192"/>
      <c r="C774" s="13"/>
      <c r="D774" s="193" t="s">
        <v>173</v>
      </c>
      <c r="E774" s="194" t="s">
        <v>1</v>
      </c>
      <c r="F774" s="195" t="s">
        <v>1047</v>
      </c>
      <c r="G774" s="13"/>
      <c r="H774" s="196">
        <v>68</v>
      </c>
      <c r="I774" s="197"/>
      <c r="J774" s="13"/>
      <c r="K774" s="13"/>
      <c r="L774" s="192"/>
      <c r="M774" s="198"/>
      <c r="N774" s="199"/>
      <c r="O774" s="199"/>
      <c r="P774" s="199"/>
      <c r="Q774" s="199"/>
      <c r="R774" s="199"/>
      <c r="S774" s="199"/>
      <c r="T774" s="200"/>
      <c r="U774" s="13"/>
      <c r="V774" s="13"/>
      <c r="W774" s="13"/>
      <c r="X774" s="13"/>
      <c r="Y774" s="13"/>
      <c r="Z774" s="13"/>
      <c r="AA774" s="13"/>
      <c r="AB774" s="13"/>
      <c r="AC774" s="13"/>
      <c r="AD774" s="13"/>
      <c r="AE774" s="13"/>
      <c r="AT774" s="194" t="s">
        <v>173</v>
      </c>
      <c r="AU774" s="194" t="s">
        <v>171</v>
      </c>
      <c r="AV774" s="13" t="s">
        <v>171</v>
      </c>
      <c r="AW774" s="13" t="s">
        <v>32</v>
      </c>
      <c r="AX774" s="13" t="s">
        <v>76</v>
      </c>
      <c r="AY774" s="194" t="s">
        <v>165</v>
      </c>
    </row>
    <row r="775" s="13" customFormat="1">
      <c r="A775" s="13"/>
      <c r="B775" s="192"/>
      <c r="C775" s="13"/>
      <c r="D775" s="193" t="s">
        <v>173</v>
      </c>
      <c r="E775" s="194" t="s">
        <v>1</v>
      </c>
      <c r="F775" s="195" t="s">
        <v>1048</v>
      </c>
      <c r="G775" s="13"/>
      <c r="H775" s="196">
        <v>37</v>
      </c>
      <c r="I775" s="197"/>
      <c r="J775" s="13"/>
      <c r="K775" s="13"/>
      <c r="L775" s="192"/>
      <c r="M775" s="198"/>
      <c r="N775" s="199"/>
      <c r="O775" s="199"/>
      <c r="P775" s="199"/>
      <c r="Q775" s="199"/>
      <c r="R775" s="199"/>
      <c r="S775" s="199"/>
      <c r="T775" s="200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T775" s="194" t="s">
        <v>173</v>
      </c>
      <c r="AU775" s="194" t="s">
        <v>171</v>
      </c>
      <c r="AV775" s="13" t="s">
        <v>171</v>
      </c>
      <c r="AW775" s="13" t="s">
        <v>32</v>
      </c>
      <c r="AX775" s="13" t="s">
        <v>76</v>
      </c>
      <c r="AY775" s="194" t="s">
        <v>165</v>
      </c>
    </row>
    <row r="776" s="14" customFormat="1">
      <c r="A776" s="14"/>
      <c r="B776" s="212"/>
      <c r="C776" s="14"/>
      <c r="D776" s="193" t="s">
        <v>173</v>
      </c>
      <c r="E776" s="213" t="s">
        <v>1</v>
      </c>
      <c r="F776" s="214" t="s">
        <v>231</v>
      </c>
      <c r="G776" s="14"/>
      <c r="H776" s="215">
        <v>105</v>
      </c>
      <c r="I776" s="216"/>
      <c r="J776" s="14"/>
      <c r="K776" s="14"/>
      <c r="L776" s="212"/>
      <c r="M776" s="217"/>
      <c r="N776" s="218"/>
      <c r="O776" s="218"/>
      <c r="P776" s="218"/>
      <c r="Q776" s="218"/>
      <c r="R776" s="218"/>
      <c r="S776" s="218"/>
      <c r="T776" s="219"/>
      <c r="U776" s="14"/>
      <c r="V776" s="14"/>
      <c r="W776" s="14"/>
      <c r="X776" s="14"/>
      <c r="Y776" s="14"/>
      <c r="Z776" s="14"/>
      <c r="AA776" s="14"/>
      <c r="AB776" s="14"/>
      <c r="AC776" s="14"/>
      <c r="AD776" s="14"/>
      <c r="AE776" s="14"/>
      <c r="AT776" s="213" t="s">
        <v>173</v>
      </c>
      <c r="AU776" s="213" t="s">
        <v>171</v>
      </c>
      <c r="AV776" s="14" t="s">
        <v>91</v>
      </c>
      <c r="AW776" s="14" t="s">
        <v>32</v>
      </c>
      <c r="AX776" s="14" t="s">
        <v>81</v>
      </c>
      <c r="AY776" s="213" t="s">
        <v>165</v>
      </c>
    </row>
    <row r="777" s="2" customFormat="1" ht="24.15" customHeight="1">
      <c r="A777" s="38"/>
      <c r="B777" s="177"/>
      <c r="C777" s="201" t="s">
        <v>1049</v>
      </c>
      <c r="D777" s="201" t="s">
        <v>201</v>
      </c>
      <c r="E777" s="202" t="s">
        <v>1050</v>
      </c>
      <c r="F777" s="203" t="s">
        <v>1051</v>
      </c>
      <c r="G777" s="204" t="s">
        <v>170</v>
      </c>
      <c r="H777" s="205">
        <v>107.09999999999999</v>
      </c>
      <c r="I777" s="206"/>
      <c r="J777" s="207">
        <f>ROUND(I777*H777,2)</f>
        <v>0</v>
      </c>
      <c r="K777" s="208"/>
      <c r="L777" s="209"/>
      <c r="M777" s="210" t="s">
        <v>1</v>
      </c>
      <c r="N777" s="211" t="s">
        <v>42</v>
      </c>
      <c r="O777" s="78"/>
      <c r="P777" s="188">
        <f>O777*H777</f>
        <v>0</v>
      </c>
      <c r="Q777" s="188">
        <v>0.0023999999999999998</v>
      </c>
      <c r="R777" s="188">
        <f>Q777*H777</f>
        <v>0.25703999999999999</v>
      </c>
      <c r="S777" s="188">
        <v>0</v>
      </c>
      <c r="T777" s="189">
        <f>S777*H777</f>
        <v>0</v>
      </c>
      <c r="U777" s="38"/>
      <c r="V777" s="38"/>
      <c r="W777" s="38"/>
      <c r="X777" s="38"/>
      <c r="Y777" s="38"/>
      <c r="Z777" s="38"/>
      <c r="AA777" s="38"/>
      <c r="AB777" s="38"/>
      <c r="AC777" s="38"/>
      <c r="AD777" s="38"/>
      <c r="AE777" s="38"/>
      <c r="AR777" s="190" t="s">
        <v>523</v>
      </c>
      <c r="AT777" s="190" t="s">
        <v>201</v>
      </c>
      <c r="AU777" s="190" t="s">
        <v>171</v>
      </c>
      <c r="AY777" s="19" t="s">
        <v>165</v>
      </c>
      <c r="BE777" s="191">
        <f>IF(N777="základná",J777,0)</f>
        <v>0</v>
      </c>
      <c r="BF777" s="191">
        <f>IF(N777="znížená",J777,0)</f>
        <v>0</v>
      </c>
      <c r="BG777" s="191">
        <f>IF(N777="zákl. prenesená",J777,0)</f>
        <v>0</v>
      </c>
      <c r="BH777" s="191">
        <f>IF(N777="zníž. prenesená",J777,0)</f>
        <v>0</v>
      </c>
      <c r="BI777" s="191">
        <f>IF(N777="nulová",J777,0)</f>
        <v>0</v>
      </c>
      <c r="BJ777" s="19" t="s">
        <v>171</v>
      </c>
      <c r="BK777" s="191">
        <f>ROUND(I777*H777,2)</f>
        <v>0</v>
      </c>
      <c r="BL777" s="19" t="s">
        <v>240</v>
      </c>
      <c r="BM777" s="190" t="s">
        <v>1052</v>
      </c>
    </row>
    <row r="778" s="2" customFormat="1">
      <c r="A778" s="38"/>
      <c r="B778" s="39"/>
      <c r="C778" s="38"/>
      <c r="D778" s="193" t="s">
        <v>1053</v>
      </c>
      <c r="E778" s="38"/>
      <c r="F778" s="236" t="s">
        <v>1054</v>
      </c>
      <c r="G778" s="38"/>
      <c r="H778" s="38"/>
      <c r="I778" s="237"/>
      <c r="J778" s="38"/>
      <c r="K778" s="38"/>
      <c r="L778" s="39"/>
      <c r="M778" s="238"/>
      <c r="N778" s="239"/>
      <c r="O778" s="78"/>
      <c r="P778" s="78"/>
      <c r="Q778" s="78"/>
      <c r="R778" s="78"/>
      <c r="S778" s="78"/>
      <c r="T778" s="79"/>
      <c r="U778" s="38"/>
      <c r="V778" s="38"/>
      <c r="W778" s="38"/>
      <c r="X778" s="38"/>
      <c r="Y778" s="38"/>
      <c r="Z778" s="38"/>
      <c r="AA778" s="38"/>
      <c r="AB778" s="38"/>
      <c r="AC778" s="38"/>
      <c r="AD778" s="38"/>
      <c r="AE778" s="38"/>
      <c r="AT778" s="19" t="s">
        <v>1053</v>
      </c>
      <c r="AU778" s="19" t="s">
        <v>171</v>
      </c>
    </row>
    <row r="779" s="13" customFormat="1">
      <c r="A779" s="13"/>
      <c r="B779" s="192"/>
      <c r="C779" s="13"/>
      <c r="D779" s="193" t="s">
        <v>173</v>
      </c>
      <c r="E779" s="13"/>
      <c r="F779" s="195" t="s">
        <v>1055</v>
      </c>
      <c r="G779" s="13"/>
      <c r="H779" s="196">
        <v>107.09999999999999</v>
      </c>
      <c r="I779" s="197"/>
      <c r="J779" s="13"/>
      <c r="K779" s="13"/>
      <c r="L779" s="192"/>
      <c r="M779" s="198"/>
      <c r="N779" s="199"/>
      <c r="O779" s="199"/>
      <c r="P779" s="199"/>
      <c r="Q779" s="199"/>
      <c r="R779" s="199"/>
      <c r="S779" s="199"/>
      <c r="T779" s="200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T779" s="194" t="s">
        <v>173</v>
      </c>
      <c r="AU779" s="194" t="s">
        <v>171</v>
      </c>
      <c r="AV779" s="13" t="s">
        <v>171</v>
      </c>
      <c r="AW779" s="13" t="s">
        <v>3</v>
      </c>
      <c r="AX779" s="13" t="s">
        <v>81</v>
      </c>
      <c r="AY779" s="194" t="s">
        <v>165</v>
      </c>
    </row>
    <row r="780" s="2" customFormat="1" ht="24.15" customHeight="1">
      <c r="A780" s="38"/>
      <c r="B780" s="177"/>
      <c r="C780" s="178" t="s">
        <v>1056</v>
      </c>
      <c r="D780" s="178" t="s">
        <v>167</v>
      </c>
      <c r="E780" s="179" t="s">
        <v>1057</v>
      </c>
      <c r="F780" s="180" t="s">
        <v>1058</v>
      </c>
      <c r="G780" s="181" t="s">
        <v>170</v>
      </c>
      <c r="H780" s="182">
        <v>10.039999999999999</v>
      </c>
      <c r="I780" s="183"/>
      <c r="J780" s="184">
        <f>ROUND(I780*H780,2)</f>
        <v>0</v>
      </c>
      <c r="K780" s="185"/>
      <c r="L780" s="39"/>
      <c r="M780" s="186" t="s">
        <v>1</v>
      </c>
      <c r="N780" s="187" t="s">
        <v>42</v>
      </c>
      <c r="O780" s="78"/>
      <c r="P780" s="188">
        <f>O780*H780</f>
        <v>0</v>
      </c>
      <c r="Q780" s="188">
        <v>0.0040000000000000001</v>
      </c>
      <c r="R780" s="188">
        <f>Q780*H780</f>
        <v>0.040159999999999994</v>
      </c>
      <c r="S780" s="188">
        <v>0</v>
      </c>
      <c r="T780" s="189">
        <f>S780*H780</f>
        <v>0</v>
      </c>
      <c r="U780" s="38"/>
      <c r="V780" s="38"/>
      <c r="W780" s="38"/>
      <c r="X780" s="38"/>
      <c r="Y780" s="38"/>
      <c r="Z780" s="38"/>
      <c r="AA780" s="38"/>
      <c r="AB780" s="38"/>
      <c r="AC780" s="38"/>
      <c r="AD780" s="38"/>
      <c r="AE780" s="38"/>
      <c r="AR780" s="190" t="s">
        <v>240</v>
      </c>
      <c r="AT780" s="190" t="s">
        <v>167</v>
      </c>
      <c r="AU780" s="190" t="s">
        <v>171</v>
      </c>
      <c r="AY780" s="19" t="s">
        <v>165</v>
      </c>
      <c r="BE780" s="191">
        <f>IF(N780="základná",J780,0)</f>
        <v>0</v>
      </c>
      <c r="BF780" s="191">
        <f>IF(N780="znížená",J780,0)</f>
        <v>0</v>
      </c>
      <c r="BG780" s="191">
        <f>IF(N780="zákl. prenesená",J780,0)</f>
        <v>0</v>
      </c>
      <c r="BH780" s="191">
        <f>IF(N780="zníž. prenesená",J780,0)</f>
        <v>0</v>
      </c>
      <c r="BI780" s="191">
        <f>IF(N780="nulová",J780,0)</f>
        <v>0</v>
      </c>
      <c r="BJ780" s="19" t="s">
        <v>171</v>
      </c>
      <c r="BK780" s="191">
        <f>ROUND(I780*H780,2)</f>
        <v>0</v>
      </c>
      <c r="BL780" s="19" t="s">
        <v>240</v>
      </c>
      <c r="BM780" s="190" t="s">
        <v>1059</v>
      </c>
    </row>
    <row r="781" s="13" customFormat="1">
      <c r="A781" s="13"/>
      <c r="B781" s="192"/>
      <c r="C781" s="13"/>
      <c r="D781" s="193" t="s">
        <v>173</v>
      </c>
      <c r="E781" s="194" t="s">
        <v>1</v>
      </c>
      <c r="F781" s="195" t="s">
        <v>1060</v>
      </c>
      <c r="G781" s="13"/>
      <c r="H781" s="196">
        <v>10.039999999999999</v>
      </c>
      <c r="I781" s="197"/>
      <c r="J781" s="13"/>
      <c r="K781" s="13"/>
      <c r="L781" s="192"/>
      <c r="M781" s="198"/>
      <c r="N781" s="199"/>
      <c r="O781" s="199"/>
      <c r="P781" s="199"/>
      <c r="Q781" s="199"/>
      <c r="R781" s="199"/>
      <c r="S781" s="199"/>
      <c r="T781" s="200"/>
      <c r="U781" s="13"/>
      <c r="V781" s="13"/>
      <c r="W781" s="13"/>
      <c r="X781" s="13"/>
      <c r="Y781" s="13"/>
      <c r="Z781" s="13"/>
      <c r="AA781" s="13"/>
      <c r="AB781" s="13"/>
      <c r="AC781" s="13"/>
      <c r="AD781" s="13"/>
      <c r="AE781" s="13"/>
      <c r="AT781" s="194" t="s">
        <v>173</v>
      </c>
      <c r="AU781" s="194" t="s">
        <v>171</v>
      </c>
      <c r="AV781" s="13" t="s">
        <v>171</v>
      </c>
      <c r="AW781" s="13" t="s">
        <v>32</v>
      </c>
      <c r="AX781" s="13" t="s">
        <v>81</v>
      </c>
      <c r="AY781" s="194" t="s">
        <v>165</v>
      </c>
    </row>
    <row r="782" s="2" customFormat="1" ht="24.15" customHeight="1">
      <c r="A782" s="38"/>
      <c r="B782" s="177"/>
      <c r="C782" s="201" t="s">
        <v>1061</v>
      </c>
      <c r="D782" s="201" t="s">
        <v>201</v>
      </c>
      <c r="E782" s="202" t="s">
        <v>1050</v>
      </c>
      <c r="F782" s="203" t="s">
        <v>1051</v>
      </c>
      <c r="G782" s="204" t="s">
        <v>170</v>
      </c>
      <c r="H782" s="205">
        <v>10.241</v>
      </c>
      <c r="I782" s="206"/>
      <c r="J782" s="207">
        <f>ROUND(I782*H782,2)</f>
        <v>0</v>
      </c>
      <c r="K782" s="208"/>
      <c r="L782" s="209"/>
      <c r="M782" s="210" t="s">
        <v>1</v>
      </c>
      <c r="N782" s="211" t="s">
        <v>42</v>
      </c>
      <c r="O782" s="78"/>
      <c r="P782" s="188">
        <f>O782*H782</f>
        <v>0</v>
      </c>
      <c r="Q782" s="188">
        <v>0.0023999999999999998</v>
      </c>
      <c r="R782" s="188">
        <f>Q782*H782</f>
        <v>0.024578399999999997</v>
      </c>
      <c r="S782" s="188">
        <v>0</v>
      </c>
      <c r="T782" s="189">
        <f>S782*H782</f>
        <v>0</v>
      </c>
      <c r="U782" s="38"/>
      <c r="V782" s="38"/>
      <c r="W782" s="38"/>
      <c r="X782" s="38"/>
      <c r="Y782" s="38"/>
      <c r="Z782" s="38"/>
      <c r="AA782" s="38"/>
      <c r="AB782" s="38"/>
      <c r="AC782" s="38"/>
      <c r="AD782" s="38"/>
      <c r="AE782" s="38"/>
      <c r="AR782" s="190" t="s">
        <v>523</v>
      </c>
      <c r="AT782" s="190" t="s">
        <v>201</v>
      </c>
      <c r="AU782" s="190" t="s">
        <v>171</v>
      </c>
      <c r="AY782" s="19" t="s">
        <v>165</v>
      </c>
      <c r="BE782" s="191">
        <f>IF(N782="základná",J782,0)</f>
        <v>0</v>
      </c>
      <c r="BF782" s="191">
        <f>IF(N782="znížená",J782,0)</f>
        <v>0</v>
      </c>
      <c r="BG782" s="191">
        <f>IF(N782="zákl. prenesená",J782,0)</f>
        <v>0</v>
      </c>
      <c r="BH782" s="191">
        <f>IF(N782="zníž. prenesená",J782,0)</f>
        <v>0</v>
      </c>
      <c r="BI782" s="191">
        <f>IF(N782="nulová",J782,0)</f>
        <v>0</v>
      </c>
      <c r="BJ782" s="19" t="s">
        <v>171</v>
      </c>
      <c r="BK782" s="191">
        <f>ROUND(I782*H782,2)</f>
        <v>0</v>
      </c>
      <c r="BL782" s="19" t="s">
        <v>240</v>
      </c>
      <c r="BM782" s="190" t="s">
        <v>1062</v>
      </c>
    </row>
    <row r="783" s="2" customFormat="1">
      <c r="A783" s="38"/>
      <c r="B783" s="39"/>
      <c r="C783" s="38"/>
      <c r="D783" s="193" t="s">
        <v>1053</v>
      </c>
      <c r="E783" s="38"/>
      <c r="F783" s="236" t="s">
        <v>1054</v>
      </c>
      <c r="G783" s="38"/>
      <c r="H783" s="38"/>
      <c r="I783" s="237"/>
      <c r="J783" s="38"/>
      <c r="K783" s="38"/>
      <c r="L783" s="39"/>
      <c r="M783" s="238"/>
      <c r="N783" s="239"/>
      <c r="O783" s="78"/>
      <c r="P783" s="78"/>
      <c r="Q783" s="78"/>
      <c r="R783" s="78"/>
      <c r="S783" s="78"/>
      <c r="T783" s="79"/>
      <c r="U783" s="38"/>
      <c r="V783" s="38"/>
      <c r="W783" s="38"/>
      <c r="X783" s="38"/>
      <c r="Y783" s="38"/>
      <c r="Z783" s="38"/>
      <c r="AA783" s="38"/>
      <c r="AB783" s="38"/>
      <c r="AC783" s="38"/>
      <c r="AD783" s="38"/>
      <c r="AE783" s="38"/>
      <c r="AT783" s="19" t="s">
        <v>1053</v>
      </c>
      <c r="AU783" s="19" t="s">
        <v>171</v>
      </c>
    </row>
    <row r="784" s="13" customFormat="1">
      <c r="A784" s="13"/>
      <c r="B784" s="192"/>
      <c r="C784" s="13"/>
      <c r="D784" s="193" t="s">
        <v>173</v>
      </c>
      <c r="E784" s="13"/>
      <c r="F784" s="195" t="s">
        <v>1063</v>
      </c>
      <c r="G784" s="13"/>
      <c r="H784" s="196">
        <v>10.241</v>
      </c>
      <c r="I784" s="197"/>
      <c r="J784" s="13"/>
      <c r="K784" s="13"/>
      <c r="L784" s="192"/>
      <c r="M784" s="198"/>
      <c r="N784" s="199"/>
      <c r="O784" s="199"/>
      <c r="P784" s="199"/>
      <c r="Q784" s="199"/>
      <c r="R784" s="199"/>
      <c r="S784" s="199"/>
      <c r="T784" s="200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T784" s="194" t="s">
        <v>173</v>
      </c>
      <c r="AU784" s="194" t="s">
        <v>171</v>
      </c>
      <c r="AV784" s="13" t="s">
        <v>171</v>
      </c>
      <c r="AW784" s="13" t="s">
        <v>3</v>
      </c>
      <c r="AX784" s="13" t="s">
        <v>81</v>
      </c>
      <c r="AY784" s="194" t="s">
        <v>165</v>
      </c>
    </row>
    <row r="785" s="2" customFormat="1" ht="24.15" customHeight="1">
      <c r="A785" s="38"/>
      <c r="B785" s="177"/>
      <c r="C785" s="178" t="s">
        <v>1064</v>
      </c>
      <c r="D785" s="178" t="s">
        <v>167</v>
      </c>
      <c r="E785" s="179" t="s">
        <v>1065</v>
      </c>
      <c r="F785" s="180" t="s">
        <v>1066</v>
      </c>
      <c r="G785" s="181" t="s">
        <v>170</v>
      </c>
      <c r="H785" s="182">
        <v>504.60000000000002</v>
      </c>
      <c r="I785" s="183"/>
      <c r="J785" s="184">
        <f>ROUND(I785*H785,2)</f>
        <v>0</v>
      </c>
      <c r="K785" s="185"/>
      <c r="L785" s="39"/>
      <c r="M785" s="186" t="s">
        <v>1</v>
      </c>
      <c r="N785" s="187" t="s">
        <v>42</v>
      </c>
      <c r="O785" s="78"/>
      <c r="P785" s="188">
        <f>O785*H785</f>
        <v>0</v>
      </c>
      <c r="Q785" s="188">
        <v>0.00024000000000000001</v>
      </c>
      <c r="R785" s="188">
        <f>Q785*H785</f>
        <v>0.121104</v>
      </c>
      <c r="S785" s="188">
        <v>0</v>
      </c>
      <c r="T785" s="189">
        <f>S785*H785</f>
        <v>0</v>
      </c>
      <c r="U785" s="38"/>
      <c r="V785" s="38"/>
      <c r="W785" s="38"/>
      <c r="X785" s="38"/>
      <c r="Y785" s="38"/>
      <c r="Z785" s="38"/>
      <c r="AA785" s="38"/>
      <c r="AB785" s="38"/>
      <c r="AC785" s="38"/>
      <c r="AD785" s="38"/>
      <c r="AE785" s="38"/>
      <c r="AR785" s="190" t="s">
        <v>240</v>
      </c>
      <c r="AT785" s="190" t="s">
        <v>167</v>
      </c>
      <c r="AU785" s="190" t="s">
        <v>171</v>
      </c>
      <c r="AY785" s="19" t="s">
        <v>165</v>
      </c>
      <c r="BE785" s="191">
        <f>IF(N785="základná",J785,0)</f>
        <v>0</v>
      </c>
      <c r="BF785" s="191">
        <f>IF(N785="znížená",J785,0)</f>
        <v>0</v>
      </c>
      <c r="BG785" s="191">
        <f>IF(N785="zákl. prenesená",J785,0)</f>
        <v>0</v>
      </c>
      <c r="BH785" s="191">
        <f>IF(N785="zníž. prenesená",J785,0)</f>
        <v>0</v>
      </c>
      <c r="BI785" s="191">
        <f>IF(N785="nulová",J785,0)</f>
        <v>0</v>
      </c>
      <c r="BJ785" s="19" t="s">
        <v>171</v>
      </c>
      <c r="BK785" s="191">
        <f>ROUND(I785*H785,2)</f>
        <v>0</v>
      </c>
      <c r="BL785" s="19" t="s">
        <v>240</v>
      </c>
      <c r="BM785" s="190" t="s">
        <v>1067</v>
      </c>
    </row>
    <row r="786" s="2" customFormat="1" ht="37.8" customHeight="1">
      <c r="A786" s="38"/>
      <c r="B786" s="177"/>
      <c r="C786" s="178" t="s">
        <v>1068</v>
      </c>
      <c r="D786" s="178" t="s">
        <v>167</v>
      </c>
      <c r="E786" s="179" t="s">
        <v>1069</v>
      </c>
      <c r="F786" s="180" t="s">
        <v>1070</v>
      </c>
      <c r="G786" s="181" t="s">
        <v>170</v>
      </c>
      <c r="H786" s="182">
        <v>504.60000000000002</v>
      </c>
      <c r="I786" s="183"/>
      <c r="J786" s="184">
        <f>ROUND(I786*H786,2)</f>
        <v>0</v>
      </c>
      <c r="K786" s="185"/>
      <c r="L786" s="39"/>
      <c r="M786" s="186" t="s">
        <v>1</v>
      </c>
      <c r="N786" s="187" t="s">
        <v>42</v>
      </c>
      <c r="O786" s="78"/>
      <c r="P786" s="188">
        <f>O786*H786</f>
        <v>0</v>
      </c>
      <c r="Q786" s="188">
        <v>0.00052999999999999998</v>
      </c>
      <c r="R786" s="188">
        <f>Q786*H786</f>
        <v>0.26743800000000001</v>
      </c>
      <c r="S786" s="188">
        <v>0</v>
      </c>
      <c r="T786" s="189">
        <f>S786*H786</f>
        <v>0</v>
      </c>
      <c r="U786" s="38"/>
      <c r="V786" s="38"/>
      <c r="W786" s="38"/>
      <c r="X786" s="38"/>
      <c r="Y786" s="38"/>
      <c r="Z786" s="38"/>
      <c r="AA786" s="38"/>
      <c r="AB786" s="38"/>
      <c r="AC786" s="38"/>
      <c r="AD786" s="38"/>
      <c r="AE786" s="38"/>
      <c r="AR786" s="190" t="s">
        <v>240</v>
      </c>
      <c r="AT786" s="190" t="s">
        <v>167</v>
      </c>
      <c r="AU786" s="190" t="s">
        <v>171</v>
      </c>
      <c r="AY786" s="19" t="s">
        <v>165</v>
      </c>
      <c r="BE786" s="191">
        <f>IF(N786="základná",J786,0)</f>
        <v>0</v>
      </c>
      <c r="BF786" s="191">
        <f>IF(N786="znížená",J786,0)</f>
        <v>0</v>
      </c>
      <c r="BG786" s="191">
        <f>IF(N786="zákl. prenesená",J786,0)</f>
        <v>0</v>
      </c>
      <c r="BH786" s="191">
        <f>IF(N786="zníž. prenesená",J786,0)</f>
        <v>0</v>
      </c>
      <c r="BI786" s="191">
        <f>IF(N786="nulová",J786,0)</f>
        <v>0</v>
      </c>
      <c r="BJ786" s="19" t="s">
        <v>171</v>
      </c>
      <c r="BK786" s="191">
        <f>ROUND(I786*H786,2)</f>
        <v>0</v>
      </c>
      <c r="BL786" s="19" t="s">
        <v>240</v>
      </c>
      <c r="BM786" s="190" t="s">
        <v>1071</v>
      </c>
    </row>
    <row r="787" s="13" customFormat="1">
      <c r="A787" s="13"/>
      <c r="B787" s="192"/>
      <c r="C787" s="13"/>
      <c r="D787" s="193" t="s">
        <v>173</v>
      </c>
      <c r="E787" s="194" t="s">
        <v>1</v>
      </c>
      <c r="F787" s="195" t="s">
        <v>1072</v>
      </c>
      <c r="G787" s="13"/>
      <c r="H787" s="196">
        <v>504.60000000000002</v>
      </c>
      <c r="I787" s="197"/>
      <c r="J787" s="13"/>
      <c r="K787" s="13"/>
      <c r="L787" s="192"/>
      <c r="M787" s="198"/>
      <c r="N787" s="199"/>
      <c r="O787" s="199"/>
      <c r="P787" s="199"/>
      <c r="Q787" s="199"/>
      <c r="R787" s="199"/>
      <c r="S787" s="199"/>
      <c r="T787" s="200"/>
      <c r="U787" s="13"/>
      <c r="V787" s="13"/>
      <c r="W787" s="13"/>
      <c r="X787" s="13"/>
      <c r="Y787" s="13"/>
      <c r="Z787" s="13"/>
      <c r="AA787" s="13"/>
      <c r="AB787" s="13"/>
      <c r="AC787" s="13"/>
      <c r="AD787" s="13"/>
      <c r="AE787" s="13"/>
      <c r="AT787" s="194" t="s">
        <v>173</v>
      </c>
      <c r="AU787" s="194" t="s">
        <v>171</v>
      </c>
      <c r="AV787" s="13" t="s">
        <v>171</v>
      </c>
      <c r="AW787" s="13" t="s">
        <v>32</v>
      </c>
      <c r="AX787" s="13" t="s">
        <v>81</v>
      </c>
      <c r="AY787" s="194" t="s">
        <v>165</v>
      </c>
    </row>
    <row r="788" s="2" customFormat="1" ht="24.15" customHeight="1">
      <c r="A788" s="38"/>
      <c r="B788" s="177"/>
      <c r="C788" s="201" t="s">
        <v>1073</v>
      </c>
      <c r="D788" s="201" t="s">
        <v>201</v>
      </c>
      <c r="E788" s="202" t="s">
        <v>1074</v>
      </c>
      <c r="F788" s="203" t="s">
        <v>1075</v>
      </c>
      <c r="G788" s="204" t="s">
        <v>170</v>
      </c>
      <c r="H788" s="205">
        <v>514.69200000000001</v>
      </c>
      <c r="I788" s="206"/>
      <c r="J788" s="207">
        <f>ROUND(I788*H788,2)</f>
        <v>0</v>
      </c>
      <c r="K788" s="208"/>
      <c r="L788" s="209"/>
      <c r="M788" s="210" t="s">
        <v>1</v>
      </c>
      <c r="N788" s="211" t="s">
        <v>42</v>
      </c>
      <c r="O788" s="78"/>
      <c r="P788" s="188">
        <f>O788*H788</f>
        <v>0</v>
      </c>
      <c r="Q788" s="188">
        <v>0.012</v>
      </c>
      <c r="R788" s="188">
        <f>Q788*H788</f>
        <v>6.176304</v>
      </c>
      <c r="S788" s="188">
        <v>0</v>
      </c>
      <c r="T788" s="189">
        <f>S788*H788</f>
        <v>0</v>
      </c>
      <c r="U788" s="38"/>
      <c r="V788" s="38"/>
      <c r="W788" s="38"/>
      <c r="X788" s="38"/>
      <c r="Y788" s="38"/>
      <c r="Z788" s="38"/>
      <c r="AA788" s="38"/>
      <c r="AB788" s="38"/>
      <c r="AC788" s="38"/>
      <c r="AD788" s="38"/>
      <c r="AE788" s="38"/>
      <c r="AR788" s="190" t="s">
        <v>523</v>
      </c>
      <c r="AT788" s="190" t="s">
        <v>201</v>
      </c>
      <c r="AU788" s="190" t="s">
        <v>171</v>
      </c>
      <c r="AY788" s="19" t="s">
        <v>165</v>
      </c>
      <c r="BE788" s="191">
        <f>IF(N788="základná",J788,0)</f>
        <v>0</v>
      </c>
      <c r="BF788" s="191">
        <f>IF(N788="znížená",J788,0)</f>
        <v>0</v>
      </c>
      <c r="BG788" s="191">
        <f>IF(N788="zákl. prenesená",J788,0)</f>
        <v>0</v>
      </c>
      <c r="BH788" s="191">
        <f>IF(N788="zníž. prenesená",J788,0)</f>
        <v>0</v>
      </c>
      <c r="BI788" s="191">
        <f>IF(N788="nulová",J788,0)</f>
        <v>0</v>
      </c>
      <c r="BJ788" s="19" t="s">
        <v>171</v>
      </c>
      <c r="BK788" s="191">
        <f>ROUND(I788*H788,2)</f>
        <v>0</v>
      </c>
      <c r="BL788" s="19" t="s">
        <v>240</v>
      </c>
      <c r="BM788" s="190" t="s">
        <v>1076</v>
      </c>
    </row>
    <row r="789" s="13" customFormat="1">
      <c r="A789" s="13"/>
      <c r="B789" s="192"/>
      <c r="C789" s="13"/>
      <c r="D789" s="193" t="s">
        <v>173</v>
      </c>
      <c r="E789" s="13"/>
      <c r="F789" s="195" t="s">
        <v>1077</v>
      </c>
      <c r="G789" s="13"/>
      <c r="H789" s="196">
        <v>514.69200000000001</v>
      </c>
      <c r="I789" s="197"/>
      <c r="J789" s="13"/>
      <c r="K789" s="13"/>
      <c r="L789" s="192"/>
      <c r="M789" s="198"/>
      <c r="N789" s="199"/>
      <c r="O789" s="199"/>
      <c r="P789" s="199"/>
      <c r="Q789" s="199"/>
      <c r="R789" s="199"/>
      <c r="S789" s="199"/>
      <c r="T789" s="200"/>
      <c r="U789" s="13"/>
      <c r="V789" s="13"/>
      <c r="W789" s="13"/>
      <c r="X789" s="13"/>
      <c r="Y789" s="13"/>
      <c r="Z789" s="13"/>
      <c r="AA789" s="13"/>
      <c r="AB789" s="13"/>
      <c r="AC789" s="13"/>
      <c r="AD789" s="13"/>
      <c r="AE789" s="13"/>
      <c r="AT789" s="194" t="s">
        <v>173</v>
      </c>
      <c r="AU789" s="194" t="s">
        <v>171</v>
      </c>
      <c r="AV789" s="13" t="s">
        <v>171</v>
      </c>
      <c r="AW789" s="13" t="s">
        <v>3</v>
      </c>
      <c r="AX789" s="13" t="s">
        <v>81</v>
      </c>
      <c r="AY789" s="194" t="s">
        <v>165</v>
      </c>
    </row>
    <row r="790" s="2" customFormat="1" ht="24.15" customHeight="1">
      <c r="A790" s="38"/>
      <c r="B790" s="177"/>
      <c r="C790" s="201" t="s">
        <v>1078</v>
      </c>
      <c r="D790" s="201" t="s">
        <v>201</v>
      </c>
      <c r="E790" s="202" t="s">
        <v>1079</v>
      </c>
      <c r="F790" s="203" t="s">
        <v>1080</v>
      </c>
      <c r="G790" s="204" t="s">
        <v>170</v>
      </c>
      <c r="H790" s="205">
        <v>514.69200000000001</v>
      </c>
      <c r="I790" s="206"/>
      <c r="J790" s="207">
        <f>ROUND(I790*H790,2)</f>
        <v>0</v>
      </c>
      <c r="K790" s="208"/>
      <c r="L790" s="209"/>
      <c r="M790" s="210" t="s">
        <v>1</v>
      </c>
      <c r="N790" s="211" t="s">
        <v>42</v>
      </c>
      <c r="O790" s="78"/>
      <c r="P790" s="188">
        <f>O790*H790</f>
        <v>0</v>
      </c>
      <c r="Q790" s="188">
        <v>0.014999999999999999</v>
      </c>
      <c r="R790" s="188">
        <f>Q790*H790</f>
        <v>7.7203799999999996</v>
      </c>
      <c r="S790" s="188">
        <v>0</v>
      </c>
      <c r="T790" s="189">
        <f>S790*H790</f>
        <v>0</v>
      </c>
      <c r="U790" s="38"/>
      <c r="V790" s="38"/>
      <c r="W790" s="38"/>
      <c r="X790" s="38"/>
      <c r="Y790" s="38"/>
      <c r="Z790" s="38"/>
      <c r="AA790" s="38"/>
      <c r="AB790" s="38"/>
      <c r="AC790" s="38"/>
      <c r="AD790" s="38"/>
      <c r="AE790" s="38"/>
      <c r="AR790" s="190" t="s">
        <v>523</v>
      </c>
      <c r="AT790" s="190" t="s">
        <v>201</v>
      </c>
      <c r="AU790" s="190" t="s">
        <v>171</v>
      </c>
      <c r="AY790" s="19" t="s">
        <v>165</v>
      </c>
      <c r="BE790" s="191">
        <f>IF(N790="základná",J790,0)</f>
        <v>0</v>
      </c>
      <c r="BF790" s="191">
        <f>IF(N790="znížená",J790,0)</f>
        <v>0</v>
      </c>
      <c r="BG790" s="191">
        <f>IF(N790="zákl. prenesená",J790,0)</f>
        <v>0</v>
      </c>
      <c r="BH790" s="191">
        <f>IF(N790="zníž. prenesená",J790,0)</f>
        <v>0</v>
      </c>
      <c r="BI790" s="191">
        <f>IF(N790="nulová",J790,0)</f>
        <v>0</v>
      </c>
      <c r="BJ790" s="19" t="s">
        <v>171</v>
      </c>
      <c r="BK790" s="191">
        <f>ROUND(I790*H790,2)</f>
        <v>0</v>
      </c>
      <c r="BL790" s="19" t="s">
        <v>240</v>
      </c>
      <c r="BM790" s="190" t="s">
        <v>1081</v>
      </c>
    </row>
    <row r="791" s="13" customFormat="1">
      <c r="A791" s="13"/>
      <c r="B791" s="192"/>
      <c r="C791" s="13"/>
      <c r="D791" s="193" t="s">
        <v>173</v>
      </c>
      <c r="E791" s="13"/>
      <c r="F791" s="195" t="s">
        <v>1077</v>
      </c>
      <c r="G791" s="13"/>
      <c r="H791" s="196">
        <v>514.69200000000001</v>
      </c>
      <c r="I791" s="197"/>
      <c r="J791" s="13"/>
      <c r="K791" s="13"/>
      <c r="L791" s="192"/>
      <c r="M791" s="198"/>
      <c r="N791" s="199"/>
      <c r="O791" s="199"/>
      <c r="P791" s="199"/>
      <c r="Q791" s="199"/>
      <c r="R791" s="199"/>
      <c r="S791" s="199"/>
      <c r="T791" s="200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T791" s="194" t="s">
        <v>173</v>
      </c>
      <c r="AU791" s="194" t="s">
        <v>171</v>
      </c>
      <c r="AV791" s="13" t="s">
        <v>171</v>
      </c>
      <c r="AW791" s="13" t="s">
        <v>3</v>
      </c>
      <c r="AX791" s="13" t="s">
        <v>81</v>
      </c>
      <c r="AY791" s="194" t="s">
        <v>165</v>
      </c>
    </row>
    <row r="792" s="2" customFormat="1" ht="24.15" customHeight="1">
      <c r="A792" s="38"/>
      <c r="B792" s="177"/>
      <c r="C792" s="178" t="s">
        <v>1082</v>
      </c>
      <c r="D792" s="178" t="s">
        <v>167</v>
      </c>
      <c r="E792" s="179" t="s">
        <v>1083</v>
      </c>
      <c r="F792" s="180" t="s">
        <v>1084</v>
      </c>
      <c r="G792" s="181" t="s">
        <v>949</v>
      </c>
      <c r="H792" s="235"/>
      <c r="I792" s="183"/>
      <c r="J792" s="184">
        <f>ROUND(I792*H792,2)</f>
        <v>0</v>
      </c>
      <c r="K792" s="185"/>
      <c r="L792" s="39"/>
      <c r="M792" s="186" t="s">
        <v>1</v>
      </c>
      <c r="N792" s="187" t="s">
        <v>42</v>
      </c>
      <c r="O792" s="78"/>
      <c r="P792" s="188">
        <f>O792*H792</f>
        <v>0</v>
      </c>
      <c r="Q792" s="188">
        <v>0</v>
      </c>
      <c r="R792" s="188">
        <f>Q792*H792</f>
        <v>0</v>
      </c>
      <c r="S792" s="188">
        <v>0</v>
      </c>
      <c r="T792" s="189">
        <f>S792*H792</f>
        <v>0</v>
      </c>
      <c r="U792" s="38"/>
      <c r="V792" s="38"/>
      <c r="W792" s="38"/>
      <c r="X792" s="38"/>
      <c r="Y792" s="38"/>
      <c r="Z792" s="38"/>
      <c r="AA792" s="38"/>
      <c r="AB792" s="38"/>
      <c r="AC792" s="38"/>
      <c r="AD792" s="38"/>
      <c r="AE792" s="38"/>
      <c r="AR792" s="190" t="s">
        <v>240</v>
      </c>
      <c r="AT792" s="190" t="s">
        <v>167</v>
      </c>
      <c r="AU792" s="190" t="s">
        <v>171</v>
      </c>
      <c r="AY792" s="19" t="s">
        <v>165</v>
      </c>
      <c r="BE792" s="191">
        <f>IF(N792="základná",J792,0)</f>
        <v>0</v>
      </c>
      <c r="BF792" s="191">
        <f>IF(N792="znížená",J792,0)</f>
        <v>0</v>
      </c>
      <c r="BG792" s="191">
        <f>IF(N792="zákl. prenesená",J792,0)</f>
        <v>0</v>
      </c>
      <c r="BH792" s="191">
        <f>IF(N792="zníž. prenesená",J792,0)</f>
        <v>0</v>
      </c>
      <c r="BI792" s="191">
        <f>IF(N792="nulová",J792,0)</f>
        <v>0</v>
      </c>
      <c r="BJ792" s="19" t="s">
        <v>171</v>
      </c>
      <c r="BK792" s="191">
        <f>ROUND(I792*H792,2)</f>
        <v>0</v>
      </c>
      <c r="BL792" s="19" t="s">
        <v>240</v>
      </c>
      <c r="BM792" s="190" t="s">
        <v>1085</v>
      </c>
    </row>
    <row r="793" s="12" customFormat="1" ht="22.8" customHeight="1">
      <c r="A793" s="12"/>
      <c r="B793" s="164"/>
      <c r="C793" s="12"/>
      <c r="D793" s="165" t="s">
        <v>75</v>
      </c>
      <c r="E793" s="175" t="s">
        <v>1086</v>
      </c>
      <c r="F793" s="175" t="s">
        <v>1087</v>
      </c>
      <c r="G793" s="12"/>
      <c r="H793" s="12"/>
      <c r="I793" s="167"/>
      <c r="J793" s="176">
        <f>BK793</f>
        <v>0</v>
      </c>
      <c r="K793" s="12"/>
      <c r="L793" s="164"/>
      <c r="M793" s="169"/>
      <c r="N793" s="170"/>
      <c r="O793" s="170"/>
      <c r="P793" s="171">
        <f>SUM(P794:P798)</f>
        <v>0</v>
      </c>
      <c r="Q793" s="170"/>
      <c r="R793" s="171">
        <f>SUM(R794:R798)</f>
        <v>0.062820000000000001</v>
      </c>
      <c r="S793" s="170"/>
      <c r="T793" s="172">
        <f>SUM(T794:T798)</f>
        <v>0</v>
      </c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R793" s="165" t="s">
        <v>171</v>
      </c>
      <c r="AT793" s="173" t="s">
        <v>75</v>
      </c>
      <c r="AU793" s="173" t="s">
        <v>81</v>
      </c>
      <c r="AY793" s="165" t="s">
        <v>165</v>
      </c>
      <c r="BK793" s="174">
        <f>SUM(BK794:BK798)</f>
        <v>0</v>
      </c>
    </row>
    <row r="794" s="2" customFormat="1" ht="24.15" customHeight="1">
      <c r="A794" s="38"/>
      <c r="B794" s="177"/>
      <c r="C794" s="178" t="s">
        <v>1088</v>
      </c>
      <c r="D794" s="178" t="s">
        <v>167</v>
      </c>
      <c r="E794" s="179" t="s">
        <v>1089</v>
      </c>
      <c r="F794" s="180" t="s">
        <v>1090</v>
      </c>
      <c r="G794" s="181" t="s">
        <v>216</v>
      </c>
      <c r="H794" s="182">
        <v>3</v>
      </c>
      <c r="I794" s="183"/>
      <c r="J794" s="184">
        <f>ROUND(I794*H794,2)</f>
        <v>0</v>
      </c>
      <c r="K794" s="185"/>
      <c r="L794" s="39"/>
      <c r="M794" s="186" t="s">
        <v>1</v>
      </c>
      <c r="N794" s="187" t="s">
        <v>42</v>
      </c>
      <c r="O794" s="78"/>
      <c r="P794" s="188">
        <f>O794*H794</f>
        <v>0</v>
      </c>
      <c r="Q794" s="188">
        <v>0.00089999999999999998</v>
      </c>
      <c r="R794" s="188">
        <f>Q794*H794</f>
        <v>0.0027000000000000001</v>
      </c>
      <c r="S794" s="188">
        <v>0</v>
      </c>
      <c r="T794" s="189">
        <f>S794*H794</f>
        <v>0</v>
      </c>
      <c r="U794" s="38"/>
      <c r="V794" s="38"/>
      <c r="W794" s="38"/>
      <c r="X794" s="38"/>
      <c r="Y794" s="38"/>
      <c r="Z794" s="38"/>
      <c r="AA794" s="38"/>
      <c r="AB794" s="38"/>
      <c r="AC794" s="38"/>
      <c r="AD794" s="38"/>
      <c r="AE794" s="38"/>
      <c r="AR794" s="190" t="s">
        <v>240</v>
      </c>
      <c r="AT794" s="190" t="s">
        <v>167</v>
      </c>
      <c r="AU794" s="190" t="s">
        <v>171</v>
      </c>
      <c r="AY794" s="19" t="s">
        <v>165</v>
      </c>
      <c r="BE794" s="191">
        <f>IF(N794="základná",J794,0)</f>
        <v>0</v>
      </c>
      <c r="BF794" s="191">
        <f>IF(N794="znížená",J794,0)</f>
        <v>0</v>
      </c>
      <c r="BG794" s="191">
        <f>IF(N794="zákl. prenesená",J794,0)</f>
        <v>0</v>
      </c>
      <c r="BH794" s="191">
        <f>IF(N794="zníž. prenesená",J794,0)</f>
        <v>0</v>
      </c>
      <c r="BI794" s="191">
        <f>IF(N794="nulová",J794,0)</f>
        <v>0</v>
      </c>
      <c r="BJ794" s="19" t="s">
        <v>171</v>
      </c>
      <c r="BK794" s="191">
        <f>ROUND(I794*H794,2)</f>
        <v>0</v>
      </c>
      <c r="BL794" s="19" t="s">
        <v>240</v>
      </c>
      <c r="BM794" s="190" t="s">
        <v>1091</v>
      </c>
    </row>
    <row r="795" s="2" customFormat="1" ht="21.75" customHeight="1">
      <c r="A795" s="38"/>
      <c r="B795" s="177"/>
      <c r="C795" s="178" t="s">
        <v>1092</v>
      </c>
      <c r="D795" s="178" t="s">
        <v>167</v>
      </c>
      <c r="E795" s="179" t="s">
        <v>1093</v>
      </c>
      <c r="F795" s="180" t="s">
        <v>1094</v>
      </c>
      <c r="G795" s="181" t="s">
        <v>222</v>
      </c>
      <c r="H795" s="182">
        <v>30</v>
      </c>
      <c r="I795" s="183"/>
      <c r="J795" s="184">
        <f>ROUND(I795*H795,2)</f>
        <v>0</v>
      </c>
      <c r="K795" s="185"/>
      <c r="L795" s="39"/>
      <c r="M795" s="186" t="s">
        <v>1</v>
      </c>
      <c r="N795" s="187" t="s">
        <v>42</v>
      </c>
      <c r="O795" s="78"/>
      <c r="P795" s="188">
        <f>O795*H795</f>
        <v>0</v>
      </c>
      <c r="Q795" s="188">
        <v>0.00189</v>
      </c>
      <c r="R795" s="188">
        <f>Q795*H795</f>
        <v>0.0567</v>
      </c>
      <c r="S795" s="188">
        <v>0</v>
      </c>
      <c r="T795" s="189">
        <f>S795*H795</f>
        <v>0</v>
      </c>
      <c r="U795" s="38"/>
      <c r="V795" s="38"/>
      <c r="W795" s="38"/>
      <c r="X795" s="38"/>
      <c r="Y795" s="38"/>
      <c r="Z795" s="38"/>
      <c r="AA795" s="38"/>
      <c r="AB795" s="38"/>
      <c r="AC795" s="38"/>
      <c r="AD795" s="38"/>
      <c r="AE795" s="38"/>
      <c r="AR795" s="190" t="s">
        <v>240</v>
      </c>
      <c r="AT795" s="190" t="s">
        <v>167</v>
      </c>
      <c r="AU795" s="190" t="s">
        <v>171</v>
      </c>
      <c r="AY795" s="19" t="s">
        <v>165</v>
      </c>
      <c r="BE795" s="191">
        <f>IF(N795="základná",J795,0)</f>
        <v>0</v>
      </c>
      <c r="BF795" s="191">
        <f>IF(N795="znížená",J795,0)</f>
        <v>0</v>
      </c>
      <c r="BG795" s="191">
        <f>IF(N795="zákl. prenesená",J795,0)</f>
        <v>0</v>
      </c>
      <c r="BH795" s="191">
        <f>IF(N795="zníž. prenesená",J795,0)</f>
        <v>0</v>
      </c>
      <c r="BI795" s="191">
        <f>IF(N795="nulová",J795,0)</f>
        <v>0</v>
      </c>
      <c r="BJ795" s="19" t="s">
        <v>171</v>
      </c>
      <c r="BK795" s="191">
        <f>ROUND(I795*H795,2)</f>
        <v>0</v>
      </c>
      <c r="BL795" s="19" t="s">
        <v>240</v>
      </c>
      <c r="BM795" s="190" t="s">
        <v>1095</v>
      </c>
    </row>
    <row r="796" s="2" customFormat="1" ht="24.15" customHeight="1">
      <c r="A796" s="38"/>
      <c r="B796" s="177"/>
      <c r="C796" s="178" t="s">
        <v>1096</v>
      </c>
      <c r="D796" s="178" t="s">
        <v>167</v>
      </c>
      <c r="E796" s="179" t="s">
        <v>1097</v>
      </c>
      <c r="F796" s="180" t="s">
        <v>1098</v>
      </c>
      <c r="G796" s="181" t="s">
        <v>216</v>
      </c>
      <c r="H796" s="182">
        <v>3</v>
      </c>
      <c r="I796" s="183"/>
      <c r="J796" s="184">
        <f>ROUND(I796*H796,2)</f>
        <v>0</v>
      </c>
      <c r="K796" s="185"/>
      <c r="L796" s="39"/>
      <c r="M796" s="186" t="s">
        <v>1</v>
      </c>
      <c r="N796" s="187" t="s">
        <v>42</v>
      </c>
      <c r="O796" s="78"/>
      <c r="P796" s="188">
        <f>O796*H796</f>
        <v>0</v>
      </c>
      <c r="Q796" s="188">
        <v>0.00114</v>
      </c>
      <c r="R796" s="188">
        <f>Q796*H796</f>
        <v>0.0034199999999999999</v>
      </c>
      <c r="S796" s="188">
        <v>0</v>
      </c>
      <c r="T796" s="189">
        <f>S796*H796</f>
        <v>0</v>
      </c>
      <c r="U796" s="38"/>
      <c r="V796" s="38"/>
      <c r="W796" s="38"/>
      <c r="X796" s="38"/>
      <c r="Y796" s="38"/>
      <c r="Z796" s="38"/>
      <c r="AA796" s="38"/>
      <c r="AB796" s="38"/>
      <c r="AC796" s="38"/>
      <c r="AD796" s="38"/>
      <c r="AE796" s="38"/>
      <c r="AR796" s="190" t="s">
        <v>240</v>
      </c>
      <c r="AT796" s="190" t="s">
        <v>167</v>
      </c>
      <c r="AU796" s="190" t="s">
        <v>171</v>
      </c>
      <c r="AY796" s="19" t="s">
        <v>165</v>
      </c>
      <c r="BE796" s="191">
        <f>IF(N796="základná",J796,0)</f>
        <v>0</v>
      </c>
      <c r="BF796" s="191">
        <f>IF(N796="znížená",J796,0)</f>
        <v>0</v>
      </c>
      <c r="BG796" s="191">
        <f>IF(N796="zákl. prenesená",J796,0)</f>
        <v>0</v>
      </c>
      <c r="BH796" s="191">
        <f>IF(N796="zníž. prenesená",J796,0)</f>
        <v>0</v>
      </c>
      <c r="BI796" s="191">
        <f>IF(N796="nulová",J796,0)</f>
        <v>0</v>
      </c>
      <c r="BJ796" s="19" t="s">
        <v>171</v>
      </c>
      <c r="BK796" s="191">
        <f>ROUND(I796*H796,2)</f>
        <v>0</v>
      </c>
      <c r="BL796" s="19" t="s">
        <v>240</v>
      </c>
      <c r="BM796" s="190" t="s">
        <v>1099</v>
      </c>
    </row>
    <row r="797" s="2" customFormat="1" ht="16.5" customHeight="1">
      <c r="A797" s="38"/>
      <c r="B797" s="177"/>
      <c r="C797" s="178" t="s">
        <v>1100</v>
      </c>
      <c r="D797" s="178" t="s">
        <v>167</v>
      </c>
      <c r="E797" s="179" t="s">
        <v>1101</v>
      </c>
      <c r="F797" s="180" t="s">
        <v>1102</v>
      </c>
      <c r="G797" s="181" t="s">
        <v>216</v>
      </c>
      <c r="H797" s="182">
        <v>3</v>
      </c>
      <c r="I797" s="183"/>
      <c r="J797" s="184">
        <f>ROUND(I797*H797,2)</f>
        <v>0</v>
      </c>
      <c r="K797" s="185"/>
      <c r="L797" s="39"/>
      <c r="M797" s="186" t="s">
        <v>1</v>
      </c>
      <c r="N797" s="187" t="s">
        <v>42</v>
      </c>
      <c r="O797" s="78"/>
      <c r="P797" s="188">
        <f>O797*H797</f>
        <v>0</v>
      </c>
      <c r="Q797" s="188">
        <v>0</v>
      </c>
      <c r="R797" s="188">
        <f>Q797*H797</f>
        <v>0</v>
      </c>
      <c r="S797" s="188">
        <v>0</v>
      </c>
      <c r="T797" s="189">
        <f>S797*H797</f>
        <v>0</v>
      </c>
      <c r="U797" s="38"/>
      <c r="V797" s="38"/>
      <c r="W797" s="38"/>
      <c r="X797" s="38"/>
      <c r="Y797" s="38"/>
      <c r="Z797" s="38"/>
      <c r="AA797" s="38"/>
      <c r="AB797" s="38"/>
      <c r="AC797" s="38"/>
      <c r="AD797" s="38"/>
      <c r="AE797" s="38"/>
      <c r="AR797" s="190" t="s">
        <v>240</v>
      </c>
      <c r="AT797" s="190" t="s">
        <v>167</v>
      </c>
      <c r="AU797" s="190" t="s">
        <v>171</v>
      </c>
      <c r="AY797" s="19" t="s">
        <v>165</v>
      </c>
      <c r="BE797" s="191">
        <f>IF(N797="základná",J797,0)</f>
        <v>0</v>
      </c>
      <c r="BF797" s="191">
        <f>IF(N797="znížená",J797,0)</f>
        <v>0</v>
      </c>
      <c r="BG797" s="191">
        <f>IF(N797="zákl. prenesená",J797,0)</f>
        <v>0</v>
      </c>
      <c r="BH797" s="191">
        <f>IF(N797="zníž. prenesená",J797,0)</f>
        <v>0</v>
      </c>
      <c r="BI797" s="191">
        <f>IF(N797="nulová",J797,0)</f>
        <v>0</v>
      </c>
      <c r="BJ797" s="19" t="s">
        <v>171</v>
      </c>
      <c r="BK797" s="191">
        <f>ROUND(I797*H797,2)</f>
        <v>0</v>
      </c>
      <c r="BL797" s="19" t="s">
        <v>240</v>
      </c>
      <c r="BM797" s="190" t="s">
        <v>1103</v>
      </c>
    </row>
    <row r="798" s="2" customFormat="1" ht="24.15" customHeight="1">
      <c r="A798" s="38"/>
      <c r="B798" s="177"/>
      <c r="C798" s="178" t="s">
        <v>1104</v>
      </c>
      <c r="D798" s="178" t="s">
        <v>167</v>
      </c>
      <c r="E798" s="179" t="s">
        <v>1105</v>
      </c>
      <c r="F798" s="180" t="s">
        <v>1106</v>
      </c>
      <c r="G798" s="181" t="s">
        <v>949</v>
      </c>
      <c r="H798" s="235"/>
      <c r="I798" s="183"/>
      <c r="J798" s="184">
        <f>ROUND(I798*H798,2)</f>
        <v>0</v>
      </c>
      <c r="K798" s="185"/>
      <c r="L798" s="39"/>
      <c r="M798" s="186" t="s">
        <v>1</v>
      </c>
      <c r="N798" s="187" t="s">
        <v>42</v>
      </c>
      <c r="O798" s="78"/>
      <c r="P798" s="188">
        <f>O798*H798</f>
        <v>0</v>
      </c>
      <c r="Q798" s="188">
        <v>0</v>
      </c>
      <c r="R798" s="188">
        <f>Q798*H798</f>
        <v>0</v>
      </c>
      <c r="S798" s="188">
        <v>0</v>
      </c>
      <c r="T798" s="189">
        <f>S798*H798</f>
        <v>0</v>
      </c>
      <c r="U798" s="38"/>
      <c r="V798" s="38"/>
      <c r="W798" s="38"/>
      <c r="X798" s="38"/>
      <c r="Y798" s="38"/>
      <c r="Z798" s="38"/>
      <c r="AA798" s="38"/>
      <c r="AB798" s="38"/>
      <c r="AC798" s="38"/>
      <c r="AD798" s="38"/>
      <c r="AE798" s="38"/>
      <c r="AR798" s="190" t="s">
        <v>240</v>
      </c>
      <c r="AT798" s="190" t="s">
        <v>167</v>
      </c>
      <c r="AU798" s="190" t="s">
        <v>171</v>
      </c>
      <c r="AY798" s="19" t="s">
        <v>165</v>
      </c>
      <c r="BE798" s="191">
        <f>IF(N798="základná",J798,0)</f>
        <v>0</v>
      </c>
      <c r="BF798" s="191">
        <f>IF(N798="znížená",J798,0)</f>
        <v>0</v>
      </c>
      <c r="BG798" s="191">
        <f>IF(N798="zákl. prenesená",J798,0)</f>
        <v>0</v>
      </c>
      <c r="BH798" s="191">
        <f>IF(N798="zníž. prenesená",J798,0)</f>
        <v>0</v>
      </c>
      <c r="BI798" s="191">
        <f>IF(N798="nulová",J798,0)</f>
        <v>0</v>
      </c>
      <c r="BJ798" s="19" t="s">
        <v>171</v>
      </c>
      <c r="BK798" s="191">
        <f>ROUND(I798*H798,2)</f>
        <v>0</v>
      </c>
      <c r="BL798" s="19" t="s">
        <v>240</v>
      </c>
      <c r="BM798" s="190" t="s">
        <v>1107</v>
      </c>
    </row>
    <row r="799" s="12" customFormat="1" ht="22.8" customHeight="1">
      <c r="A799" s="12"/>
      <c r="B799" s="164"/>
      <c r="C799" s="12"/>
      <c r="D799" s="165" t="s">
        <v>75</v>
      </c>
      <c r="E799" s="175" t="s">
        <v>1108</v>
      </c>
      <c r="F799" s="175" t="s">
        <v>1109</v>
      </c>
      <c r="G799" s="12"/>
      <c r="H799" s="12"/>
      <c r="I799" s="167"/>
      <c r="J799" s="176">
        <f>BK799</f>
        <v>0</v>
      </c>
      <c r="K799" s="12"/>
      <c r="L799" s="164"/>
      <c r="M799" s="169"/>
      <c r="N799" s="170"/>
      <c r="O799" s="170"/>
      <c r="P799" s="171">
        <f>SUM(P800:P821)</f>
        <v>0</v>
      </c>
      <c r="Q799" s="170"/>
      <c r="R799" s="171">
        <f>SUM(R800:R821)</f>
        <v>3.2155772799999998</v>
      </c>
      <c r="S799" s="170"/>
      <c r="T799" s="172">
        <f>SUM(T800:T821)</f>
        <v>3.0243500000000001</v>
      </c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R799" s="165" t="s">
        <v>171</v>
      </c>
      <c r="AT799" s="173" t="s">
        <v>75</v>
      </c>
      <c r="AU799" s="173" t="s">
        <v>81</v>
      </c>
      <c r="AY799" s="165" t="s">
        <v>165</v>
      </c>
      <c r="BK799" s="174">
        <f>SUM(BK800:BK821)</f>
        <v>0</v>
      </c>
    </row>
    <row r="800" s="2" customFormat="1" ht="16.5" customHeight="1">
      <c r="A800" s="38"/>
      <c r="B800" s="177"/>
      <c r="C800" s="178" t="s">
        <v>1110</v>
      </c>
      <c r="D800" s="178" t="s">
        <v>167</v>
      </c>
      <c r="E800" s="179" t="s">
        <v>1111</v>
      </c>
      <c r="F800" s="180" t="s">
        <v>1112</v>
      </c>
      <c r="G800" s="181" t="s">
        <v>170</v>
      </c>
      <c r="H800" s="182">
        <v>18.524999999999999</v>
      </c>
      <c r="I800" s="183"/>
      <c r="J800" s="184">
        <f>ROUND(I800*H800,2)</f>
        <v>0</v>
      </c>
      <c r="K800" s="185"/>
      <c r="L800" s="39"/>
      <c r="M800" s="186" t="s">
        <v>1</v>
      </c>
      <c r="N800" s="187" t="s">
        <v>42</v>
      </c>
      <c r="O800" s="78"/>
      <c r="P800" s="188">
        <f>O800*H800</f>
        <v>0</v>
      </c>
      <c r="Q800" s="188">
        <v>0</v>
      </c>
      <c r="R800" s="188">
        <f>Q800*H800</f>
        <v>0</v>
      </c>
      <c r="S800" s="188">
        <v>0.014</v>
      </c>
      <c r="T800" s="189">
        <f>S800*H800</f>
        <v>0.25934999999999997</v>
      </c>
      <c r="U800" s="38"/>
      <c r="V800" s="38"/>
      <c r="W800" s="38"/>
      <c r="X800" s="38"/>
      <c r="Y800" s="38"/>
      <c r="Z800" s="38"/>
      <c r="AA800" s="38"/>
      <c r="AB800" s="38"/>
      <c r="AC800" s="38"/>
      <c r="AD800" s="38"/>
      <c r="AE800" s="38"/>
      <c r="AR800" s="190" t="s">
        <v>240</v>
      </c>
      <c r="AT800" s="190" t="s">
        <v>167</v>
      </c>
      <c r="AU800" s="190" t="s">
        <v>171</v>
      </c>
      <c r="AY800" s="19" t="s">
        <v>165</v>
      </c>
      <c r="BE800" s="191">
        <f>IF(N800="základná",J800,0)</f>
        <v>0</v>
      </c>
      <c r="BF800" s="191">
        <f>IF(N800="znížená",J800,0)</f>
        <v>0</v>
      </c>
      <c r="BG800" s="191">
        <f>IF(N800="zákl. prenesená",J800,0)</f>
        <v>0</v>
      </c>
      <c r="BH800" s="191">
        <f>IF(N800="zníž. prenesená",J800,0)</f>
        <v>0</v>
      </c>
      <c r="BI800" s="191">
        <f>IF(N800="nulová",J800,0)</f>
        <v>0</v>
      </c>
      <c r="BJ800" s="19" t="s">
        <v>171</v>
      </c>
      <c r="BK800" s="191">
        <f>ROUND(I800*H800,2)</f>
        <v>0</v>
      </c>
      <c r="BL800" s="19" t="s">
        <v>240</v>
      </c>
      <c r="BM800" s="190" t="s">
        <v>1113</v>
      </c>
    </row>
    <row r="801" s="2" customFormat="1" ht="24.15" customHeight="1">
      <c r="A801" s="38"/>
      <c r="B801" s="177"/>
      <c r="C801" s="178" t="s">
        <v>1114</v>
      </c>
      <c r="D801" s="178" t="s">
        <v>167</v>
      </c>
      <c r="E801" s="179" t="s">
        <v>1115</v>
      </c>
      <c r="F801" s="180" t="s">
        <v>1116</v>
      </c>
      <c r="G801" s="181" t="s">
        <v>222</v>
      </c>
      <c r="H801" s="182">
        <v>553</v>
      </c>
      <c r="I801" s="183"/>
      <c r="J801" s="184">
        <f>ROUND(I801*H801,2)</f>
        <v>0</v>
      </c>
      <c r="K801" s="185"/>
      <c r="L801" s="39"/>
      <c r="M801" s="186" t="s">
        <v>1</v>
      </c>
      <c r="N801" s="187" t="s">
        <v>42</v>
      </c>
      <c r="O801" s="78"/>
      <c r="P801" s="188">
        <f>O801*H801</f>
        <v>0</v>
      </c>
      <c r="Q801" s="188">
        <v>0</v>
      </c>
      <c r="R801" s="188">
        <f>Q801*H801</f>
        <v>0</v>
      </c>
      <c r="S801" s="188">
        <v>0</v>
      </c>
      <c r="T801" s="189">
        <f>S801*H801</f>
        <v>0</v>
      </c>
      <c r="U801" s="38"/>
      <c r="V801" s="38"/>
      <c r="W801" s="38"/>
      <c r="X801" s="38"/>
      <c r="Y801" s="38"/>
      <c r="Z801" s="38"/>
      <c r="AA801" s="38"/>
      <c r="AB801" s="38"/>
      <c r="AC801" s="38"/>
      <c r="AD801" s="38"/>
      <c r="AE801" s="38"/>
      <c r="AR801" s="190" t="s">
        <v>240</v>
      </c>
      <c r="AT801" s="190" t="s">
        <v>167</v>
      </c>
      <c r="AU801" s="190" t="s">
        <v>171</v>
      </c>
      <c r="AY801" s="19" t="s">
        <v>165</v>
      </c>
      <c r="BE801" s="191">
        <f>IF(N801="základná",J801,0)</f>
        <v>0</v>
      </c>
      <c r="BF801" s="191">
        <f>IF(N801="znížená",J801,0)</f>
        <v>0</v>
      </c>
      <c r="BG801" s="191">
        <f>IF(N801="zákl. prenesená",J801,0)</f>
        <v>0</v>
      </c>
      <c r="BH801" s="191">
        <f>IF(N801="zníž. prenesená",J801,0)</f>
        <v>0</v>
      </c>
      <c r="BI801" s="191">
        <f>IF(N801="nulová",J801,0)</f>
        <v>0</v>
      </c>
      <c r="BJ801" s="19" t="s">
        <v>171</v>
      </c>
      <c r="BK801" s="191">
        <f>ROUND(I801*H801,2)</f>
        <v>0</v>
      </c>
      <c r="BL801" s="19" t="s">
        <v>240</v>
      </c>
      <c r="BM801" s="190" t="s">
        <v>1117</v>
      </c>
    </row>
    <row r="802" s="2" customFormat="1" ht="16.5" customHeight="1">
      <c r="A802" s="38"/>
      <c r="B802" s="177"/>
      <c r="C802" s="178" t="s">
        <v>1118</v>
      </c>
      <c r="D802" s="178" t="s">
        <v>167</v>
      </c>
      <c r="E802" s="179" t="s">
        <v>1119</v>
      </c>
      <c r="F802" s="180" t="s">
        <v>1120</v>
      </c>
      <c r="G802" s="181" t="s">
        <v>222</v>
      </c>
      <c r="H802" s="182">
        <v>553</v>
      </c>
      <c r="I802" s="183"/>
      <c r="J802" s="184">
        <f>ROUND(I802*H802,2)</f>
        <v>0</v>
      </c>
      <c r="K802" s="185"/>
      <c r="L802" s="39"/>
      <c r="M802" s="186" t="s">
        <v>1</v>
      </c>
      <c r="N802" s="187" t="s">
        <v>42</v>
      </c>
      <c r="O802" s="78"/>
      <c r="P802" s="188">
        <f>O802*H802</f>
        <v>0</v>
      </c>
      <c r="Q802" s="188">
        <v>0</v>
      </c>
      <c r="R802" s="188">
        <f>Q802*H802</f>
        <v>0</v>
      </c>
      <c r="S802" s="188">
        <v>0</v>
      </c>
      <c r="T802" s="189">
        <f>S802*H802</f>
        <v>0</v>
      </c>
      <c r="U802" s="38"/>
      <c r="V802" s="38"/>
      <c r="W802" s="38"/>
      <c r="X802" s="38"/>
      <c r="Y802" s="38"/>
      <c r="Z802" s="38"/>
      <c r="AA802" s="38"/>
      <c r="AB802" s="38"/>
      <c r="AC802" s="38"/>
      <c r="AD802" s="38"/>
      <c r="AE802" s="38"/>
      <c r="AR802" s="190" t="s">
        <v>240</v>
      </c>
      <c r="AT802" s="190" t="s">
        <v>167</v>
      </c>
      <c r="AU802" s="190" t="s">
        <v>171</v>
      </c>
      <c r="AY802" s="19" t="s">
        <v>165</v>
      </c>
      <c r="BE802" s="191">
        <f>IF(N802="základná",J802,0)</f>
        <v>0</v>
      </c>
      <c r="BF802" s="191">
        <f>IF(N802="znížená",J802,0)</f>
        <v>0</v>
      </c>
      <c r="BG802" s="191">
        <f>IF(N802="zákl. prenesená",J802,0)</f>
        <v>0</v>
      </c>
      <c r="BH802" s="191">
        <f>IF(N802="zníž. prenesená",J802,0)</f>
        <v>0</v>
      </c>
      <c r="BI802" s="191">
        <f>IF(N802="nulová",J802,0)</f>
        <v>0</v>
      </c>
      <c r="BJ802" s="19" t="s">
        <v>171</v>
      </c>
      <c r="BK802" s="191">
        <f>ROUND(I802*H802,2)</f>
        <v>0</v>
      </c>
      <c r="BL802" s="19" t="s">
        <v>240</v>
      </c>
      <c r="BM802" s="190" t="s">
        <v>1121</v>
      </c>
    </row>
    <row r="803" s="2" customFormat="1" ht="37.8" customHeight="1">
      <c r="A803" s="38"/>
      <c r="B803" s="177"/>
      <c r="C803" s="201" t="s">
        <v>1122</v>
      </c>
      <c r="D803" s="201" t="s">
        <v>201</v>
      </c>
      <c r="E803" s="202" t="s">
        <v>1123</v>
      </c>
      <c r="F803" s="203" t="s">
        <v>1124</v>
      </c>
      <c r="G803" s="204" t="s">
        <v>177</v>
      </c>
      <c r="H803" s="205">
        <v>4.7779999999999996</v>
      </c>
      <c r="I803" s="206"/>
      <c r="J803" s="207">
        <f>ROUND(I803*H803,2)</f>
        <v>0</v>
      </c>
      <c r="K803" s="208"/>
      <c r="L803" s="209"/>
      <c r="M803" s="210" t="s">
        <v>1</v>
      </c>
      <c r="N803" s="211" t="s">
        <v>42</v>
      </c>
      <c r="O803" s="78"/>
      <c r="P803" s="188">
        <f>O803*H803</f>
        <v>0</v>
      </c>
      <c r="Q803" s="188">
        <v>0.5</v>
      </c>
      <c r="R803" s="188">
        <f>Q803*H803</f>
        <v>2.3889999999999998</v>
      </c>
      <c r="S803" s="188">
        <v>0</v>
      </c>
      <c r="T803" s="189">
        <f>S803*H803</f>
        <v>0</v>
      </c>
      <c r="U803" s="38"/>
      <c r="V803" s="38"/>
      <c r="W803" s="38"/>
      <c r="X803" s="38"/>
      <c r="Y803" s="38"/>
      <c r="Z803" s="38"/>
      <c r="AA803" s="38"/>
      <c r="AB803" s="38"/>
      <c r="AC803" s="38"/>
      <c r="AD803" s="38"/>
      <c r="AE803" s="38"/>
      <c r="AR803" s="190" t="s">
        <v>523</v>
      </c>
      <c r="AT803" s="190" t="s">
        <v>201</v>
      </c>
      <c r="AU803" s="190" t="s">
        <v>171</v>
      </c>
      <c r="AY803" s="19" t="s">
        <v>165</v>
      </c>
      <c r="BE803" s="191">
        <f>IF(N803="základná",J803,0)</f>
        <v>0</v>
      </c>
      <c r="BF803" s="191">
        <f>IF(N803="znížená",J803,0)</f>
        <v>0</v>
      </c>
      <c r="BG803" s="191">
        <f>IF(N803="zákl. prenesená",J803,0)</f>
        <v>0</v>
      </c>
      <c r="BH803" s="191">
        <f>IF(N803="zníž. prenesená",J803,0)</f>
        <v>0</v>
      </c>
      <c r="BI803" s="191">
        <f>IF(N803="nulová",J803,0)</f>
        <v>0</v>
      </c>
      <c r="BJ803" s="19" t="s">
        <v>171</v>
      </c>
      <c r="BK803" s="191">
        <f>ROUND(I803*H803,2)</f>
        <v>0</v>
      </c>
      <c r="BL803" s="19" t="s">
        <v>240</v>
      </c>
      <c r="BM803" s="190" t="s">
        <v>1125</v>
      </c>
    </row>
    <row r="804" s="13" customFormat="1">
      <c r="A804" s="13"/>
      <c r="B804" s="192"/>
      <c r="C804" s="13"/>
      <c r="D804" s="193" t="s">
        <v>173</v>
      </c>
      <c r="E804" s="194" t="s">
        <v>1</v>
      </c>
      <c r="F804" s="195" t="s">
        <v>1126</v>
      </c>
      <c r="G804" s="13"/>
      <c r="H804" s="196">
        <v>4.4240000000000004</v>
      </c>
      <c r="I804" s="197"/>
      <c r="J804" s="13"/>
      <c r="K804" s="13"/>
      <c r="L804" s="192"/>
      <c r="M804" s="198"/>
      <c r="N804" s="199"/>
      <c r="O804" s="199"/>
      <c r="P804" s="199"/>
      <c r="Q804" s="199"/>
      <c r="R804" s="199"/>
      <c r="S804" s="199"/>
      <c r="T804" s="200"/>
      <c r="U804" s="13"/>
      <c r="V804" s="13"/>
      <c r="W804" s="13"/>
      <c r="X804" s="13"/>
      <c r="Y804" s="13"/>
      <c r="Z804" s="13"/>
      <c r="AA804" s="13"/>
      <c r="AB804" s="13"/>
      <c r="AC804" s="13"/>
      <c r="AD804" s="13"/>
      <c r="AE804" s="13"/>
      <c r="AT804" s="194" t="s">
        <v>173</v>
      </c>
      <c r="AU804" s="194" t="s">
        <v>171</v>
      </c>
      <c r="AV804" s="13" t="s">
        <v>171</v>
      </c>
      <c r="AW804" s="13" t="s">
        <v>32</v>
      </c>
      <c r="AX804" s="13" t="s">
        <v>81</v>
      </c>
      <c r="AY804" s="194" t="s">
        <v>165</v>
      </c>
    </row>
    <row r="805" s="13" customFormat="1">
      <c r="A805" s="13"/>
      <c r="B805" s="192"/>
      <c r="C805" s="13"/>
      <c r="D805" s="193" t="s">
        <v>173</v>
      </c>
      <c r="E805" s="13"/>
      <c r="F805" s="195" t="s">
        <v>1127</v>
      </c>
      <c r="G805" s="13"/>
      <c r="H805" s="196">
        <v>4.7779999999999996</v>
      </c>
      <c r="I805" s="197"/>
      <c r="J805" s="13"/>
      <c r="K805" s="13"/>
      <c r="L805" s="192"/>
      <c r="M805" s="198"/>
      <c r="N805" s="199"/>
      <c r="O805" s="199"/>
      <c r="P805" s="199"/>
      <c r="Q805" s="199"/>
      <c r="R805" s="199"/>
      <c r="S805" s="199"/>
      <c r="T805" s="200"/>
      <c r="U805" s="13"/>
      <c r="V805" s="13"/>
      <c r="W805" s="13"/>
      <c r="X805" s="13"/>
      <c r="Y805" s="13"/>
      <c r="Z805" s="13"/>
      <c r="AA805" s="13"/>
      <c r="AB805" s="13"/>
      <c r="AC805" s="13"/>
      <c r="AD805" s="13"/>
      <c r="AE805" s="13"/>
      <c r="AT805" s="194" t="s">
        <v>173</v>
      </c>
      <c r="AU805" s="194" t="s">
        <v>171</v>
      </c>
      <c r="AV805" s="13" t="s">
        <v>171</v>
      </c>
      <c r="AW805" s="13" t="s">
        <v>3</v>
      </c>
      <c r="AX805" s="13" t="s">
        <v>81</v>
      </c>
      <c r="AY805" s="194" t="s">
        <v>165</v>
      </c>
    </row>
    <row r="806" s="2" customFormat="1" ht="33" customHeight="1">
      <c r="A806" s="38"/>
      <c r="B806" s="177"/>
      <c r="C806" s="178" t="s">
        <v>1128</v>
      </c>
      <c r="D806" s="178" t="s">
        <v>167</v>
      </c>
      <c r="E806" s="179" t="s">
        <v>1129</v>
      </c>
      <c r="F806" s="180" t="s">
        <v>1130</v>
      </c>
      <c r="G806" s="181" t="s">
        <v>170</v>
      </c>
      <c r="H806" s="182">
        <v>553</v>
      </c>
      <c r="I806" s="183"/>
      <c r="J806" s="184">
        <f>ROUND(I806*H806,2)</f>
        <v>0</v>
      </c>
      <c r="K806" s="185"/>
      <c r="L806" s="39"/>
      <c r="M806" s="186" t="s">
        <v>1</v>
      </c>
      <c r="N806" s="187" t="s">
        <v>42</v>
      </c>
      <c r="O806" s="78"/>
      <c r="P806" s="188">
        <f>O806*H806</f>
        <v>0</v>
      </c>
      <c r="Q806" s="188">
        <v>0</v>
      </c>
      <c r="R806" s="188">
        <f>Q806*H806</f>
        <v>0</v>
      </c>
      <c r="S806" s="188">
        <v>0.0050000000000000001</v>
      </c>
      <c r="T806" s="189">
        <f>S806*H806</f>
        <v>2.7650000000000001</v>
      </c>
      <c r="U806" s="38"/>
      <c r="V806" s="38"/>
      <c r="W806" s="38"/>
      <c r="X806" s="38"/>
      <c r="Y806" s="38"/>
      <c r="Z806" s="38"/>
      <c r="AA806" s="38"/>
      <c r="AB806" s="38"/>
      <c r="AC806" s="38"/>
      <c r="AD806" s="38"/>
      <c r="AE806" s="38"/>
      <c r="AR806" s="190" t="s">
        <v>240</v>
      </c>
      <c r="AT806" s="190" t="s">
        <v>167</v>
      </c>
      <c r="AU806" s="190" t="s">
        <v>171</v>
      </c>
      <c r="AY806" s="19" t="s">
        <v>165</v>
      </c>
      <c r="BE806" s="191">
        <f>IF(N806="základná",J806,0)</f>
        <v>0</v>
      </c>
      <c r="BF806" s="191">
        <f>IF(N806="znížená",J806,0)</f>
        <v>0</v>
      </c>
      <c r="BG806" s="191">
        <f>IF(N806="zákl. prenesená",J806,0)</f>
        <v>0</v>
      </c>
      <c r="BH806" s="191">
        <f>IF(N806="zníž. prenesená",J806,0)</f>
        <v>0</v>
      </c>
      <c r="BI806" s="191">
        <f>IF(N806="nulová",J806,0)</f>
        <v>0</v>
      </c>
      <c r="BJ806" s="19" t="s">
        <v>171</v>
      </c>
      <c r="BK806" s="191">
        <f>ROUND(I806*H806,2)</f>
        <v>0</v>
      </c>
      <c r="BL806" s="19" t="s">
        <v>240</v>
      </c>
      <c r="BM806" s="190" t="s">
        <v>1131</v>
      </c>
    </row>
    <row r="807" s="2" customFormat="1" ht="24.15" customHeight="1">
      <c r="A807" s="38"/>
      <c r="B807" s="177"/>
      <c r="C807" s="178" t="s">
        <v>1132</v>
      </c>
      <c r="D807" s="178" t="s">
        <v>167</v>
      </c>
      <c r="E807" s="179" t="s">
        <v>1133</v>
      </c>
      <c r="F807" s="180" t="s">
        <v>1134</v>
      </c>
      <c r="G807" s="181" t="s">
        <v>170</v>
      </c>
      <c r="H807" s="182">
        <v>18.524999999999999</v>
      </c>
      <c r="I807" s="183"/>
      <c r="J807" s="184">
        <f>ROUND(I807*H807,2)</f>
        <v>0</v>
      </c>
      <c r="K807" s="185"/>
      <c r="L807" s="39"/>
      <c r="M807" s="186" t="s">
        <v>1</v>
      </c>
      <c r="N807" s="187" t="s">
        <v>42</v>
      </c>
      <c r="O807" s="78"/>
      <c r="P807" s="188">
        <f>O807*H807</f>
        <v>0</v>
      </c>
      <c r="Q807" s="188">
        <v>0.0084799999999999997</v>
      </c>
      <c r="R807" s="188">
        <f>Q807*H807</f>
        <v>0.15709199999999998</v>
      </c>
      <c r="S807" s="188">
        <v>0</v>
      </c>
      <c r="T807" s="189">
        <f>S807*H807</f>
        <v>0</v>
      </c>
      <c r="U807" s="38"/>
      <c r="V807" s="38"/>
      <c r="W807" s="38"/>
      <c r="X807" s="38"/>
      <c r="Y807" s="38"/>
      <c r="Z807" s="38"/>
      <c r="AA807" s="38"/>
      <c r="AB807" s="38"/>
      <c r="AC807" s="38"/>
      <c r="AD807" s="38"/>
      <c r="AE807" s="38"/>
      <c r="AR807" s="190" t="s">
        <v>240</v>
      </c>
      <c r="AT807" s="190" t="s">
        <v>167</v>
      </c>
      <c r="AU807" s="190" t="s">
        <v>171</v>
      </c>
      <c r="AY807" s="19" t="s">
        <v>165</v>
      </c>
      <c r="BE807" s="191">
        <f>IF(N807="základná",J807,0)</f>
        <v>0</v>
      </c>
      <c r="BF807" s="191">
        <f>IF(N807="znížená",J807,0)</f>
        <v>0</v>
      </c>
      <c r="BG807" s="191">
        <f>IF(N807="zákl. prenesená",J807,0)</f>
        <v>0</v>
      </c>
      <c r="BH807" s="191">
        <f>IF(N807="zníž. prenesená",J807,0)</f>
        <v>0</v>
      </c>
      <c r="BI807" s="191">
        <f>IF(N807="nulová",J807,0)</f>
        <v>0</v>
      </c>
      <c r="BJ807" s="19" t="s">
        <v>171</v>
      </c>
      <c r="BK807" s="191">
        <f>ROUND(I807*H807,2)</f>
        <v>0</v>
      </c>
      <c r="BL807" s="19" t="s">
        <v>240</v>
      </c>
      <c r="BM807" s="190" t="s">
        <v>1135</v>
      </c>
    </row>
    <row r="808" s="13" customFormat="1">
      <c r="A808" s="13"/>
      <c r="B808" s="192"/>
      <c r="C808" s="13"/>
      <c r="D808" s="193" t="s">
        <v>173</v>
      </c>
      <c r="E808" s="194" t="s">
        <v>1</v>
      </c>
      <c r="F808" s="195" t="s">
        <v>1136</v>
      </c>
      <c r="G808" s="13"/>
      <c r="H808" s="196">
        <v>18.524999999999999</v>
      </c>
      <c r="I808" s="197"/>
      <c r="J808" s="13"/>
      <c r="K808" s="13"/>
      <c r="L808" s="192"/>
      <c r="M808" s="198"/>
      <c r="N808" s="199"/>
      <c r="O808" s="199"/>
      <c r="P808" s="199"/>
      <c r="Q808" s="199"/>
      <c r="R808" s="199"/>
      <c r="S808" s="199"/>
      <c r="T808" s="200"/>
      <c r="U808" s="13"/>
      <c r="V808" s="13"/>
      <c r="W808" s="13"/>
      <c r="X808" s="13"/>
      <c r="Y808" s="13"/>
      <c r="Z808" s="13"/>
      <c r="AA808" s="13"/>
      <c r="AB808" s="13"/>
      <c r="AC808" s="13"/>
      <c r="AD808" s="13"/>
      <c r="AE808" s="13"/>
      <c r="AT808" s="194" t="s">
        <v>173</v>
      </c>
      <c r="AU808" s="194" t="s">
        <v>171</v>
      </c>
      <c r="AV808" s="13" t="s">
        <v>171</v>
      </c>
      <c r="AW808" s="13" t="s">
        <v>32</v>
      </c>
      <c r="AX808" s="13" t="s">
        <v>81</v>
      </c>
      <c r="AY808" s="194" t="s">
        <v>165</v>
      </c>
    </row>
    <row r="809" s="2" customFormat="1" ht="16.5" customHeight="1">
      <c r="A809" s="38"/>
      <c r="B809" s="177"/>
      <c r="C809" s="178" t="s">
        <v>1137</v>
      </c>
      <c r="D809" s="178" t="s">
        <v>167</v>
      </c>
      <c r="E809" s="179" t="s">
        <v>1138</v>
      </c>
      <c r="F809" s="180" t="s">
        <v>1139</v>
      </c>
      <c r="G809" s="181" t="s">
        <v>222</v>
      </c>
      <c r="H809" s="182">
        <v>30</v>
      </c>
      <c r="I809" s="183"/>
      <c r="J809" s="184">
        <f>ROUND(I809*H809,2)</f>
        <v>0</v>
      </c>
      <c r="K809" s="185"/>
      <c r="L809" s="39"/>
      <c r="M809" s="186" t="s">
        <v>1</v>
      </c>
      <c r="N809" s="187" t="s">
        <v>42</v>
      </c>
      <c r="O809" s="78"/>
      <c r="P809" s="188">
        <f>O809*H809</f>
        <v>0</v>
      </c>
      <c r="Q809" s="188">
        <v>6.0000000000000002E-05</v>
      </c>
      <c r="R809" s="188">
        <f>Q809*H809</f>
        <v>0.0018</v>
      </c>
      <c r="S809" s="188">
        <v>0</v>
      </c>
      <c r="T809" s="189">
        <f>S809*H809</f>
        <v>0</v>
      </c>
      <c r="U809" s="38"/>
      <c r="V809" s="38"/>
      <c r="W809" s="38"/>
      <c r="X809" s="38"/>
      <c r="Y809" s="38"/>
      <c r="Z809" s="38"/>
      <c r="AA809" s="38"/>
      <c r="AB809" s="38"/>
      <c r="AC809" s="38"/>
      <c r="AD809" s="38"/>
      <c r="AE809" s="38"/>
      <c r="AR809" s="190" t="s">
        <v>240</v>
      </c>
      <c r="AT809" s="190" t="s">
        <v>167</v>
      </c>
      <c r="AU809" s="190" t="s">
        <v>171</v>
      </c>
      <c r="AY809" s="19" t="s">
        <v>165</v>
      </c>
      <c r="BE809" s="191">
        <f>IF(N809="základná",J809,0)</f>
        <v>0</v>
      </c>
      <c r="BF809" s="191">
        <f>IF(N809="znížená",J809,0)</f>
        <v>0</v>
      </c>
      <c r="BG809" s="191">
        <f>IF(N809="zákl. prenesená",J809,0)</f>
        <v>0</v>
      </c>
      <c r="BH809" s="191">
        <f>IF(N809="zníž. prenesená",J809,0)</f>
        <v>0</v>
      </c>
      <c r="BI809" s="191">
        <f>IF(N809="nulová",J809,0)</f>
        <v>0</v>
      </c>
      <c r="BJ809" s="19" t="s">
        <v>171</v>
      </c>
      <c r="BK809" s="191">
        <f>ROUND(I809*H809,2)</f>
        <v>0</v>
      </c>
      <c r="BL809" s="19" t="s">
        <v>240</v>
      </c>
      <c r="BM809" s="190" t="s">
        <v>1140</v>
      </c>
    </row>
    <row r="810" s="2" customFormat="1" ht="24.15" customHeight="1">
      <c r="A810" s="38"/>
      <c r="B810" s="177"/>
      <c r="C810" s="201" t="s">
        <v>1141</v>
      </c>
      <c r="D810" s="201" t="s">
        <v>201</v>
      </c>
      <c r="E810" s="202" t="s">
        <v>1142</v>
      </c>
      <c r="F810" s="203" t="s">
        <v>1143</v>
      </c>
      <c r="G810" s="204" t="s">
        <v>177</v>
      </c>
      <c r="H810" s="205">
        <v>0.078</v>
      </c>
      <c r="I810" s="206"/>
      <c r="J810" s="207">
        <f>ROUND(I810*H810,2)</f>
        <v>0</v>
      </c>
      <c r="K810" s="208"/>
      <c r="L810" s="209"/>
      <c r="M810" s="210" t="s">
        <v>1</v>
      </c>
      <c r="N810" s="211" t="s">
        <v>42</v>
      </c>
      <c r="O810" s="78"/>
      <c r="P810" s="188">
        <f>O810*H810</f>
        <v>0</v>
      </c>
      <c r="Q810" s="188">
        <v>0.5</v>
      </c>
      <c r="R810" s="188">
        <f>Q810*H810</f>
        <v>0.039</v>
      </c>
      <c r="S810" s="188">
        <v>0</v>
      </c>
      <c r="T810" s="189">
        <f>S810*H810</f>
        <v>0</v>
      </c>
      <c r="U810" s="38"/>
      <c r="V810" s="38"/>
      <c r="W810" s="38"/>
      <c r="X810" s="38"/>
      <c r="Y810" s="38"/>
      <c r="Z810" s="38"/>
      <c r="AA810" s="38"/>
      <c r="AB810" s="38"/>
      <c r="AC810" s="38"/>
      <c r="AD810" s="38"/>
      <c r="AE810" s="38"/>
      <c r="AR810" s="190" t="s">
        <v>523</v>
      </c>
      <c r="AT810" s="190" t="s">
        <v>201</v>
      </c>
      <c r="AU810" s="190" t="s">
        <v>171</v>
      </c>
      <c r="AY810" s="19" t="s">
        <v>165</v>
      </c>
      <c r="BE810" s="191">
        <f>IF(N810="základná",J810,0)</f>
        <v>0</v>
      </c>
      <c r="BF810" s="191">
        <f>IF(N810="znížená",J810,0)</f>
        <v>0</v>
      </c>
      <c r="BG810" s="191">
        <f>IF(N810="zákl. prenesená",J810,0)</f>
        <v>0</v>
      </c>
      <c r="BH810" s="191">
        <f>IF(N810="zníž. prenesená",J810,0)</f>
        <v>0</v>
      </c>
      <c r="BI810" s="191">
        <f>IF(N810="nulová",J810,0)</f>
        <v>0</v>
      </c>
      <c r="BJ810" s="19" t="s">
        <v>171</v>
      </c>
      <c r="BK810" s="191">
        <f>ROUND(I810*H810,2)</f>
        <v>0</v>
      </c>
      <c r="BL810" s="19" t="s">
        <v>240</v>
      </c>
      <c r="BM810" s="190" t="s">
        <v>1144</v>
      </c>
    </row>
    <row r="811" s="13" customFormat="1">
      <c r="A811" s="13"/>
      <c r="B811" s="192"/>
      <c r="C811" s="13"/>
      <c r="D811" s="193" t="s">
        <v>173</v>
      </c>
      <c r="E811" s="194" t="s">
        <v>1</v>
      </c>
      <c r="F811" s="195" t="s">
        <v>1145</v>
      </c>
      <c r="G811" s="13"/>
      <c r="H811" s="196">
        <v>0.078</v>
      </c>
      <c r="I811" s="197"/>
      <c r="J811" s="13"/>
      <c r="K811" s="13"/>
      <c r="L811" s="192"/>
      <c r="M811" s="198"/>
      <c r="N811" s="199"/>
      <c r="O811" s="199"/>
      <c r="P811" s="199"/>
      <c r="Q811" s="199"/>
      <c r="R811" s="199"/>
      <c r="S811" s="199"/>
      <c r="T811" s="200"/>
      <c r="U811" s="13"/>
      <c r="V811" s="13"/>
      <c r="W811" s="13"/>
      <c r="X811" s="13"/>
      <c r="Y811" s="13"/>
      <c r="Z811" s="13"/>
      <c r="AA811" s="13"/>
      <c r="AB811" s="13"/>
      <c r="AC811" s="13"/>
      <c r="AD811" s="13"/>
      <c r="AE811" s="13"/>
      <c r="AT811" s="194" t="s">
        <v>173</v>
      </c>
      <c r="AU811" s="194" t="s">
        <v>171</v>
      </c>
      <c r="AV811" s="13" t="s">
        <v>171</v>
      </c>
      <c r="AW811" s="13" t="s">
        <v>32</v>
      </c>
      <c r="AX811" s="13" t="s">
        <v>81</v>
      </c>
      <c r="AY811" s="194" t="s">
        <v>165</v>
      </c>
    </row>
    <row r="812" s="2" customFormat="1" ht="24.15" customHeight="1">
      <c r="A812" s="38"/>
      <c r="B812" s="177"/>
      <c r="C812" s="178" t="s">
        <v>1146</v>
      </c>
      <c r="D812" s="178" t="s">
        <v>167</v>
      </c>
      <c r="E812" s="179" t="s">
        <v>1147</v>
      </c>
      <c r="F812" s="180" t="s">
        <v>1148</v>
      </c>
      <c r="G812" s="181" t="s">
        <v>170</v>
      </c>
      <c r="H812" s="182">
        <v>13.622</v>
      </c>
      <c r="I812" s="183"/>
      <c r="J812" s="184">
        <f>ROUND(I812*H812,2)</f>
        <v>0</v>
      </c>
      <c r="K812" s="185"/>
      <c r="L812" s="39"/>
      <c r="M812" s="186" t="s">
        <v>1</v>
      </c>
      <c r="N812" s="187" t="s">
        <v>42</v>
      </c>
      <c r="O812" s="78"/>
      <c r="P812" s="188">
        <f>O812*H812</f>
        <v>0</v>
      </c>
      <c r="Q812" s="188">
        <v>0</v>
      </c>
      <c r="R812" s="188">
        <f>Q812*H812</f>
        <v>0</v>
      </c>
      <c r="S812" s="188">
        <v>0</v>
      </c>
      <c r="T812" s="189">
        <f>S812*H812</f>
        <v>0</v>
      </c>
      <c r="U812" s="38"/>
      <c r="V812" s="38"/>
      <c r="W812" s="38"/>
      <c r="X812" s="38"/>
      <c r="Y812" s="38"/>
      <c r="Z812" s="38"/>
      <c r="AA812" s="38"/>
      <c r="AB812" s="38"/>
      <c r="AC812" s="38"/>
      <c r="AD812" s="38"/>
      <c r="AE812" s="38"/>
      <c r="AR812" s="190" t="s">
        <v>240</v>
      </c>
      <c r="AT812" s="190" t="s">
        <v>167</v>
      </c>
      <c r="AU812" s="190" t="s">
        <v>171</v>
      </c>
      <c r="AY812" s="19" t="s">
        <v>165</v>
      </c>
      <c r="BE812" s="191">
        <f>IF(N812="základná",J812,0)</f>
        <v>0</v>
      </c>
      <c r="BF812" s="191">
        <f>IF(N812="znížená",J812,0)</f>
        <v>0</v>
      </c>
      <c r="BG812" s="191">
        <f>IF(N812="zákl. prenesená",J812,0)</f>
        <v>0</v>
      </c>
      <c r="BH812" s="191">
        <f>IF(N812="zníž. prenesená",J812,0)</f>
        <v>0</v>
      </c>
      <c r="BI812" s="191">
        <f>IF(N812="nulová",J812,0)</f>
        <v>0</v>
      </c>
      <c r="BJ812" s="19" t="s">
        <v>171</v>
      </c>
      <c r="BK812" s="191">
        <f>ROUND(I812*H812,2)</f>
        <v>0</v>
      </c>
      <c r="BL812" s="19" t="s">
        <v>240</v>
      </c>
      <c r="BM812" s="190" t="s">
        <v>1149</v>
      </c>
    </row>
    <row r="813" s="15" customFormat="1">
      <c r="A813" s="15"/>
      <c r="B813" s="220"/>
      <c r="C813" s="15"/>
      <c r="D813" s="193" t="s">
        <v>173</v>
      </c>
      <c r="E813" s="221" t="s">
        <v>1</v>
      </c>
      <c r="F813" s="222" t="s">
        <v>1150</v>
      </c>
      <c r="G813" s="15"/>
      <c r="H813" s="221" t="s">
        <v>1</v>
      </c>
      <c r="I813" s="223"/>
      <c r="J813" s="15"/>
      <c r="K813" s="15"/>
      <c r="L813" s="220"/>
      <c r="M813" s="224"/>
      <c r="N813" s="225"/>
      <c r="O813" s="225"/>
      <c r="P813" s="225"/>
      <c r="Q813" s="225"/>
      <c r="R813" s="225"/>
      <c r="S813" s="225"/>
      <c r="T813" s="226"/>
      <c r="U813" s="15"/>
      <c r="V813" s="15"/>
      <c r="W813" s="15"/>
      <c r="X813" s="15"/>
      <c r="Y813" s="15"/>
      <c r="Z813" s="15"/>
      <c r="AA813" s="15"/>
      <c r="AB813" s="15"/>
      <c r="AC813" s="15"/>
      <c r="AD813" s="15"/>
      <c r="AE813" s="15"/>
      <c r="AT813" s="221" t="s">
        <v>173</v>
      </c>
      <c r="AU813" s="221" t="s">
        <v>171</v>
      </c>
      <c r="AV813" s="15" t="s">
        <v>81</v>
      </c>
      <c r="AW813" s="15" t="s">
        <v>32</v>
      </c>
      <c r="AX813" s="15" t="s">
        <v>76</v>
      </c>
      <c r="AY813" s="221" t="s">
        <v>165</v>
      </c>
    </row>
    <row r="814" s="13" customFormat="1">
      <c r="A814" s="13"/>
      <c r="B814" s="192"/>
      <c r="C814" s="13"/>
      <c r="D814" s="193" t="s">
        <v>173</v>
      </c>
      <c r="E814" s="194" t="s">
        <v>1</v>
      </c>
      <c r="F814" s="195" t="s">
        <v>1151</v>
      </c>
      <c r="G814" s="13"/>
      <c r="H814" s="196">
        <v>13.622</v>
      </c>
      <c r="I814" s="197"/>
      <c r="J814" s="13"/>
      <c r="K814" s="13"/>
      <c r="L814" s="192"/>
      <c r="M814" s="198"/>
      <c r="N814" s="199"/>
      <c r="O814" s="199"/>
      <c r="P814" s="199"/>
      <c r="Q814" s="199"/>
      <c r="R814" s="199"/>
      <c r="S814" s="199"/>
      <c r="T814" s="200"/>
      <c r="U814" s="13"/>
      <c r="V814" s="13"/>
      <c r="W814" s="13"/>
      <c r="X814" s="13"/>
      <c r="Y814" s="13"/>
      <c r="Z814" s="13"/>
      <c r="AA814" s="13"/>
      <c r="AB814" s="13"/>
      <c r="AC814" s="13"/>
      <c r="AD814" s="13"/>
      <c r="AE814" s="13"/>
      <c r="AT814" s="194" t="s">
        <v>173</v>
      </c>
      <c r="AU814" s="194" t="s">
        <v>171</v>
      </c>
      <c r="AV814" s="13" t="s">
        <v>171</v>
      </c>
      <c r="AW814" s="13" t="s">
        <v>32</v>
      </c>
      <c r="AX814" s="13" t="s">
        <v>81</v>
      </c>
      <c r="AY814" s="194" t="s">
        <v>165</v>
      </c>
    </row>
    <row r="815" s="2" customFormat="1" ht="16.5" customHeight="1">
      <c r="A815" s="38"/>
      <c r="B815" s="177"/>
      <c r="C815" s="201" t="s">
        <v>1152</v>
      </c>
      <c r="D815" s="201" t="s">
        <v>201</v>
      </c>
      <c r="E815" s="202" t="s">
        <v>1153</v>
      </c>
      <c r="F815" s="203" t="s">
        <v>1154</v>
      </c>
      <c r="G815" s="204" t="s">
        <v>170</v>
      </c>
      <c r="H815" s="205">
        <v>14.712</v>
      </c>
      <c r="I815" s="206"/>
      <c r="J815" s="207">
        <f>ROUND(I815*H815,2)</f>
        <v>0</v>
      </c>
      <c r="K815" s="208"/>
      <c r="L815" s="209"/>
      <c r="M815" s="210" t="s">
        <v>1</v>
      </c>
      <c r="N815" s="211" t="s">
        <v>42</v>
      </c>
      <c r="O815" s="78"/>
      <c r="P815" s="188">
        <f>O815*H815</f>
        <v>0</v>
      </c>
      <c r="Q815" s="188">
        <v>0.0014400000000000001</v>
      </c>
      <c r="R815" s="188">
        <f>Q815*H815</f>
        <v>0.021185280000000001</v>
      </c>
      <c r="S815" s="188">
        <v>0</v>
      </c>
      <c r="T815" s="189">
        <f>S815*H815</f>
        <v>0</v>
      </c>
      <c r="U815" s="38"/>
      <c r="V815" s="38"/>
      <c r="W815" s="38"/>
      <c r="X815" s="38"/>
      <c r="Y815" s="38"/>
      <c r="Z815" s="38"/>
      <c r="AA815" s="38"/>
      <c r="AB815" s="38"/>
      <c r="AC815" s="38"/>
      <c r="AD815" s="38"/>
      <c r="AE815" s="38"/>
      <c r="AR815" s="190" t="s">
        <v>523</v>
      </c>
      <c r="AT815" s="190" t="s">
        <v>201</v>
      </c>
      <c r="AU815" s="190" t="s">
        <v>171</v>
      </c>
      <c r="AY815" s="19" t="s">
        <v>165</v>
      </c>
      <c r="BE815" s="191">
        <f>IF(N815="základná",J815,0)</f>
        <v>0</v>
      </c>
      <c r="BF815" s="191">
        <f>IF(N815="znížená",J815,0)</f>
        <v>0</v>
      </c>
      <c r="BG815" s="191">
        <f>IF(N815="zákl. prenesená",J815,0)</f>
        <v>0</v>
      </c>
      <c r="BH815" s="191">
        <f>IF(N815="zníž. prenesená",J815,0)</f>
        <v>0</v>
      </c>
      <c r="BI815" s="191">
        <f>IF(N815="nulová",J815,0)</f>
        <v>0</v>
      </c>
      <c r="BJ815" s="19" t="s">
        <v>171</v>
      </c>
      <c r="BK815" s="191">
        <f>ROUND(I815*H815,2)</f>
        <v>0</v>
      </c>
      <c r="BL815" s="19" t="s">
        <v>240</v>
      </c>
      <c r="BM815" s="190" t="s">
        <v>1155</v>
      </c>
    </row>
    <row r="816" s="13" customFormat="1">
      <c r="A816" s="13"/>
      <c r="B816" s="192"/>
      <c r="C816" s="13"/>
      <c r="D816" s="193" t="s">
        <v>173</v>
      </c>
      <c r="E816" s="13"/>
      <c r="F816" s="195" t="s">
        <v>1156</v>
      </c>
      <c r="G816" s="13"/>
      <c r="H816" s="196">
        <v>14.712</v>
      </c>
      <c r="I816" s="197"/>
      <c r="J816" s="13"/>
      <c r="K816" s="13"/>
      <c r="L816" s="192"/>
      <c r="M816" s="198"/>
      <c r="N816" s="199"/>
      <c r="O816" s="199"/>
      <c r="P816" s="199"/>
      <c r="Q816" s="199"/>
      <c r="R816" s="199"/>
      <c r="S816" s="199"/>
      <c r="T816" s="200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T816" s="194" t="s">
        <v>173</v>
      </c>
      <c r="AU816" s="194" t="s">
        <v>171</v>
      </c>
      <c r="AV816" s="13" t="s">
        <v>171</v>
      </c>
      <c r="AW816" s="13" t="s">
        <v>3</v>
      </c>
      <c r="AX816" s="13" t="s">
        <v>81</v>
      </c>
      <c r="AY816" s="194" t="s">
        <v>165</v>
      </c>
    </row>
    <row r="817" s="2" customFormat="1" ht="24.15" customHeight="1">
      <c r="A817" s="38"/>
      <c r="B817" s="177"/>
      <c r="C817" s="178" t="s">
        <v>1157</v>
      </c>
      <c r="D817" s="178" t="s">
        <v>167</v>
      </c>
      <c r="E817" s="179" t="s">
        <v>1158</v>
      </c>
      <c r="F817" s="180" t="s">
        <v>1159</v>
      </c>
      <c r="G817" s="181" t="s">
        <v>170</v>
      </c>
      <c r="H817" s="182">
        <v>13.622</v>
      </c>
      <c r="I817" s="183"/>
      <c r="J817" s="184">
        <f>ROUND(I817*H817,2)</f>
        <v>0</v>
      </c>
      <c r="K817" s="185"/>
      <c r="L817" s="39"/>
      <c r="M817" s="186" t="s">
        <v>1</v>
      </c>
      <c r="N817" s="187" t="s">
        <v>42</v>
      </c>
      <c r="O817" s="78"/>
      <c r="P817" s="188">
        <f>O817*H817</f>
        <v>0</v>
      </c>
      <c r="Q817" s="188">
        <v>0</v>
      </c>
      <c r="R817" s="188">
        <f>Q817*H817</f>
        <v>0</v>
      </c>
      <c r="S817" s="188">
        <v>0</v>
      </c>
      <c r="T817" s="189">
        <f>S817*H817</f>
        <v>0</v>
      </c>
      <c r="U817" s="38"/>
      <c r="V817" s="38"/>
      <c r="W817" s="38"/>
      <c r="X817" s="38"/>
      <c r="Y817" s="38"/>
      <c r="Z817" s="38"/>
      <c r="AA817" s="38"/>
      <c r="AB817" s="38"/>
      <c r="AC817" s="38"/>
      <c r="AD817" s="38"/>
      <c r="AE817" s="38"/>
      <c r="AR817" s="190" t="s">
        <v>240</v>
      </c>
      <c r="AT817" s="190" t="s">
        <v>167</v>
      </c>
      <c r="AU817" s="190" t="s">
        <v>171</v>
      </c>
      <c r="AY817" s="19" t="s">
        <v>165</v>
      </c>
      <c r="BE817" s="191">
        <f>IF(N817="základná",J817,0)</f>
        <v>0</v>
      </c>
      <c r="BF817" s="191">
        <f>IF(N817="znížená",J817,0)</f>
        <v>0</v>
      </c>
      <c r="BG817" s="191">
        <f>IF(N817="zákl. prenesená",J817,0)</f>
        <v>0</v>
      </c>
      <c r="BH817" s="191">
        <f>IF(N817="zníž. prenesená",J817,0)</f>
        <v>0</v>
      </c>
      <c r="BI817" s="191">
        <f>IF(N817="nulová",J817,0)</f>
        <v>0</v>
      </c>
      <c r="BJ817" s="19" t="s">
        <v>171</v>
      </c>
      <c r="BK817" s="191">
        <f>ROUND(I817*H817,2)</f>
        <v>0</v>
      </c>
      <c r="BL817" s="19" t="s">
        <v>240</v>
      </c>
      <c r="BM817" s="190" t="s">
        <v>1160</v>
      </c>
    </row>
    <row r="818" s="2" customFormat="1" ht="37.8" customHeight="1">
      <c r="A818" s="38"/>
      <c r="B818" s="177"/>
      <c r="C818" s="201" t="s">
        <v>1161</v>
      </c>
      <c r="D818" s="201" t="s">
        <v>201</v>
      </c>
      <c r="E818" s="202" t="s">
        <v>1162</v>
      </c>
      <c r="F818" s="203" t="s">
        <v>1163</v>
      </c>
      <c r="G818" s="204" t="s">
        <v>177</v>
      </c>
      <c r="H818" s="205">
        <v>1.2150000000000001</v>
      </c>
      <c r="I818" s="206"/>
      <c r="J818" s="207">
        <f>ROUND(I818*H818,2)</f>
        <v>0</v>
      </c>
      <c r="K818" s="208"/>
      <c r="L818" s="209"/>
      <c r="M818" s="210" t="s">
        <v>1</v>
      </c>
      <c r="N818" s="211" t="s">
        <v>42</v>
      </c>
      <c r="O818" s="78"/>
      <c r="P818" s="188">
        <f>O818*H818</f>
        <v>0</v>
      </c>
      <c r="Q818" s="188">
        <v>0.5</v>
      </c>
      <c r="R818" s="188">
        <f>Q818*H818</f>
        <v>0.60750000000000004</v>
      </c>
      <c r="S818" s="188">
        <v>0</v>
      </c>
      <c r="T818" s="189">
        <f>S818*H818</f>
        <v>0</v>
      </c>
      <c r="U818" s="38"/>
      <c r="V818" s="38"/>
      <c r="W818" s="38"/>
      <c r="X818" s="38"/>
      <c r="Y818" s="38"/>
      <c r="Z818" s="38"/>
      <c r="AA818" s="38"/>
      <c r="AB818" s="38"/>
      <c r="AC818" s="38"/>
      <c r="AD818" s="38"/>
      <c r="AE818" s="38"/>
      <c r="AR818" s="190" t="s">
        <v>523</v>
      </c>
      <c r="AT818" s="190" t="s">
        <v>201</v>
      </c>
      <c r="AU818" s="190" t="s">
        <v>171</v>
      </c>
      <c r="AY818" s="19" t="s">
        <v>165</v>
      </c>
      <c r="BE818" s="191">
        <f>IF(N818="základná",J818,0)</f>
        <v>0</v>
      </c>
      <c r="BF818" s="191">
        <f>IF(N818="znížená",J818,0)</f>
        <v>0</v>
      </c>
      <c r="BG818" s="191">
        <f>IF(N818="zákl. prenesená",J818,0)</f>
        <v>0</v>
      </c>
      <c r="BH818" s="191">
        <f>IF(N818="zníž. prenesená",J818,0)</f>
        <v>0</v>
      </c>
      <c r="BI818" s="191">
        <f>IF(N818="nulová",J818,0)</f>
        <v>0</v>
      </c>
      <c r="BJ818" s="19" t="s">
        <v>171</v>
      </c>
      <c r="BK818" s="191">
        <f>ROUND(I818*H818,2)</f>
        <v>0</v>
      </c>
      <c r="BL818" s="19" t="s">
        <v>240</v>
      </c>
      <c r="BM818" s="190" t="s">
        <v>1164</v>
      </c>
    </row>
    <row r="819" s="13" customFormat="1">
      <c r="A819" s="13"/>
      <c r="B819" s="192"/>
      <c r="C819" s="13"/>
      <c r="D819" s="193" t="s">
        <v>173</v>
      </c>
      <c r="E819" s="194" t="s">
        <v>1</v>
      </c>
      <c r="F819" s="195" t="s">
        <v>1165</v>
      </c>
      <c r="G819" s="13"/>
      <c r="H819" s="196">
        <v>1.125</v>
      </c>
      <c r="I819" s="197"/>
      <c r="J819" s="13"/>
      <c r="K819" s="13"/>
      <c r="L819" s="192"/>
      <c r="M819" s="198"/>
      <c r="N819" s="199"/>
      <c r="O819" s="199"/>
      <c r="P819" s="199"/>
      <c r="Q819" s="199"/>
      <c r="R819" s="199"/>
      <c r="S819" s="199"/>
      <c r="T819" s="200"/>
      <c r="U819" s="13"/>
      <c r="V819" s="13"/>
      <c r="W819" s="13"/>
      <c r="X819" s="13"/>
      <c r="Y819" s="13"/>
      <c r="Z819" s="13"/>
      <c r="AA819" s="13"/>
      <c r="AB819" s="13"/>
      <c r="AC819" s="13"/>
      <c r="AD819" s="13"/>
      <c r="AE819" s="13"/>
      <c r="AT819" s="194" t="s">
        <v>173</v>
      </c>
      <c r="AU819" s="194" t="s">
        <v>171</v>
      </c>
      <c r="AV819" s="13" t="s">
        <v>171</v>
      </c>
      <c r="AW819" s="13" t="s">
        <v>32</v>
      </c>
      <c r="AX819" s="13" t="s">
        <v>81</v>
      </c>
      <c r="AY819" s="194" t="s">
        <v>165</v>
      </c>
    </row>
    <row r="820" s="13" customFormat="1">
      <c r="A820" s="13"/>
      <c r="B820" s="192"/>
      <c r="C820" s="13"/>
      <c r="D820" s="193" t="s">
        <v>173</v>
      </c>
      <c r="E820" s="13"/>
      <c r="F820" s="195" t="s">
        <v>1166</v>
      </c>
      <c r="G820" s="13"/>
      <c r="H820" s="196">
        <v>1.2150000000000001</v>
      </c>
      <c r="I820" s="197"/>
      <c r="J820" s="13"/>
      <c r="K820" s="13"/>
      <c r="L820" s="192"/>
      <c r="M820" s="198"/>
      <c r="N820" s="199"/>
      <c r="O820" s="199"/>
      <c r="P820" s="199"/>
      <c r="Q820" s="199"/>
      <c r="R820" s="199"/>
      <c r="S820" s="199"/>
      <c r="T820" s="200"/>
      <c r="U820" s="13"/>
      <c r="V820" s="13"/>
      <c r="W820" s="13"/>
      <c r="X820" s="13"/>
      <c r="Y820" s="13"/>
      <c r="Z820" s="13"/>
      <c r="AA820" s="13"/>
      <c r="AB820" s="13"/>
      <c r="AC820" s="13"/>
      <c r="AD820" s="13"/>
      <c r="AE820" s="13"/>
      <c r="AT820" s="194" t="s">
        <v>173</v>
      </c>
      <c r="AU820" s="194" t="s">
        <v>171</v>
      </c>
      <c r="AV820" s="13" t="s">
        <v>171</v>
      </c>
      <c r="AW820" s="13" t="s">
        <v>3</v>
      </c>
      <c r="AX820" s="13" t="s">
        <v>81</v>
      </c>
      <c r="AY820" s="194" t="s">
        <v>165</v>
      </c>
    </row>
    <row r="821" s="2" customFormat="1" ht="24.15" customHeight="1">
      <c r="A821" s="38"/>
      <c r="B821" s="177"/>
      <c r="C821" s="178" t="s">
        <v>1167</v>
      </c>
      <c r="D821" s="178" t="s">
        <v>167</v>
      </c>
      <c r="E821" s="179" t="s">
        <v>1168</v>
      </c>
      <c r="F821" s="180" t="s">
        <v>1169</v>
      </c>
      <c r="G821" s="181" t="s">
        <v>949</v>
      </c>
      <c r="H821" s="235"/>
      <c r="I821" s="183"/>
      <c r="J821" s="184">
        <f>ROUND(I821*H821,2)</f>
        <v>0</v>
      </c>
      <c r="K821" s="185"/>
      <c r="L821" s="39"/>
      <c r="M821" s="186" t="s">
        <v>1</v>
      </c>
      <c r="N821" s="187" t="s">
        <v>42</v>
      </c>
      <c r="O821" s="78"/>
      <c r="P821" s="188">
        <f>O821*H821</f>
        <v>0</v>
      </c>
      <c r="Q821" s="188">
        <v>0</v>
      </c>
      <c r="R821" s="188">
        <f>Q821*H821</f>
        <v>0</v>
      </c>
      <c r="S821" s="188">
        <v>0</v>
      </c>
      <c r="T821" s="189">
        <f>S821*H821</f>
        <v>0</v>
      </c>
      <c r="U821" s="38"/>
      <c r="V821" s="38"/>
      <c r="W821" s="38"/>
      <c r="X821" s="38"/>
      <c r="Y821" s="38"/>
      <c r="Z821" s="38"/>
      <c r="AA821" s="38"/>
      <c r="AB821" s="38"/>
      <c r="AC821" s="38"/>
      <c r="AD821" s="38"/>
      <c r="AE821" s="38"/>
      <c r="AR821" s="190" t="s">
        <v>240</v>
      </c>
      <c r="AT821" s="190" t="s">
        <v>167</v>
      </c>
      <c r="AU821" s="190" t="s">
        <v>171</v>
      </c>
      <c r="AY821" s="19" t="s">
        <v>165</v>
      </c>
      <c r="BE821" s="191">
        <f>IF(N821="základná",J821,0)</f>
        <v>0</v>
      </c>
      <c r="BF821" s="191">
        <f>IF(N821="znížená",J821,0)</f>
        <v>0</v>
      </c>
      <c r="BG821" s="191">
        <f>IF(N821="zákl. prenesená",J821,0)</f>
        <v>0</v>
      </c>
      <c r="BH821" s="191">
        <f>IF(N821="zníž. prenesená",J821,0)</f>
        <v>0</v>
      </c>
      <c r="BI821" s="191">
        <f>IF(N821="nulová",J821,0)</f>
        <v>0</v>
      </c>
      <c r="BJ821" s="19" t="s">
        <v>171</v>
      </c>
      <c r="BK821" s="191">
        <f>ROUND(I821*H821,2)</f>
        <v>0</v>
      </c>
      <c r="BL821" s="19" t="s">
        <v>240</v>
      </c>
      <c r="BM821" s="190" t="s">
        <v>1170</v>
      </c>
    </row>
    <row r="822" s="12" customFormat="1" ht="22.8" customHeight="1">
      <c r="A822" s="12"/>
      <c r="B822" s="164"/>
      <c r="C822" s="12"/>
      <c r="D822" s="165" t="s">
        <v>75</v>
      </c>
      <c r="E822" s="175" t="s">
        <v>1171</v>
      </c>
      <c r="F822" s="175" t="s">
        <v>1172</v>
      </c>
      <c r="G822" s="12"/>
      <c r="H822" s="12"/>
      <c r="I822" s="167"/>
      <c r="J822" s="176">
        <f>BK822</f>
        <v>0</v>
      </c>
      <c r="K822" s="12"/>
      <c r="L822" s="164"/>
      <c r="M822" s="169"/>
      <c r="N822" s="170"/>
      <c r="O822" s="170"/>
      <c r="P822" s="171">
        <f>SUM(P823:P917)</f>
        <v>0</v>
      </c>
      <c r="Q822" s="170"/>
      <c r="R822" s="171">
        <f>SUM(R823:R917)</f>
        <v>60.202538760000003</v>
      </c>
      <c r="S822" s="170"/>
      <c r="T822" s="172">
        <f>SUM(T823:T917)</f>
        <v>3.4372447200000003</v>
      </c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R822" s="165" t="s">
        <v>171</v>
      </c>
      <c r="AT822" s="173" t="s">
        <v>75</v>
      </c>
      <c r="AU822" s="173" t="s">
        <v>81</v>
      </c>
      <c r="AY822" s="165" t="s">
        <v>165</v>
      </c>
      <c r="BK822" s="174">
        <f>SUM(BK823:BK917)</f>
        <v>0</v>
      </c>
    </row>
    <row r="823" s="2" customFormat="1" ht="37.8" customHeight="1">
      <c r="A823" s="38"/>
      <c r="B823" s="177"/>
      <c r="C823" s="178" t="s">
        <v>1173</v>
      </c>
      <c r="D823" s="178" t="s">
        <v>167</v>
      </c>
      <c r="E823" s="179" t="s">
        <v>1174</v>
      </c>
      <c r="F823" s="180" t="s">
        <v>1175</v>
      </c>
      <c r="G823" s="181" t="s">
        <v>170</v>
      </c>
      <c r="H823" s="182">
        <v>27.132000000000001</v>
      </c>
      <c r="I823" s="183"/>
      <c r="J823" s="184">
        <f>ROUND(I823*H823,2)</f>
        <v>0</v>
      </c>
      <c r="K823" s="185"/>
      <c r="L823" s="39"/>
      <c r="M823" s="186" t="s">
        <v>1</v>
      </c>
      <c r="N823" s="187" t="s">
        <v>42</v>
      </c>
      <c r="O823" s="78"/>
      <c r="P823" s="188">
        <f>O823*H823</f>
        <v>0</v>
      </c>
      <c r="Q823" s="188">
        <v>0.056059999999999999</v>
      </c>
      <c r="R823" s="188">
        <f>Q823*H823</f>
        <v>1.5210199200000001</v>
      </c>
      <c r="S823" s="188">
        <v>0</v>
      </c>
      <c r="T823" s="189">
        <f>S823*H823</f>
        <v>0</v>
      </c>
      <c r="U823" s="38"/>
      <c r="V823" s="38"/>
      <c r="W823" s="38"/>
      <c r="X823" s="38"/>
      <c r="Y823" s="38"/>
      <c r="Z823" s="38"/>
      <c r="AA823" s="38"/>
      <c r="AB823" s="38"/>
      <c r="AC823" s="38"/>
      <c r="AD823" s="38"/>
      <c r="AE823" s="38"/>
      <c r="AR823" s="190" t="s">
        <v>240</v>
      </c>
      <c r="AT823" s="190" t="s">
        <v>167</v>
      </c>
      <c r="AU823" s="190" t="s">
        <v>171</v>
      </c>
      <c r="AY823" s="19" t="s">
        <v>165</v>
      </c>
      <c r="BE823" s="191">
        <f>IF(N823="základná",J823,0)</f>
        <v>0</v>
      </c>
      <c r="BF823" s="191">
        <f>IF(N823="znížená",J823,0)</f>
        <v>0</v>
      </c>
      <c r="BG823" s="191">
        <f>IF(N823="zákl. prenesená",J823,0)</f>
        <v>0</v>
      </c>
      <c r="BH823" s="191">
        <f>IF(N823="zníž. prenesená",J823,0)</f>
        <v>0</v>
      </c>
      <c r="BI823" s="191">
        <f>IF(N823="nulová",J823,0)</f>
        <v>0</v>
      </c>
      <c r="BJ823" s="19" t="s">
        <v>171</v>
      </c>
      <c r="BK823" s="191">
        <f>ROUND(I823*H823,2)</f>
        <v>0</v>
      </c>
      <c r="BL823" s="19" t="s">
        <v>240</v>
      </c>
      <c r="BM823" s="190" t="s">
        <v>1176</v>
      </c>
    </row>
    <row r="824" s="13" customFormat="1">
      <c r="A824" s="13"/>
      <c r="B824" s="192"/>
      <c r="C824" s="13"/>
      <c r="D824" s="193" t="s">
        <v>173</v>
      </c>
      <c r="E824" s="194" t="s">
        <v>1</v>
      </c>
      <c r="F824" s="195" t="s">
        <v>1177</v>
      </c>
      <c r="G824" s="13"/>
      <c r="H824" s="196">
        <v>4.2720000000000002</v>
      </c>
      <c r="I824" s="197"/>
      <c r="J824" s="13"/>
      <c r="K824" s="13"/>
      <c r="L824" s="192"/>
      <c r="M824" s="198"/>
      <c r="N824" s="199"/>
      <c r="O824" s="199"/>
      <c r="P824" s="199"/>
      <c r="Q824" s="199"/>
      <c r="R824" s="199"/>
      <c r="S824" s="199"/>
      <c r="T824" s="200"/>
      <c r="U824" s="13"/>
      <c r="V824" s="13"/>
      <c r="W824" s="13"/>
      <c r="X824" s="13"/>
      <c r="Y824" s="13"/>
      <c r="Z824" s="13"/>
      <c r="AA824" s="13"/>
      <c r="AB824" s="13"/>
      <c r="AC824" s="13"/>
      <c r="AD824" s="13"/>
      <c r="AE824" s="13"/>
      <c r="AT824" s="194" t="s">
        <v>173</v>
      </c>
      <c r="AU824" s="194" t="s">
        <v>171</v>
      </c>
      <c r="AV824" s="13" t="s">
        <v>171</v>
      </c>
      <c r="AW824" s="13" t="s">
        <v>32</v>
      </c>
      <c r="AX824" s="13" t="s">
        <v>76</v>
      </c>
      <c r="AY824" s="194" t="s">
        <v>165</v>
      </c>
    </row>
    <row r="825" s="13" customFormat="1">
      <c r="A825" s="13"/>
      <c r="B825" s="192"/>
      <c r="C825" s="13"/>
      <c r="D825" s="193" t="s">
        <v>173</v>
      </c>
      <c r="E825" s="194" t="s">
        <v>1</v>
      </c>
      <c r="F825" s="195" t="s">
        <v>1178</v>
      </c>
      <c r="G825" s="13"/>
      <c r="H825" s="196">
        <v>11.550000000000001</v>
      </c>
      <c r="I825" s="197"/>
      <c r="J825" s="13"/>
      <c r="K825" s="13"/>
      <c r="L825" s="192"/>
      <c r="M825" s="198"/>
      <c r="N825" s="199"/>
      <c r="O825" s="199"/>
      <c r="P825" s="199"/>
      <c r="Q825" s="199"/>
      <c r="R825" s="199"/>
      <c r="S825" s="199"/>
      <c r="T825" s="200"/>
      <c r="U825" s="13"/>
      <c r="V825" s="13"/>
      <c r="W825" s="13"/>
      <c r="X825" s="13"/>
      <c r="Y825" s="13"/>
      <c r="Z825" s="13"/>
      <c r="AA825" s="13"/>
      <c r="AB825" s="13"/>
      <c r="AC825" s="13"/>
      <c r="AD825" s="13"/>
      <c r="AE825" s="13"/>
      <c r="AT825" s="194" t="s">
        <v>173</v>
      </c>
      <c r="AU825" s="194" t="s">
        <v>171</v>
      </c>
      <c r="AV825" s="13" t="s">
        <v>171</v>
      </c>
      <c r="AW825" s="13" t="s">
        <v>32</v>
      </c>
      <c r="AX825" s="13" t="s">
        <v>76</v>
      </c>
      <c r="AY825" s="194" t="s">
        <v>165</v>
      </c>
    </row>
    <row r="826" s="13" customFormat="1">
      <c r="A826" s="13"/>
      <c r="B826" s="192"/>
      <c r="C826" s="13"/>
      <c r="D826" s="193" t="s">
        <v>173</v>
      </c>
      <c r="E826" s="194" t="s">
        <v>1</v>
      </c>
      <c r="F826" s="195" t="s">
        <v>1179</v>
      </c>
      <c r="G826" s="13"/>
      <c r="H826" s="196">
        <v>11.310000000000001</v>
      </c>
      <c r="I826" s="197"/>
      <c r="J826" s="13"/>
      <c r="K826" s="13"/>
      <c r="L826" s="192"/>
      <c r="M826" s="198"/>
      <c r="N826" s="199"/>
      <c r="O826" s="199"/>
      <c r="P826" s="199"/>
      <c r="Q826" s="199"/>
      <c r="R826" s="199"/>
      <c r="S826" s="199"/>
      <c r="T826" s="200"/>
      <c r="U826" s="13"/>
      <c r="V826" s="13"/>
      <c r="W826" s="13"/>
      <c r="X826" s="13"/>
      <c r="Y826" s="13"/>
      <c r="Z826" s="13"/>
      <c r="AA826" s="13"/>
      <c r="AB826" s="13"/>
      <c r="AC826" s="13"/>
      <c r="AD826" s="13"/>
      <c r="AE826" s="13"/>
      <c r="AT826" s="194" t="s">
        <v>173</v>
      </c>
      <c r="AU826" s="194" t="s">
        <v>171</v>
      </c>
      <c r="AV826" s="13" t="s">
        <v>171</v>
      </c>
      <c r="AW826" s="13" t="s">
        <v>32</v>
      </c>
      <c r="AX826" s="13" t="s">
        <v>76</v>
      </c>
      <c r="AY826" s="194" t="s">
        <v>165</v>
      </c>
    </row>
    <row r="827" s="14" customFormat="1">
      <c r="A827" s="14"/>
      <c r="B827" s="212"/>
      <c r="C827" s="14"/>
      <c r="D827" s="193" t="s">
        <v>173</v>
      </c>
      <c r="E827" s="213" t="s">
        <v>1</v>
      </c>
      <c r="F827" s="214" t="s">
        <v>231</v>
      </c>
      <c r="G827" s="14"/>
      <c r="H827" s="215">
        <v>27.132000000000001</v>
      </c>
      <c r="I827" s="216"/>
      <c r="J827" s="14"/>
      <c r="K827" s="14"/>
      <c r="L827" s="212"/>
      <c r="M827" s="217"/>
      <c r="N827" s="218"/>
      <c r="O827" s="218"/>
      <c r="P827" s="218"/>
      <c r="Q827" s="218"/>
      <c r="R827" s="218"/>
      <c r="S827" s="218"/>
      <c r="T827" s="219"/>
      <c r="U827" s="14"/>
      <c r="V827" s="14"/>
      <c r="W827" s="14"/>
      <c r="X827" s="14"/>
      <c r="Y827" s="14"/>
      <c r="Z827" s="14"/>
      <c r="AA827" s="14"/>
      <c r="AB827" s="14"/>
      <c r="AC827" s="14"/>
      <c r="AD827" s="14"/>
      <c r="AE827" s="14"/>
      <c r="AT827" s="213" t="s">
        <v>173</v>
      </c>
      <c r="AU827" s="213" t="s">
        <v>171</v>
      </c>
      <c r="AV827" s="14" t="s">
        <v>91</v>
      </c>
      <c r="AW827" s="14" t="s">
        <v>32</v>
      </c>
      <c r="AX827" s="14" t="s">
        <v>81</v>
      </c>
      <c r="AY827" s="213" t="s">
        <v>165</v>
      </c>
    </row>
    <row r="828" s="2" customFormat="1" ht="33" customHeight="1">
      <c r="A828" s="38"/>
      <c r="B828" s="177"/>
      <c r="C828" s="178" t="s">
        <v>1180</v>
      </c>
      <c r="D828" s="178" t="s">
        <v>167</v>
      </c>
      <c r="E828" s="179" t="s">
        <v>1181</v>
      </c>
      <c r="F828" s="180" t="s">
        <v>1182</v>
      </c>
      <c r="G828" s="181" t="s">
        <v>170</v>
      </c>
      <c r="H828" s="182">
        <v>966.33399999999995</v>
      </c>
      <c r="I828" s="183"/>
      <c r="J828" s="184">
        <f>ROUND(I828*H828,2)</f>
        <v>0</v>
      </c>
      <c r="K828" s="185"/>
      <c r="L828" s="39"/>
      <c r="M828" s="186" t="s">
        <v>1</v>
      </c>
      <c r="N828" s="187" t="s">
        <v>42</v>
      </c>
      <c r="O828" s="78"/>
      <c r="P828" s="188">
        <f>O828*H828</f>
        <v>0</v>
      </c>
      <c r="Q828" s="188">
        <v>0.022919999999999999</v>
      </c>
      <c r="R828" s="188">
        <f>Q828*H828</f>
        <v>22.14837528</v>
      </c>
      <c r="S828" s="188">
        <v>0</v>
      </c>
      <c r="T828" s="189">
        <f>S828*H828</f>
        <v>0</v>
      </c>
      <c r="U828" s="38"/>
      <c r="V828" s="38"/>
      <c r="W828" s="38"/>
      <c r="X828" s="38"/>
      <c r="Y828" s="38"/>
      <c r="Z828" s="38"/>
      <c r="AA828" s="38"/>
      <c r="AB828" s="38"/>
      <c r="AC828" s="38"/>
      <c r="AD828" s="38"/>
      <c r="AE828" s="38"/>
      <c r="AR828" s="190" t="s">
        <v>240</v>
      </c>
      <c r="AT828" s="190" t="s">
        <v>167</v>
      </c>
      <c r="AU828" s="190" t="s">
        <v>171</v>
      </c>
      <c r="AY828" s="19" t="s">
        <v>165</v>
      </c>
      <c r="BE828" s="191">
        <f>IF(N828="základná",J828,0)</f>
        <v>0</v>
      </c>
      <c r="BF828" s="191">
        <f>IF(N828="znížená",J828,0)</f>
        <v>0</v>
      </c>
      <c r="BG828" s="191">
        <f>IF(N828="zákl. prenesená",J828,0)</f>
        <v>0</v>
      </c>
      <c r="BH828" s="191">
        <f>IF(N828="zníž. prenesená",J828,0)</f>
        <v>0</v>
      </c>
      <c r="BI828" s="191">
        <f>IF(N828="nulová",J828,0)</f>
        <v>0</v>
      </c>
      <c r="BJ828" s="19" t="s">
        <v>171</v>
      </c>
      <c r="BK828" s="191">
        <f>ROUND(I828*H828,2)</f>
        <v>0</v>
      </c>
      <c r="BL828" s="19" t="s">
        <v>240</v>
      </c>
      <c r="BM828" s="190" t="s">
        <v>1183</v>
      </c>
    </row>
    <row r="829" s="15" customFormat="1">
      <c r="A829" s="15"/>
      <c r="B829" s="220"/>
      <c r="C829" s="15"/>
      <c r="D829" s="193" t="s">
        <v>173</v>
      </c>
      <c r="E829" s="221" t="s">
        <v>1</v>
      </c>
      <c r="F829" s="222" t="s">
        <v>260</v>
      </c>
      <c r="G829" s="15"/>
      <c r="H829" s="221" t="s">
        <v>1</v>
      </c>
      <c r="I829" s="223"/>
      <c r="J829" s="15"/>
      <c r="K829" s="15"/>
      <c r="L829" s="220"/>
      <c r="M829" s="224"/>
      <c r="N829" s="225"/>
      <c r="O829" s="225"/>
      <c r="P829" s="225"/>
      <c r="Q829" s="225"/>
      <c r="R829" s="225"/>
      <c r="S829" s="225"/>
      <c r="T829" s="226"/>
      <c r="U829" s="15"/>
      <c r="V829" s="15"/>
      <c r="W829" s="15"/>
      <c r="X829" s="15"/>
      <c r="Y829" s="15"/>
      <c r="Z829" s="15"/>
      <c r="AA829" s="15"/>
      <c r="AB829" s="15"/>
      <c r="AC829" s="15"/>
      <c r="AD829" s="15"/>
      <c r="AE829" s="15"/>
      <c r="AT829" s="221" t="s">
        <v>173</v>
      </c>
      <c r="AU829" s="221" t="s">
        <v>171</v>
      </c>
      <c r="AV829" s="15" t="s">
        <v>81</v>
      </c>
      <c r="AW829" s="15" t="s">
        <v>32</v>
      </c>
      <c r="AX829" s="15" t="s">
        <v>76</v>
      </c>
      <c r="AY829" s="221" t="s">
        <v>165</v>
      </c>
    </row>
    <row r="830" s="13" customFormat="1">
      <c r="A830" s="13"/>
      <c r="B830" s="192"/>
      <c r="C830" s="13"/>
      <c r="D830" s="193" t="s">
        <v>173</v>
      </c>
      <c r="E830" s="194" t="s">
        <v>1</v>
      </c>
      <c r="F830" s="195" t="s">
        <v>1184</v>
      </c>
      <c r="G830" s="13"/>
      <c r="H830" s="196">
        <v>81.299999999999997</v>
      </c>
      <c r="I830" s="197"/>
      <c r="J830" s="13"/>
      <c r="K830" s="13"/>
      <c r="L830" s="192"/>
      <c r="M830" s="198"/>
      <c r="N830" s="199"/>
      <c r="O830" s="199"/>
      <c r="P830" s="199"/>
      <c r="Q830" s="199"/>
      <c r="R830" s="199"/>
      <c r="S830" s="199"/>
      <c r="T830" s="200"/>
      <c r="U830" s="13"/>
      <c r="V830" s="13"/>
      <c r="W830" s="13"/>
      <c r="X830" s="13"/>
      <c r="Y830" s="13"/>
      <c r="Z830" s="13"/>
      <c r="AA830" s="13"/>
      <c r="AB830" s="13"/>
      <c r="AC830" s="13"/>
      <c r="AD830" s="13"/>
      <c r="AE830" s="13"/>
      <c r="AT830" s="194" t="s">
        <v>173</v>
      </c>
      <c r="AU830" s="194" t="s">
        <v>171</v>
      </c>
      <c r="AV830" s="13" t="s">
        <v>171</v>
      </c>
      <c r="AW830" s="13" t="s">
        <v>32</v>
      </c>
      <c r="AX830" s="13" t="s">
        <v>76</v>
      </c>
      <c r="AY830" s="194" t="s">
        <v>165</v>
      </c>
    </row>
    <row r="831" s="13" customFormat="1">
      <c r="A831" s="13"/>
      <c r="B831" s="192"/>
      <c r="C831" s="13"/>
      <c r="D831" s="193" t="s">
        <v>173</v>
      </c>
      <c r="E831" s="194" t="s">
        <v>1</v>
      </c>
      <c r="F831" s="195" t="s">
        <v>1185</v>
      </c>
      <c r="G831" s="13"/>
      <c r="H831" s="196">
        <v>105.93000000000001</v>
      </c>
      <c r="I831" s="197"/>
      <c r="J831" s="13"/>
      <c r="K831" s="13"/>
      <c r="L831" s="192"/>
      <c r="M831" s="198"/>
      <c r="N831" s="199"/>
      <c r="O831" s="199"/>
      <c r="P831" s="199"/>
      <c r="Q831" s="199"/>
      <c r="R831" s="199"/>
      <c r="S831" s="199"/>
      <c r="T831" s="200"/>
      <c r="U831" s="13"/>
      <c r="V831" s="13"/>
      <c r="W831" s="13"/>
      <c r="X831" s="13"/>
      <c r="Y831" s="13"/>
      <c r="Z831" s="13"/>
      <c r="AA831" s="13"/>
      <c r="AB831" s="13"/>
      <c r="AC831" s="13"/>
      <c r="AD831" s="13"/>
      <c r="AE831" s="13"/>
      <c r="AT831" s="194" t="s">
        <v>173</v>
      </c>
      <c r="AU831" s="194" t="s">
        <v>171</v>
      </c>
      <c r="AV831" s="13" t="s">
        <v>171</v>
      </c>
      <c r="AW831" s="13" t="s">
        <v>32</v>
      </c>
      <c r="AX831" s="13" t="s">
        <v>76</v>
      </c>
      <c r="AY831" s="194" t="s">
        <v>165</v>
      </c>
    </row>
    <row r="832" s="13" customFormat="1">
      <c r="A832" s="13"/>
      <c r="B832" s="192"/>
      <c r="C832" s="13"/>
      <c r="D832" s="193" t="s">
        <v>173</v>
      </c>
      <c r="E832" s="194" t="s">
        <v>1</v>
      </c>
      <c r="F832" s="195" t="s">
        <v>1186</v>
      </c>
      <c r="G832" s="13"/>
      <c r="H832" s="196">
        <v>132.15000000000001</v>
      </c>
      <c r="I832" s="197"/>
      <c r="J832" s="13"/>
      <c r="K832" s="13"/>
      <c r="L832" s="192"/>
      <c r="M832" s="198"/>
      <c r="N832" s="199"/>
      <c r="O832" s="199"/>
      <c r="P832" s="199"/>
      <c r="Q832" s="199"/>
      <c r="R832" s="199"/>
      <c r="S832" s="199"/>
      <c r="T832" s="200"/>
      <c r="U832" s="13"/>
      <c r="V832" s="13"/>
      <c r="W832" s="13"/>
      <c r="X832" s="13"/>
      <c r="Y832" s="13"/>
      <c r="Z832" s="13"/>
      <c r="AA832" s="13"/>
      <c r="AB832" s="13"/>
      <c r="AC832" s="13"/>
      <c r="AD832" s="13"/>
      <c r="AE832" s="13"/>
      <c r="AT832" s="194" t="s">
        <v>173</v>
      </c>
      <c r="AU832" s="194" t="s">
        <v>171</v>
      </c>
      <c r="AV832" s="13" t="s">
        <v>171</v>
      </c>
      <c r="AW832" s="13" t="s">
        <v>32</v>
      </c>
      <c r="AX832" s="13" t="s">
        <v>76</v>
      </c>
      <c r="AY832" s="194" t="s">
        <v>165</v>
      </c>
    </row>
    <row r="833" s="13" customFormat="1">
      <c r="A833" s="13"/>
      <c r="B833" s="192"/>
      <c r="C833" s="13"/>
      <c r="D833" s="193" t="s">
        <v>173</v>
      </c>
      <c r="E833" s="194" t="s">
        <v>1</v>
      </c>
      <c r="F833" s="195" t="s">
        <v>1187</v>
      </c>
      <c r="G833" s="13"/>
      <c r="H833" s="196">
        <v>-62.902999999999999</v>
      </c>
      <c r="I833" s="197"/>
      <c r="J833" s="13"/>
      <c r="K833" s="13"/>
      <c r="L833" s="192"/>
      <c r="M833" s="198"/>
      <c r="N833" s="199"/>
      <c r="O833" s="199"/>
      <c r="P833" s="199"/>
      <c r="Q833" s="199"/>
      <c r="R833" s="199"/>
      <c r="S833" s="199"/>
      <c r="T833" s="200"/>
      <c r="U833" s="13"/>
      <c r="V833" s="13"/>
      <c r="W833" s="13"/>
      <c r="X833" s="13"/>
      <c r="Y833" s="13"/>
      <c r="Z833" s="13"/>
      <c r="AA833" s="13"/>
      <c r="AB833" s="13"/>
      <c r="AC833" s="13"/>
      <c r="AD833" s="13"/>
      <c r="AE833" s="13"/>
      <c r="AT833" s="194" t="s">
        <v>173</v>
      </c>
      <c r="AU833" s="194" t="s">
        <v>171</v>
      </c>
      <c r="AV833" s="13" t="s">
        <v>171</v>
      </c>
      <c r="AW833" s="13" t="s">
        <v>32</v>
      </c>
      <c r="AX833" s="13" t="s">
        <v>76</v>
      </c>
      <c r="AY833" s="194" t="s">
        <v>165</v>
      </c>
    </row>
    <row r="834" s="16" customFormat="1">
      <c r="A834" s="16"/>
      <c r="B834" s="227"/>
      <c r="C834" s="16"/>
      <c r="D834" s="193" t="s">
        <v>173</v>
      </c>
      <c r="E834" s="228" t="s">
        <v>1</v>
      </c>
      <c r="F834" s="229" t="s">
        <v>307</v>
      </c>
      <c r="G834" s="16"/>
      <c r="H834" s="230">
        <v>256.47699999999998</v>
      </c>
      <c r="I834" s="231"/>
      <c r="J834" s="16"/>
      <c r="K834" s="16"/>
      <c r="L834" s="227"/>
      <c r="M834" s="232"/>
      <c r="N834" s="233"/>
      <c r="O834" s="233"/>
      <c r="P834" s="233"/>
      <c r="Q834" s="233"/>
      <c r="R834" s="233"/>
      <c r="S834" s="233"/>
      <c r="T834" s="234"/>
      <c r="U834" s="16"/>
      <c r="V834" s="16"/>
      <c r="W834" s="16"/>
      <c r="X834" s="16"/>
      <c r="Y834" s="16"/>
      <c r="Z834" s="16"/>
      <c r="AA834" s="16"/>
      <c r="AB834" s="16"/>
      <c r="AC834" s="16"/>
      <c r="AD834" s="16"/>
      <c r="AE834" s="16"/>
      <c r="AT834" s="228" t="s">
        <v>173</v>
      </c>
      <c r="AU834" s="228" t="s">
        <v>171</v>
      </c>
      <c r="AV834" s="16" t="s">
        <v>88</v>
      </c>
      <c r="AW834" s="16" t="s">
        <v>32</v>
      </c>
      <c r="AX834" s="16" t="s">
        <v>76</v>
      </c>
      <c r="AY834" s="228" t="s">
        <v>165</v>
      </c>
    </row>
    <row r="835" s="15" customFormat="1">
      <c r="A835" s="15"/>
      <c r="B835" s="220"/>
      <c r="C835" s="15"/>
      <c r="D835" s="193" t="s">
        <v>173</v>
      </c>
      <c r="E835" s="221" t="s">
        <v>1</v>
      </c>
      <c r="F835" s="222" t="s">
        <v>338</v>
      </c>
      <c r="G835" s="15"/>
      <c r="H835" s="221" t="s">
        <v>1</v>
      </c>
      <c r="I835" s="223"/>
      <c r="J835" s="15"/>
      <c r="K835" s="15"/>
      <c r="L835" s="220"/>
      <c r="M835" s="224"/>
      <c r="N835" s="225"/>
      <c r="O835" s="225"/>
      <c r="P835" s="225"/>
      <c r="Q835" s="225"/>
      <c r="R835" s="225"/>
      <c r="S835" s="225"/>
      <c r="T835" s="226"/>
      <c r="U835" s="15"/>
      <c r="V835" s="15"/>
      <c r="W835" s="15"/>
      <c r="X835" s="15"/>
      <c r="Y835" s="15"/>
      <c r="Z835" s="15"/>
      <c r="AA835" s="15"/>
      <c r="AB835" s="15"/>
      <c r="AC835" s="15"/>
      <c r="AD835" s="15"/>
      <c r="AE835" s="15"/>
      <c r="AT835" s="221" t="s">
        <v>173</v>
      </c>
      <c r="AU835" s="221" t="s">
        <v>171</v>
      </c>
      <c r="AV835" s="15" t="s">
        <v>81</v>
      </c>
      <c r="AW835" s="15" t="s">
        <v>32</v>
      </c>
      <c r="AX835" s="15" t="s">
        <v>76</v>
      </c>
      <c r="AY835" s="221" t="s">
        <v>165</v>
      </c>
    </row>
    <row r="836" s="13" customFormat="1">
      <c r="A836" s="13"/>
      <c r="B836" s="192"/>
      <c r="C836" s="13"/>
      <c r="D836" s="193" t="s">
        <v>173</v>
      </c>
      <c r="E836" s="194" t="s">
        <v>1</v>
      </c>
      <c r="F836" s="195" t="s">
        <v>1188</v>
      </c>
      <c r="G836" s="13"/>
      <c r="H836" s="196">
        <v>166.43000000000001</v>
      </c>
      <c r="I836" s="197"/>
      <c r="J836" s="13"/>
      <c r="K836" s="13"/>
      <c r="L836" s="192"/>
      <c r="M836" s="198"/>
      <c r="N836" s="199"/>
      <c r="O836" s="199"/>
      <c r="P836" s="199"/>
      <c r="Q836" s="199"/>
      <c r="R836" s="199"/>
      <c r="S836" s="199"/>
      <c r="T836" s="200"/>
      <c r="U836" s="13"/>
      <c r="V836" s="13"/>
      <c r="W836" s="13"/>
      <c r="X836" s="13"/>
      <c r="Y836" s="13"/>
      <c r="Z836" s="13"/>
      <c r="AA836" s="13"/>
      <c r="AB836" s="13"/>
      <c r="AC836" s="13"/>
      <c r="AD836" s="13"/>
      <c r="AE836" s="13"/>
      <c r="AT836" s="194" t="s">
        <v>173</v>
      </c>
      <c r="AU836" s="194" t="s">
        <v>171</v>
      </c>
      <c r="AV836" s="13" t="s">
        <v>171</v>
      </c>
      <c r="AW836" s="13" t="s">
        <v>32</v>
      </c>
      <c r="AX836" s="13" t="s">
        <v>76</v>
      </c>
      <c r="AY836" s="194" t="s">
        <v>165</v>
      </c>
    </row>
    <row r="837" s="13" customFormat="1">
      <c r="A837" s="13"/>
      <c r="B837" s="192"/>
      <c r="C837" s="13"/>
      <c r="D837" s="193" t="s">
        <v>173</v>
      </c>
      <c r="E837" s="194" t="s">
        <v>1</v>
      </c>
      <c r="F837" s="195" t="s">
        <v>1189</v>
      </c>
      <c r="G837" s="13"/>
      <c r="H837" s="196">
        <v>29.013999999999999</v>
      </c>
      <c r="I837" s="197"/>
      <c r="J837" s="13"/>
      <c r="K837" s="13"/>
      <c r="L837" s="192"/>
      <c r="M837" s="198"/>
      <c r="N837" s="199"/>
      <c r="O837" s="199"/>
      <c r="P837" s="199"/>
      <c r="Q837" s="199"/>
      <c r="R837" s="199"/>
      <c r="S837" s="199"/>
      <c r="T837" s="200"/>
      <c r="U837" s="13"/>
      <c r="V837" s="13"/>
      <c r="W837" s="13"/>
      <c r="X837" s="13"/>
      <c r="Y837" s="13"/>
      <c r="Z837" s="13"/>
      <c r="AA837" s="13"/>
      <c r="AB837" s="13"/>
      <c r="AC837" s="13"/>
      <c r="AD837" s="13"/>
      <c r="AE837" s="13"/>
      <c r="AT837" s="194" t="s">
        <v>173</v>
      </c>
      <c r="AU837" s="194" t="s">
        <v>171</v>
      </c>
      <c r="AV837" s="13" t="s">
        <v>171</v>
      </c>
      <c r="AW837" s="13" t="s">
        <v>32</v>
      </c>
      <c r="AX837" s="13" t="s">
        <v>76</v>
      </c>
      <c r="AY837" s="194" t="s">
        <v>165</v>
      </c>
    </row>
    <row r="838" s="13" customFormat="1">
      <c r="A838" s="13"/>
      <c r="B838" s="192"/>
      <c r="C838" s="13"/>
      <c r="D838" s="193" t="s">
        <v>173</v>
      </c>
      <c r="E838" s="194" t="s">
        <v>1</v>
      </c>
      <c r="F838" s="195" t="s">
        <v>1190</v>
      </c>
      <c r="G838" s="13"/>
      <c r="H838" s="196">
        <v>142.04400000000001</v>
      </c>
      <c r="I838" s="197"/>
      <c r="J838" s="13"/>
      <c r="K838" s="13"/>
      <c r="L838" s="192"/>
      <c r="M838" s="198"/>
      <c r="N838" s="199"/>
      <c r="O838" s="199"/>
      <c r="P838" s="199"/>
      <c r="Q838" s="199"/>
      <c r="R838" s="199"/>
      <c r="S838" s="199"/>
      <c r="T838" s="200"/>
      <c r="U838" s="13"/>
      <c r="V838" s="13"/>
      <c r="W838" s="13"/>
      <c r="X838" s="13"/>
      <c r="Y838" s="13"/>
      <c r="Z838" s="13"/>
      <c r="AA838" s="13"/>
      <c r="AB838" s="13"/>
      <c r="AC838" s="13"/>
      <c r="AD838" s="13"/>
      <c r="AE838" s="13"/>
      <c r="AT838" s="194" t="s">
        <v>173</v>
      </c>
      <c r="AU838" s="194" t="s">
        <v>171</v>
      </c>
      <c r="AV838" s="13" t="s">
        <v>171</v>
      </c>
      <c r="AW838" s="13" t="s">
        <v>32</v>
      </c>
      <c r="AX838" s="13" t="s">
        <v>76</v>
      </c>
      <c r="AY838" s="194" t="s">
        <v>165</v>
      </c>
    </row>
    <row r="839" s="13" customFormat="1">
      <c r="A839" s="13"/>
      <c r="B839" s="192"/>
      <c r="C839" s="13"/>
      <c r="D839" s="193" t="s">
        <v>173</v>
      </c>
      <c r="E839" s="194" t="s">
        <v>1</v>
      </c>
      <c r="F839" s="195" t="s">
        <v>1191</v>
      </c>
      <c r="G839" s="13"/>
      <c r="H839" s="196">
        <v>-44.758000000000003</v>
      </c>
      <c r="I839" s="197"/>
      <c r="J839" s="13"/>
      <c r="K839" s="13"/>
      <c r="L839" s="192"/>
      <c r="M839" s="198"/>
      <c r="N839" s="199"/>
      <c r="O839" s="199"/>
      <c r="P839" s="199"/>
      <c r="Q839" s="199"/>
      <c r="R839" s="199"/>
      <c r="S839" s="199"/>
      <c r="T839" s="200"/>
      <c r="U839" s="13"/>
      <c r="V839" s="13"/>
      <c r="W839" s="13"/>
      <c r="X839" s="13"/>
      <c r="Y839" s="13"/>
      <c r="Z839" s="13"/>
      <c r="AA839" s="13"/>
      <c r="AB839" s="13"/>
      <c r="AC839" s="13"/>
      <c r="AD839" s="13"/>
      <c r="AE839" s="13"/>
      <c r="AT839" s="194" t="s">
        <v>173</v>
      </c>
      <c r="AU839" s="194" t="s">
        <v>171</v>
      </c>
      <c r="AV839" s="13" t="s">
        <v>171</v>
      </c>
      <c r="AW839" s="13" t="s">
        <v>32</v>
      </c>
      <c r="AX839" s="13" t="s">
        <v>76</v>
      </c>
      <c r="AY839" s="194" t="s">
        <v>165</v>
      </c>
    </row>
    <row r="840" s="16" customFormat="1">
      <c r="A840" s="16"/>
      <c r="B840" s="227"/>
      <c r="C840" s="16"/>
      <c r="D840" s="193" t="s">
        <v>173</v>
      </c>
      <c r="E840" s="228" t="s">
        <v>1</v>
      </c>
      <c r="F840" s="229" t="s">
        <v>307</v>
      </c>
      <c r="G840" s="16"/>
      <c r="H840" s="230">
        <v>292.73000000000008</v>
      </c>
      <c r="I840" s="231"/>
      <c r="J840" s="16"/>
      <c r="K840" s="16"/>
      <c r="L840" s="227"/>
      <c r="M840" s="232"/>
      <c r="N840" s="233"/>
      <c r="O840" s="233"/>
      <c r="P840" s="233"/>
      <c r="Q840" s="233"/>
      <c r="R840" s="233"/>
      <c r="S840" s="233"/>
      <c r="T840" s="234"/>
      <c r="U840" s="16"/>
      <c r="V840" s="16"/>
      <c r="W840" s="16"/>
      <c r="X840" s="16"/>
      <c r="Y840" s="16"/>
      <c r="Z840" s="16"/>
      <c r="AA840" s="16"/>
      <c r="AB840" s="16"/>
      <c r="AC840" s="16"/>
      <c r="AD840" s="16"/>
      <c r="AE840" s="16"/>
      <c r="AT840" s="228" t="s">
        <v>173</v>
      </c>
      <c r="AU840" s="228" t="s">
        <v>171</v>
      </c>
      <c r="AV840" s="16" t="s">
        <v>88</v>
      </c>
      <c r="AW840" s="16" t="s">
        <v>32</v>
      </c>
      <c r="AX840" s="16" t="s">
        <v>76</v>
      </c>
      <c r="AY840" s="228" t="s">
        <v>165</v>
      </c>
    </row>
    <row r="841" s="15" customFormat="1">
      <c r="A841" s="15"/>
      <c r="B841" s="220"/>
      <c r="C841" s="15"/>
      <c r="D841" s="193" t="s">
        <v>173</v>
      </c>
      <c r="E841" s="221" t="s">
        <v>1</v>
      </c>
      <c r="F841" s="222" t="s">
        <v>653</v>
      </c>
      <c r="G841" s="15"/>
      <c r="H841" s="221" t="s">
        <v>1</v>
      </c>
      <c r="I841" s="223"/>
      <c r="J841" s="15"/>
      <c r="K841" s="15"/>
      <c r="L841" s="220"/>
      <c r="M841" s="224"/>
      <c r="N841" s="225"/>
      <c r="O841" s="225"/>
      <c r="P841" s="225"/>
      <c r="Q841" s="225"/>
      <c r="R841" s="225"/>
      <c r="S841" s="225"/>
      <c r="T841" s="226"/>
      <c r="U841" s="15"/>
      <c r="V841" s="15"/>
      <c r="W841" s="15"/>
      <c r="X841" s="15"/>
      <c r="Y841" s="15"/>
      <c r="Z841" s="15"/>
      <c r="AA841" s="15"/>
      <c r="AB841" s="15"/>
      <c r="AC841" s="15"/>
      <c r="AD841" s="15"/>
      <c r="AE841" s="15"/>
      <c r="AT841" s="221" t="s">
        <v>173</v>
      </c>
      <c r="AU841" s="221" t="s">
        <v>171</v>
      </c>
      <c r="AV841" s="15" t="s">
        <v>81</v>
      </c>
      <c r="AW841" s="15" t="s">
        <v>32</v>
      </c>
      <c r="AX841" s="15" t="s">
        <v>76</v>
      </c>
      <c r="AY841" s="221" t="s">
        <v>165</v>
      </c>
    </row>
    <row r="842" s="13" customFormat="1">
      <c r="A842" s="13"/>
      <c r="B842" s="192"/>
      <c r="C842" s="13"/>
      <c r="D842" s="193" t="s">
        <v>173</v>
      </c>
      <c r="E842" s="194" t="s">
        <v>1</v>
      </c>
      <c r="F842" s="195" t="s">
        <v>1192</v>
      </c>
      <c r="G842" s="13"/>
      <c r="H842" s="196">
        <v>261.53800000000001</v>
      </c>
      <c r="I842" s="197"/>
      <c r="J842" s="13"/>
      <c r="K842" s="13"/>
      <c r="L842" s="192"/>
      <c r="M842" s="198"/>
      <c r="N842" s="199"/>
      <c r="O842" s="199"/>
      <c r="P842" s="199"/>
      <c r="Q842" s="199"/>
      <c r="R842" s="199"/>
      <c r="S842" s="199"/>
      <c r="T842" s="200"/>
      <c r="U842" s="13"/>
      <c r="V842" s="13"/>
      <c r="W842" s="13"/>
      <c r="X842" s="13"/>
      <c r="Y842" s="13"/>
      <c r="Z842" s="13"/>
      <c r="AA842" s="13"/>
      <c r="AB842" s="13"/>
      <c r="AC842" s="13"/>
      <c r="AD842" s="13"/>
      <c r="AE842" s="13"/>
      <c r="AT842" s="194" t="s">
        <v>173</v>
      </c>
      <c r="AU842" s="194" t="s">
        <v>171</v>
      </c>
      <c r="AV842" s="13" t="s">
        <v>171</v>
      </c>
      <c r="AW842" s="13" t="s">
        <v>32</v>
      </c>
      <c r="AX842" s="13" t="s">
        <v>76</v>
      </c>
      <c r="AY842" s="194" t="s">
        <v>165</v>
      </c>
    </row>
    <row r="843" s="13" customFormat="1">
      <c r="A843" s="13"/>
      <c r="B843" s="192"/>
      <c r="C843" s="13"/>
      <c r="D843" s="193" t="s">
        <v>173</v>
      </c>
      <c r="E843" s="194" t="s">
        <v>1</v>
      </c>
      <c r="F843" s="195" t="s">
        <v>1193</v>
      </c>
      <c r="G843" s="13"/>
      <c r="H843" s="196">
        <v>167.82499999999999</v>
      </c>
      <c r="I843" s="197"/>
      <c r="J843" s="13"/>
      <c r="K843" s="13"/>
      <c r="L843" s="192"/>
      <c r="M843" s="198"/>
      <c r="N843" s="199"/>
      <c r="O843" s="199"/>
      <c r="P843" s="199"/>
      <c r="Q843" s="199"/>
      <c r="R843" s="199"/>
      <c r="S843" s="199"/>
      <c r="T843" s="200"/>
      <c r="U843" s="13"/>
      <c r="V843" s="13"/>
      <c r="W843" s="13"/>
      <c r="X843" s="13"/>
      <c r="Y843" s="13"/>
      <c r="Z843" s="13"/>
      <c r="AA843" s="13"/>
      <c r="AB843" s="13"/>
      <c r="AC843" s="13"/>
      <c r="AD843" s="13"/>
      <c r="AE843" s="13"/>
      <c r="AT843" s="194" t="s">
        <v>173</v>
      </c>
      <c r="AU843" s="194" t="s">
        <v>171</v>
      </c>
      <c r="AV843" s="13" t="s">
        <v>171</v>
      </c>
      <c r="AW843" s="13" t="s">
        <v>32</v>
      </c>
      <c r="AX843" s="13" t="s">
        <v>76</v>
      </c>
      <c r="AY843" s="194" t="s">
        <v>165</v>
      </c>
    </row>
    <row r="844" s="13" customFormat="1">
      <c r="A844" s="13"/>
      <c r="B844" s="192"/>
      <c r="C844" s="13"/>
      <c r="D844" s="193" t="s">
        <v>173</v>
      </c>
      <c r="E844" s="194" t="s">
        <v>1</v>
      </c>
      <c r="F844" s="195" t="s">
        <v>1194</v>
      </c>
      <c r="G844" s="13"/>
      <c r="H844" s="196">
        <v>-38.985999999999997</v>
      </c>
      <c r="I844" s="197"/>
      <c r="J844" s="13"/>
      <c r="K844" s="13"/>
      <c r="L844" s="192"/>
      <c r="M844" s="198"/>
      <c r="N844" s="199"/>
      <c r="O844" s="199"/>
      <c r="P844" s="199"/>
      <c r="Q844" s="199"/>
      <c r="R844" s="199"/>
      <c r="S844" s="199"/>
      <c r="T844" s="200"/>
      <c r="U844" s="13"/>
      <c r="V844" s="13"/>
      <c r="W844" s="13"/>
      <c r="X844" s="13"/>
      <c r="Y844" s="13"/>
      <c r="Z844" s="13"/>
      <c r="AA844" s="13"/>
      <c r="AB844" s="13"/>
      <c r="AC844" s="13"/>
      <c r="AD844" s="13"/>
      <c r="AE844" s="13"/>
      <c r="AT844" s="194" t="s">
        <v>173</v>
      </c>
      <c r="AU844" s="194" t="s">
        <v>171</v>
      </c>
      <c r="AV844" s="13" t="s">
        <v>171</v>
      </c>
      <c r="AW844" s="13" t="s">
        <v>32</v>
      </c>
      <c r="AX844" s="13" t="s">
        <v>76</v>
      </c>
      <c r="AY844" s="194" t="s">
        <v>165</v>
      </c>
    </row>
    <row r="845" s="16" customFormat="1">
      <c r="A845" s="16"/>
      <c r="B845" s="227"/>
      <c r="C845" s="16"/>
      <c r="D845" s="193" t="s">
        <v>173</v>
      </c>
      <c r="E845" s="228" t="s">
        <v>1</v>
      </c>
      <c r="F845" s="229" t="s">
        <v>307</v>
      </c>
      <c r="G845" s="16"/>
      <c r="H845" s="230">
        <v>390.37700000000001</v>
      </c>
      <c r="I845" s="231"/>
      <c r="J845" s="16"/>
      <c r="K845" s="16"/>
      <c r="L845" s="227"/>
      <c r="M845" s="232"/>
      <c r="N845" s="233"/>
      <c r="O845" s="233"/>
      <c r="P845" s="233"/>
      <c r="Q845" s="233"/>
      <c r="R845" s="233"/>
      <c r="S845" s="233"/>
      <c r="T845" s="234"/>
      <c r="U845" s="16"/>
      <c r="V845" s="16"/>
      <c r="W845" s="16"/>
      <c r="X845" s="16"/>
      <c r="Y845" s="16"/>
      <c r="Z845" s="16"/>
      <c r="AA845" s="16"/>
      <c r="AB845" s="16"/>
      <c r="AC845" s="16"/>
      <c r="AD845" s="16"/>
      <c r="AE845" s="16"/>
      <c r="AT845" s="228" t="s">
        <v>173</v>
      </c>
      <c r="AU845" s="228" t="s">
        <v>171</v>
      </c>
      <c r="AV845" s="16" t="s">
        <v>88</v>
      </c>
      <c r="AW845" s="16" t="s">
        <v>32</v>
      </c>
      <c r="AX845" s="16" t="s">
        <v>76</v>
      </c>
      <c r="AY845" s="228" t="s">
        <v>165</v>
      </c>
    </row>
    <row r="846" s="15" customFormat="1">
      <c r="A846" s="15"/>
      <c r="B846" s="220"/>
      <c r="C846" s="15"/>
      <c r="D846" s="193" t="s">
        <v>173</v>
      </c>
      <c r="E846" s="221" t="s">
        <v>1</v>
      </c>
      <c r="F846" s="222" t="s">
        <v>362</v>
      </c>
      <c r="G846" s="15"/>
      <c r="H846" s="221" t="s">
        <v>1</v>
      </c>
      <c r="I846" s="223"/>
      <c r="J846" s="15"/>
      <c r="K846" s="15"/>
      <c r="L846" s="220"/>
      <c r="M846" s="224"/>
      <c r="N846" s="225"/>
      <c r="O846" s="225"/>
      <c r="P846" s="225"/>
      <c r="Q846" s="225"/>
      <c r="R846" s="225"/>
      <c r="S846" s="225"/>
      <c r="T846" s="226"/>
      <c r="U846" s="15"/>
      <c r="V846" s="15"/>
      <c r="W846" s="15"/>
      <c r="X846" s="15"/>
      <c r="Y846" s="15"/>
      <c r="Z846" s="15"/>
      <c r="AA846" s="15"/>
      <c r="AB846" s="15"/>
      <c r="AC846" s="15"/>
      <c r="AD846" s="15"/>
      <c r="AE846" s="15"/>
      <c r="AT846" s="221" t="s">
        <v>173</v>
      </c>
      <c r="AU846" s="221" t="s">
        <v>171</v>
      </c>
      <c r="AV846" s="15" t="s">
        <v>81</v>
      </c>
      <c r="AW846" s="15" t="s">
        <v>32</v>
      </c>
      <c r="AX846" s="15" t="s">
        <v>76</v>
      </c>
      <c r="AY846" s="221" t="s">
        <v>165</v>
      </c>
    </row>
    <row r="847" s="13" customFormat="1">
      <c r="A847" s="13"/>
      <c r="B847" s="192"/>
      <c r="C847" s="13"/>
      <c r="D847" s="193" t="s">
        <v>173</v>
      </c>
      <c r="E847" s="194" t="s">
        <v>1</v>
      </c>
      <c r="F847" s="195" t="s">
        <v>1195</v>
      </c>
      <c r="G847" s="13"/>
      <c r="H847" s="196">
        <v>27.949999999999999</v>
      </c>
      <c r="I847" s="197"/>
      <c r="J847" s="13"/>
      <c r="K847" s="13"/>
      <c r="L847" s="192"/>
      <c r="M847" s="198"/>
      <c r="N847" s="199"/>
      <c r="O847" s="199"/>
      <c r="P847" s="199"/>
      <c r="Q847" s="199"/>
      <c r="R847" s="199"/>
      <c r="S847" s="199"/>
      <c r="T847" s="200"/>
      <c r="U847" s="13"/>
      <c r="V847" s="13"/>
      <c r="W847" s="13"/>
      <c r="X847" s="13"/>
      <c r="Y847" s="13"/>
      <c r="Z847" s="13"/>
      <c r="AA847" s="13"/>
      <c r="AB847" s="13"/>
      <c r="AC847" s="13"/>
      <c r="AD847" s="13"/>
      <c r="AE847" s="13"/>
      <c r="AT847" s="194" t="s">
        <v>173</v>
      </c>
      <c r="AU847" s="194" t="s">
        <v>171</v>
      </c>
      <c r="AV847" s="13" t="s">
        <v>171</v>
      </c>
      <c r="AW847" s="13" t="s">
        <v>32</v>
      </c>
      <c r="AX847" s="13" t="s">
        <v>76</v>
      </c>
      <c r="AY847" s="194" t="s">
        <v>165</v>
      </c>
    </row>
    <row r="848" s="13" customFormat="1">
      <c r="A848" s="13"/>
      <c r="B848" s="192"/>
      <c r="C848" s="13"/>
      <c r="D848" s="193" t="s">
        <v>173</v>
      </c>
      <c r="E848" s="194" t="s">
        <v>1</v>
      </c>
      <c r="F848" s="195" t="s">
        <v>1196</v>
      </c>
      <c r="G848" s="13"/>
      <c r="H848" s="196">
        <v>-1.2</v>
      </c>
      <c r="I848" s="197"/>
      <c r="J848" s="13"/>
      <c r="K848" s="13"/>
      <c r="L848" s="192"/>
      <c r="M848" s="198"/>
      <c r="N848" s="199"/>
      <c r="O848" s="199"/>
      <c r="P848" s="199"/>
      <c r="Q848" s="199"/>
      <c r="R848" s="199"/>
      <c r="S848" s="199"/>
      <c r="T848" s="200"/>
      <c r="U848" s="13"/>
      <c r="V848" s="13"/>
      <c r="W848" s="13"/>
      <c r="X848" s="13"/>
      <c r="Y848" s="13"/>
      <c r="Z848" s="13"/>
      <c r="AA848" s="13"/>
      <c r="AB848" s="13"/>
      <c r="AC848" s="13"/>
      <c r="AD848" s="13"/>
      <c r="AE848" s="13"/>
      <c r="AT848" s="194" t="s">
        <v>173</v>
      </c>
      <c r="AU848" s="194" t="s">
        <v>171</v>
      </c>
      <c r="AV848" s="13" t="s">
        <v>171</v>
      </c>
      <c r="AW848" s="13" t="s">
        <v>32</v>
      </c>
      <c r="AX848" s="13" t="s">
        <v>76</v>
      </c>
      <c r="AY848" s="194" t="s">
        <v>165</v>
      </c>
    </row>
    <row r="849" s="16" customFormat="1">
      <c r="A849" s="16"/>
      <c r="B849" s="227"/>
      <c r="C849" s="16"/>
      <c r="D849" s="193" t="s">
        <v>173</v>
      </c>
      <c r="E849" s="228" t="s">
        <v>1</v>
      </c>
      <c r="F849" s="229" t="s">
        <v>307</v>
      </c>
      <c r="G849" s="16"/>
      <c r="H849" s="230">
        <v>26.75</v>
      </c>
      <c r="I849" s="231"/>
      <c r="J849" s="16"/>
      <c r="K849" s="16"/>
      <c r="L849" s="227"/>
      <c r="M849" s="232"/>
      <c r="N849" s="233"/>
      <c r="O849" s="233"/>
      <c r="P849" s="233"/>
      <c r="Q849" s="233"/>
      <c r="R849" s="233"/>
      <c r="S849" s="233"/>
      <c r="T849" s="234"/>
      <c r="U849" s="16"/>
      <c r="V849" s="16"/>
      <c r="W849" s="16"/>
      <c r="X849" s="16"/>
      <c r="Y849" s="16"/>
      <c r="Z849" s="16"/>
      <c r="AA849" s="16"/>
      <c r="AB849" s="16"/>
      <c r="AC849" s="16"/>
      <c r="AD849" s="16"/>
      <c r="AE849" s="16"/>
      <c r="AT849" s="228" t="s">
        <v>173</v>
      </c>
      <c r="AU849" s="228" t="s">
        <v>171</v>
      </c>
      <c r="AV849" s="16" t="s">
        <v>88</v>
      </c>
      <c r="AW849" s="16" t="s">
        <v>32</v>
      </c>
      <c r="AX849" s="16" t="s">
        <v>76</v>
      </c>
      <c r="AY849" s="228" t="s">
        <v>165</v>
      </c>
    </row>
    <row r="850" s="14" customFormat="1">
      <c r="A850" s="14"/>
      <c r="B850" s="212"/>
      <c r="C850" s="14"/>
      <c r="D850" s="193" t="s">
        <v>173</v>
      </c>
      <c r="E850" s="213" t="s">
        <v>1</v>
      </c>
      <c r="F850" s="214" t="s">
        <v>231</v>
      </c>
      <c r="G850" s="14"/>
      <c r="H850" s="215">
        <v>966.33399999999995</v>
      </c>
      <c r="I850" s="216"/>
      <c r="J850" s="14"/>
      <c r="K850" s="14"/>
      <c r="L850" s="212"/>
      <c r="M850" s="217"/>
      <c r="N850" s="218"/>
      <c r="O850" s="218"/>
      <c r="P850" s="218"/>
      <c r="Q850" s="218"/>
      <c r="R850" s="218"/>
      <c r="S850" s="218"/>
      <c r="T850" s="219"/>
      <c r="U850" s="14"/>
      <c r="V850" s="14"/>
      <c r="W850" s="14"/>
      <c r="X850" s="14"/>
      <c r="Y850" s="14"/>
      <c r="Z850" s="14"/>
      <c r="AA850" s="14"/>
      <c r="AB850" s="14"/>
      <c r="AC850" s="14"/>
      <c r="AD850" s="14"/>
      <c r="AE850" s="14"/>
      <c r="AT850" s="213" t="s">
        <v>173</v>
      </c>
      <c r="AU850" s="213" t="s">
        <v>171</v>
      </c>
      <c r="AV850" s="14" t="s">
        <v>91</v>
      </c>
      <c r="AW850" s="14" t="s">
        <v>32</v>
      </c>
      <c r="AX850" s="14" t="s">
        <v>81</v>
      </c>
      <c r="AY850" s="213" t="s">
        <v>165</v>
      </c>
    </row>
    <row r="851" s="2" customFormat="1" ht="37.8" customHeight="1">
      <c r="A851" s="38"/>
      <c r="B851" s="177"/>
      <c r="C851" s="178" t="s">
        <v>1197</v>
      </c>
      <c r="D851" s="178" t="s">
        <v>167</v>
      </c>
      <c r="E851" s="179" t="s">
        <v>1198</v>
      </c>
      <c r="F851" s="180" t="s">
        <v>1199</v>
      </c>
      <c r="G851" s="181" t="s">
        <v>170</v>
      </c>
      <c r="H851" s="182">
        <v>92.019999999999996</v>
      </c>
      <c r="I851" s="183"/>
      <c r="J851" s="184">
        <f>ROUND(I851*H851,2)</f>
        <v>0</v>
      </c>
      <c r="K851" s="185"/>
      <c r="L851" s="39"/>
      <c r="M851" s="186" t="s">
        <v>1</v>
      </c>
      <c r="N851" s="187" t="s">
        <v>42</v>
      </c>
      <c r="O851" s="78"/>
      <c r="P851" s="188">
        <f>O851*H851</f>
        <v>0</v>
      </c>
      <c r="Q851" s="188">
        <v>0.043139999999999998</v>
      </c>
      <c r="R851" s="188">
        <f>Q851*H851</f>
        <v>3.9697427999999997</v>
      </c>
      <c r="S851" s="188">
        <v>0</v>
      </c>
      <c r="T851" s="189">
        <f>S851*H851</f>
        <v>0</v>
      </c>
      <c r="U851" s="38"/>
      <c r="V851" s="38"/>
      <c r="W851" s="38"/>
      <c r="X851" s="38"/>
      <c r="Y851" s="38"/>
      <c r="Z851" s="38"/>
      <c r="AA851" s="38"/>
      <c r="AB851" s="38"/>
      <c r="AC851" s="38"/>
      <c r="AD851" s="38"/>
      <c r="AE851" s="38"/>
      <c r="AR851" s="190" t="s">
        <v>240</v>
      </c>
      <c r="AT851" s="190" t="s">
        <v>167</v>
      </c>
      <c r="AU851" s="190" t="s">
        <v>171</v>
      </c>
      <c r="AY851" s="19" t="s">
        <v>165</v>
      </c>
      <c r="BE851" s="191">
        <f>IF(N851="základná",J851,0)</f>
        <v>0</v>
      </c>
      <c r="BF851" s="191">
        <f>IF(N851="znížená",J851,0)</f>
        <v>0</v>
      </c>
      <c r="BG851" s="191">
        <f>IF(N851="zákl. prenesená",J851,0)</f>
        <v>0</v>
      </c>
      <c r="BH851" s="191">
        <f>IF(N851="zníž. prenesená",J851,0)</f>
        <v>0</v>
      </c>
      <c r="BI851" s="191">
        <f>IF(N851="nulová",J851,0)</f>
        <v>0</v>
      </c>
      <c r="BJ851" s="19" t="s">
        <v>171</v>
      </c>
      <c r="BK851" s="191">
        <f>ROUND(I851*H851,2)</f>
        <v>0</v>
      </c>
      <c r="BL851" s="19" t="s">
        <v>240</v>
      </c>
      <c r="BM851" s="190" t="s">
        <v>1200</v>
      </c>
    </row>
    <row r="852" s="15" customFormat="1">
      <c r="A852" s="15"/>
      <c r="B852" s="220"/>
      <c r="C852" s="15"/>
      <c r="D852" s="193" t="s">
        <v>173</v>
      </c>
      <c r="E852" s="221" t="s">
        <v>1</v>
      </c>
      <c r="F852" s="222" t="s">
        <v>260</v>
      </c>
      <c r="G852" s="15"/>
      <c r="H852" s="221" t="s">
        <v>1</v>
      </c>
      <c r="I852" s="223"/>
      <c r="J852" s="15"/>
      <c r="K852" s="15"/>
      <c r="L852" s="220"/>
      <c r="M852" s="224"/>
      <c r="N852" s="225"/>
      <c r="O852" s="225"/>
      <c r="P852" s="225"/>
      <c r="Q852" s="225"/>
      <c r="R852" s="225"/>
      <c r="S852" s="225"/>
      <c r="T852" s="226"/>
      <c r="U852" s="15"/>
      <c r="V852" s="15"/>
      <c r="W852" s="15"/>
      <c r="X852" s="15"/>
      <c r="Y852" s="15"/>
      <c r="Z852" s="15"/>
      <c r="AA852" s="15"/>
      <c r="AB852" s="15"/>
      <c r="AC852" s="15"/>
      <c r="AD852" s="15"/>
      <c r="AE852" s="15"/>
      <c r="AT852" s="221" t="s">
        <v>173</v>
      </c>
      <c r="AU852" s="221" t="s">
        <v>171</v>
      </c>
      <c r="AV852" s="15" t="s">
        <v>81</v>
      </c>
      <c r="AW852" s="15" t="s">
        <v>32</v>
      </c>
      <c r="AX852" s="15" t="s">
        <v>76</v>
      </c>
      <c r="AY852" s="221" t="s">
        <v>165</v>
      </c>
    </row>
    <row r="853" s="13" customFormat="1">
      <c r="A853" s="13"/>
      <c r="B853" s="192"/>
      <c r="C853" s="13"/>
      <c r="D853" s="193" t="s">
        <v>173</v>
      </c>
      <c r="E853" s="194" t="s">
        <v>1</v>
      </c>
      <c r="F853" s="195" t="s">
        <v>1201</v>
      </c>
      <c r="G853" s="13"/>
      <c r="H853" s="196">
        <v>9.5399999999999991</v>
      </c>
      <c r="I853" s="197"/>
      <c r="J853" s="13"/>
      <c r="K853" s="13"/>
      <c r="L853" s="192"/>
      <c r="M853" s="198"/>
      <c r="N853" s="199"/>
      <c r="O853" s="199"/>
      <c r="P853" s="199"/>
      <c r="Q853" s="199"/>
      <c r="R853" s="199"/>
      <c r="S853" s="199"/>
      <c r="T853" s="200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T853" s="194" t="s">
        <v>173</v>
      </c>
      <c r="AU853" s="194" t="s">
        <v>171</v>
      </c>
      <c r="AV853" s="13" t="s">
        <v>171</v>
      </c>
      <c r="AW853" s="13" t="s">
        <v>32</v>
      </c>
      <c r="AX853" s="13" t="s">
        <v>76</v>
      </c>
      <c r="AY853" s="194" t="s">
        <v>165</v>
      </c>
    </row>
    <row r="854" s="13" customFormat="1">
      <c r="A854" s="13"/>
      <c r="B854" s="192"/>
      <c r="C854" s="13"/>
      <c r="D854" s="193" t="s">
        <v>173</v>
      </c>
      <c r="E854" s="194" t="s">
        <v>1</v>
      </c>
      <c r="F854" s="195" t="s">
        <v>1202</v>
      </c>
      <c r="G854" s="13"/>
      <c r="H854" s="196">
        <v>-1.8180000000000001</v>
      </c>
      <c r="I854" s="197"/>
      <c r="J854" s="13"/>
      <c r="K854" s="13"/>
      <c r="L854" s="192"/>
      <c r="M854" s="198"/>
      <c r="N854" s="199"/>
      <c r="O854" s="199"/>
      <c r="P854" s="199"/>
      <c r="Q854" s="199"/>
      <c r="R854" s="199"/>
      <c r="S854" s="199"/>
      <c r="T854" s="200"/>
      <c r="U854" s="13"/>
      <c r="V854" s="13"/>
      <c r="W854" s="13"/>
      <c r="X854" s="13"/>
      <c r="Y854" s="13"/>
      <c r="Z854" s="13"/>
      <c r="AA854" s="13"/>
      <c r="AB854" s="13"/>
      <c r="AC854" s="13"/>
      <c r="AD854" s="13"/>
      <c r="AE854" s="13"/>
      <c r="AT854" s="194" t="s">
        <v>173</v>
      </c>
      <c r="AU854" s="194" t="s">
        <v>171</v>
      </c>
      <c r="AV854" s="13" t="s">
        <v>171</v>
      </c>
      <c r="AW854" s="13" t="s">
        <v>32</v>
      </c>
      <c r="AX854" s="13" t="s">
        <v>76</v>
      </c>
      <c r="AY854" s="194" t="s">
        <v>165</v>
      </c>
    </row>
    <row r="855" s="16" customFormat="1">
      <c r="A855" s="16"/>
      <c r="B855" s="227"/>
      <c r="C855" s="16"/>
      <c r="D855" s="193" t="s">
        <v>173</v>
      </c>
      <c r="E855" s="228" t="s">
        <v>1</v>
      </c>
      <c r="F855" s="229" t="s">
        <v>307</v>
      </c>
      <c r="G855" s="16"/>
      <c r="H855" s="230">
        <v>7.7219999999999995</v>
      </c>
      <c r="I855" s="231"/>
      <c r="J855" s="16"/>
      <c r="K855" s="16"/>
      <c r="L855" s="227"/>
      <c r="M855" s="232"/>
      <c r="N855" s="233"/>
      <c r="O855" s="233"/>
      <c r="P855" s="233"/>
      <c r="Q855" s="233"/>
      <c r="R855" s="233"/>
      <c r="S855" s="233"/>
      <c r="T855" s="234"/>
      <c r="U855" s="16"/>
      <c r="V855" s="16"/>
      <c r="W855" s="16"/>
      <c r="X855" s="16"/>
      <c r="Y855" s="16"/>
      <c r="Z855" s="16"/>
      <c r="AA855" s="16"/>
      <c r="AB855" s="16"/>
      <c r="AC855" s="16"/>
      <c r="AD855" s="16"/>
      <c r="AE855" s="16"/>
      <c r="AT855" s="228" t="s">
        <v>173</v>
      </c>
      <c r="AU855" s="228" t="s">
        <v>171</v>
      </c>
      <c r="AV855" s="16" t="s">
        <v>88</v>
      </c>
      <c r="AW855" s="16" t="s">
        <v>32</v>
      </c>
      <c r="AX855" s="16" t="s">
        <v>76</v>
      </c>
      <c r="AY855" s="228" t="s">
        <v>165</v>
      </c>
    </row>
    <row r="856" s="15" customFormat="1">
      <c r="A856" s="15"/>
      <c r="B856" s="220"/>
      <c r="C856" s="15"/>
      <c r="D856" s="193" t="s">
        <v>173</v>
      </c>
      <c r="E856" s="221" t="s">
        <v>1</v>
      </c>
      <c r="F856" s="222" t="s">
        <v>338</v>
      </c>
      <c r="G856" s="15"/>
      <c r="H856" s="221" t="s">
        <v>1</v>
      </c>
      <c r="I856" s="223"/>
      <c r="J856" s="15"/>
      <c r="K856" s="15"/>
      <c r="L856" s="220"/>
      <c r="M856" s="224"/>
      <c r="N856" s="225"/>
      <c r="O856" s="225"/>
      <c r="P856" s="225"/>
      <c r="Q856" s="225"/>
      <c r="R856" s="225"/>
      <c r="S856" s="225"/>
      <c r="T856" s="226"/>
      <c r="U856" s="15"/>
      <c r="V856" s="15"/>
      <c r="W856" s="15"/>
      <c r="X856" s="15"/>
      <c r="Y856" s="15"/>
      <c r="Z856" s="15"/>
      <c r="AA856" s="15"/>
      <c r="AB856" s="15"/>
      <c r="AC856" s="15"/>
      <c r="AD856" s="15"/>
      <c r="AE856" s="15"/>
      <c r="AT856" s="221" t="s">
        <v>173</v>
      </c>
      <c r="AU856" s="221" t="s">
        <v>171</v>
      </c>
      <c r="AV856" s="15" t="s">
        <v>81</v>
      </c>
      <c r="AW856" s="15" t="s">
        <v>32</v>
      </c>
      <c r="AX856" s="15" t="s">
        <v>76</v>
      </c>
      <c r="AY856" s="221" t="s">
        <v>165</v>
      </c>
    </row>
    <row r="857" s="13" customFormat="1">
      <c r="A857" s="13"/>
      <c r="B857" s="192"/>
      <c r="C857" s="13"/>
      <c r="D857" s="193" t="s">
        <v>173</v>
      </c>
      <c r="E857" s="194" t="s">
        <v>1</v>
      </c>
      <c r="F857" s="195" t="s">
        <v>1203</v>
      </c>
      <c r="G857" s="13"/>
      <c r="H857" s="196">
        <v>79.388000000000005</v>
      </c>
      <c r="I857" s="197"/>
      <c r="J857" s="13"/>
      <c r="K857" s="13"/>
      <c r="L857" s="192"/>
      <c r="M857" s="198"/>
      <c r="N857" s="199"/>
      <c r="O857" s="199"/>
      <c r="P857" s="199"/>
      <c r="Q857" s="199"/>
      <c r="R857" s="199"/>
      <c r="S857" s="199"/>
      <c r="T857" s="200"/>
      <c r="U857" s="13"/>
      <c r="V857" s="13"/>
      <c r="W857" s="13"/>
      <c r="X857" s="13"/>
      <c r="Y857" s="13"/>
      <c r="Z857" s="13"/>
      <c r="AA857" s="13"/>
      <c r="AB857" s="13"/>
      <c r="AC857" s="13"/>
      <c r="AD857" s="13"/>
      <c r="AE857" s="13"/>
      <c r="AT857" s="194" t="s">
        <v>173</v>
      </c>
      <c r="AU857" s="194" t="s">
        <v>171</v>
      </c>
      <c r="AV857" s="13" t="s">
        <v>171</v>
      </c>
      <c r="AW857" s="13" t="s">
        <v>32</v>
      </c>
      <c r="AX857" s="13" t="s">
        <v>76</v>
      </c>
      <c r="AY857" s="194" t="s">
        <v>165</v>
      </c>
    </row>
    <row r="858" s="13" customFormat="1">
      <c r="A858" s="13"/>
      <c r="B858" s="192"/>
      <c r="C858" s="13"/>
      <c r="D858" s="193" t="s">
        <v>173</v>
      </c>
      <c r="E858" s="194" t="s">
        <v>1</v>
      </c>
      <c r="F858" s="195" t="s">
        <v>1204</v>
      </c>
      <c r="G858" s="13"/>
      <c r="H858" s="196">
        <v>-16.786000000000001</v>
      </c>
      <c r="I858" s="197"/>
      <c r="J858" s="13"/>
      <c r="K858" s="13"/>
      <c r="L858" s="192"/>
      <c r="M858" s="198"/>
      <c r="N858" s="199"/>
      <c r="O858" s="199"/>
      <c r="P858" s="199"/>
      <c r="Q858" s="199"/>
      <c r="R858" s="199"/>
      <c r="S858" s="199"/>
      <c r="T858" s="200"/>
      <c r="U858" s="13"/>
      <c r="V858" s="13"/>
      <c r="W858" s="13"/>
      <c r="X858" s="13"/>
      <c r="Y858" s="13"/>
      <c r="Z858" s="13"/>
      <c r="AA858" s="13"/>
      <c r="AB858" s="13"/>
      <c r="AC858" s="13"/>
      <c r="AD858" s="13"/>
      <c r="AE858" s="13"/>
      <c r="AT858" s="194" t="s">
        <v>173</v>
      </c>
      <c r="AU858" s="194" t="s">
        <v>171</v>
      </c>
      <c r="AV858" s="13" t="s">
        <v>171</v>
      </c>
      <c r="AW858" s="13" t="s">
        <v>32</v>
      </c>
      <c r="AX858" s="13" t="s">
        <v>76</v>
      </c>
      <c r="AY858" s="194" t="s">
        <v>165</v>
      </c>
    </row>
    <row r="859" s="16" customFormat="1">
      <c r="A859" s="16"/>
      <c r="B859" s="227"/>
      <c r="C859" s="16"/>
      <c r="D859" s="193" t="s">
        <v>173</v>
      </c>
      <c r="E859" s="228" t="s">
        <v>1</v>
      </c>
      <c r="F859" s="229" t="s">
        <v>307</v>
      </c>
      <c r="G859" s="16"/>
      <c r="H859" s="230">
        <v>62.602000000000004</v>
      </c>
      <c r="I859" s="231"/>
      <c r="J859" s="16"/>
      <c r="K859" s="16"/>
      <c r="L859" s="227"/>
      <c r="M859" s="232"/>
      <c r="N859" s="233"/>
      <c r="O859" s="233"/>
      <c r="P859" s="233"/>
      <c r="Q859" s="233"/>
      <c r="R859" s="233"/>
      <c r="S859" s="233"/>
      <c r="T859" s="234"/>
      <c r="U859" s="16"/>
      <c r="V859" s="16"/>
      <c r="W859" s="16"/>
      <c r="X859" s="16"/>
      <c r="Y859" s="16"/>
      <c r="Z859" s="16"/>
      <c r="AA859" s="16"/>
      <c r="AB859" s="16"/>
      <c r="AC859" s="16"/>
      <c r="AD859" s="16"/>
      <c r="AE859" s="16"/>
      <c r="AT859" s="228" t="s">
        <v>173</v>
      </c>
      <c r="AU859" s="228" t="s">
        <v>171</v>
      </c>
      <c r="AV859" s="16" t="s">
        <v>88</v>
      </c>
      <c r="AW859" s="16" t="s">
        <v>32</v>
      </c>
      <c r="AX859" s="16" t="s">
        <v>76</v>
      </c>
      <c r="AY859" s="228" t="s">
        <v>165</v>
      </c>
    </row>
    <row r="860" s="15" customFormat="1">
      <c r="A860" s="15"/>
      <c r="B860" s="220"/>
      <c r="C860" s="15"/>
      <c r="D860" s="193" t="s">
        <v>173</v>
      </c>
      <c r="E860" s="221" t="s">
        <v>1</v>
      </c>
      <c r="F860" s="222" t="s">
        <v>653</v>
      </c>
      <c r="G860" s="15"/>
      <c r="H860" s="221" t="s">
        <v>1</v>
      </c>
      <c r="I860" s="223"/>
      <c r="J860" s="15"/>
      <c r="K860" s="15"/>
      <c r="L860" s="220"/>
      <c r="M860" s="224"/>
      <c r="N860" s="225"/>
      <c r="O860" s="225"/>
      <c r="P860" s="225"/>
      <c r="Q860" s="225"/>
      <c r="R860" s="225"/>
      <c r="S860" s="225"/>
      <c r="T860" s="226"/>
      <c r="U860" s="15"/>
      <c r="V860" s="15"/>
      <c r="W860" s="15"/>
      <c r="X860" s="15"/>
      <c r="Y860" s="15"/>
      <c r="Z860" s="15"/>
      <c r="AA860" s="15"/>
      <c r="AB860" s="15"/>
      <c r="AC860" s="15"/>
      <c r="AD860" s="15"/>
      <c r="AE860" s="15"/>
      <c r="AT860" s="221" t="s">
        <v>173</v>
      </c>
      <c r="AU860" s="221" t="s">
        <v>171</v>
      </c>
      <c r="AV860" s="15" t="s">
        <v>81</v>
      </c>
      <c r="AW860" s="15" t="s">
        <v>32</v>
      </c>
      <c r="AX860" s="15" t="s">
        <v>76</v>
      </c>
      <c r="AY860" s="221" t="s">
        <v>165</v>
      </c>
    </row>
    <row r="861" s="13" customFormat="1">
      <c r="A861" s="13"/>
      <c r="B861" s="192"/>
      <c r="C861" s="13"/>
      <c r="D861" s="193" t="s">
        <v>173</v>
      </c>
      <c r="E861" s="194" t="s">
        <v>1</v>
      </c>
      <c r="F861" s="195" t="s">
        <v>1205</v>
      </c>
      <c r="G861" s="13"/>
      <c r="H861" s="196">
        <v>2.3399999999999999</v>
      </c>
      <c r="I861" s="197"/>
      <c r="J861" s="13"/>
      <c r="K861" s="13"/>
      <c r="L861" s="192"/>
      <c r="M861" s="198"/>
      <c r="N861" s="199"/>
      <c r="O861" s="199"/>
      <c r="P861" s="199"/>
      <c r="Q861" s="199"/>
      <c r="R861" s="199"/>
      <c r="S861" s="199"/>
      <c r="T861" s="200"/>
      <c r="U861" s="13"/>
      <c r="V861" s="13"/>
      <c r="W861" s="13"/>
      <c r="X861" s="13"/>
      <c r="Y861" s="13"/>
      <c r="Z861" s="13"/>
      <c r="AA861" s="13"/>
      <c r="AB861" s="13"/>
      <c r="AC861" s="13"/>
      <c r="AD861" s="13"/>
      <c r="AE861" s="13"/>
      <c r="AT861" s="194" t="s">
        <v>173</v>
      </c>
      <c r="AU861" s="194" t="s">
        <v>171</v>
      </c>
      <c r="AV861" s="13" t="s">
        <v>171</v>
      </c>
      <c r="AW861" s="13" t="s">
        <v>32</v>
      </c>
      <c r="AX861" s="13" t="s">
        <v>76</v>
      </c>
      <c r="AY861" s="194" t="s">
        <v>165</v>
      </c>
    </row>
    <row r="862" s="16" customFormat="1">
      <c r="A862" s="16"/>
      <c r="B862" s="227"/>
      <c r="C862" s="16"/>
      <c r="D862" s="193" t="s">
        <v>173</v>
      </c>
      <c r="E862" s="228" t="s">
        <v>1</v>
      </c>
      <c r="F862" s="229" t="s">
        <v>307</v>
      </c>
      <c r="G862" s="16"/>
      <c r="H862" s="230">
        <v>2.3399999999999999</v>
      </c>
      <c r="I862" s="231"/>
      <c r="J862" s="16"/>
      <c r="K862" s="16"/>
      <c r="L862" s="227"/>
      <c r="M862" s="232"/>
      <c r="N862" s="233"/>
      <c r="O862" s="233"/>
      <c r="P862" s="233"/>
      <c r="Q862" s="233"/>
      <c r="R862" s="233"/>
      <c r="S862" s="233"/>
      <c r="T862" s="234"/>
      <c r="U862" s="16"/>
      <c r="V862" s="16"/>
      <c r="W862" s="16"/>
      <c r="X862" s="16"/>
      <c r="Y862" s="16"/>
      <c r="Z862" s="16"/>
      <c r="AA862" s="16"/>
      <c r="AB862" s="16"/>
      <c r="AC862" s="16"/>
      <c r="AD862" s="16"/>
      <c r="AE862" s="16"/>
      <c r="AT862" s="228" t="s">
        <v>173</v>
      </c>
      <c r="AU862" s="228" t="s">
        <v>171</v>
      </c>
      <c r="AV862" s="16" t="s">
        <v>88</v>
      </c>
      <c r="AW862" s="16" t="s">
        <v>32</v>
      </c>
      <c r="AX862" s="16" t="s">
        <v>76</v>
      </c>
      <c r="AY862" s="228" t="s">
        <v>165</v>
      </c>
    </row>
    <row r="863" s="15" customFormat="1">
      <c r="A863" s="15"/>
      <c r="B863" s="220"/>
      <c r="C863" s="15"/>
      <c r="D863" s="193" t="s">
        <v>173</v>
      </c>
      <c r="E863" s="221" t="s">
        <v>1</v>
      </c>
      <c r="F863" s="222" t="s">
        <v>362</v>
      </c>
      <c r="G863" s="15"/>
      <c r="H863" s="221" t="s">
        <v>1</v>
      </c>
      <c r="I863" s="223"/>
      <c r="J863" s="15"/>
      <c r="K863" s="15"/>
      <c r="L863" s="220"/>
      <c r="M863" s="224"/>
      <c r="N863" s="225"/>
      <c r="O863" s="225"/>
      <c r="P863" s="225"/>
      <c r="Q863" s="225"/>
      <c r="R863" s="225"/>
      <c r="S863" s="225"/>
      <c r="T863" s="226"/>
      <c r="U863" s="15"/>
      <c r="V863" s="15"/>
      <c r="W863" s="15"/>
      <c r="X863" s="15"/>
      <c r="Y863" s="15"/>
      <c r="Z863" s="15"/>
      <c r="AA863" s="15"/>
      <c r="AB863" s="15"/>
      <c r="AC863" s="15"/>
      <c r="AD863" s="15"/>
      <c r="AE863" s="15"/>
      <c r="AT863" s="221" t="s">
        <v>173</v>
      </c>
      <c r="AU863" s="221" t="s">
        <v>171</v>
      </c>
      <c r="AV863" s="15" t="s">
        <v>81</v>
      </c>
      <c r="AW863" s="15" t="s">
        <v>32</v>
      </c>
      <c r="AX863" s="15" t="s">
        <v>76</v>
      </c>
      <c r="AY863" s="221" t="s">
        <v>165</v>
      </c>
    </row>
    <row r="864" s="13" customFormat="1">
      <c r="A864" s="13"/>
      <c r="B864" s="192"/>
      <c r="C864" s="13"/>
      <c r="D864" s="193" t="s">
        <v>173</v>
      </c>
      <c r="E864" s="194" t="s">
        <v>1</v>
      </c>
      <c r="F864" s="195" t="s">
        <v>1206</v>
      </c>
      <c r="G864" s="13"/>
      <c r="H864" s="196">
        <v>20.956</v>
      </c>
      <c r="I864" s="197"/>
      <c r="J864" s="13"/>
      <c r="K864" s="13"/>
      <c r="L864" s="192"/>
      <c r="M864" s="198"/>
      <c r="N864" s="199"/>
      <c r="O864" s="199"/>
      <c r="P864" s="199"/>
      <c r="Q864" s="199"/>
      <c r="R864" s="199"/>
      <c r="S864" s="199"/>
      <c r="T864" s="200"/>
      <c r="U864" s="13"/>
      <c r="V864" s="13"/>
      <c r="W864" s="13"/>
      <c r="X864" s="13"/>
      <c r="Y864" s="13"/>
      <c r="Z864" s="13"/>
      <c r="AA864" s="13"/>
      <c r="AB864" s="13"/>
      <c r="AC864" s="13"/>
      <c r="AD864" s="13"/>
      <c r="AE864" s="13"/>
      <c r="AT864" s="194" t="s">
        <v>173</v>
      </c>
      <c r="AU864" s="194" t="s">
        <v>171</v>
      </c>
      <c r="AV864" s="13" t="s">
        <v>171</v>
      </c>
      <c r="AW864" s="13" t="s">
        <v>32</v>
      </c>
      <c r="AX864" s="13" t="s">
        <v>76</v>
      </c>
      <c r="AY864" s="194" t="s">
        <v>165</v>
      </c>
    </row>
    <row r="865" s="13" customFormat="1">
      <c r="A865" s="13"/>
      <c r="B865" s="192"/>
      <c r="C865" s="13"/>
      <c r="D865" s="193" t="s">
        <v>173</v>
      </c>
      <c r="E865" s="194" t="s">
        <v>1</v>
      </c>
      <c r="F865" s="195" t="s">
        <v>1207</v>
      </c>
      <c r="G865" s="13"/>
      <c r="H865" s="196">
        <v>-1.6000000000000001</v>
      </c>
      <c r="I865" s="197"/>
      <c r="J865" s="13"/>
      <c r="K865" s="13"/>
      <c r="L865" s="192"/>
      <c r="M865" s="198"/>
      <c r="N865" s="199"/>
      <c r="O865" s="199"/>
      <c r="P865" s="199"/>
      <c r="Q865" s="199"/>
      <c r="R865" s="199"/>
      <c r="S865" s="199"/>
      <c r="T865" s="200"/>
      <c r="U865" s="13"/>
      <c r="V865" s="13"/>
      <c r="W865" s="13"/>
      <c r="X865" s="13"/>
      <c r="Y865" s="13"/>
      <c r="Z865" s="13"/>
      <c r="AA865" s="13"/>
      <c r="AB865" s="13"/>
      <c r="AC865" s="13"/>
      <c r="AD865" s="13"/>
      <c r="AE865" s="13"/>
      <c r="AT865" s="194" t="s">
        <v>173</v>
      </c>
      <c r="AU865" s="194" t="s">
        <v>171</v>
      </c>
      <c r="AV865" s="13" t="s">
        <v>171</v>
      </c>
      <c r="AW865" s="13" t="s">
        <v>32</v>
      </c>
      <c r="AX865" s="13" t="s">
        <v>76</v>
      </c>
      <c r="AY865" s="194" t="s">
        <v>165</v>
      </c>
    </row>
    <row r="866" s="16" customFormat="1">
      <c r="A866" s="16"/>
      <c r="B866" s="227"/>
      <c r="C866" s="16"/>
      <c r="D866" s="193" t="s">
        <v>173</v>
      </c>
      <c r="E866" s="228" t="s">
        <v>1</v>
      </c>
      <c r="F866" s="229" t="s">
        <v>307</v>
      </c>
      <c r="G866" s="16"/>
      <c r="H866" s="230">
        <v>19.355999999999998</v>
      </c>
      <c r="I866" s="231"/>
      <c r="J866" s="16"/>
      <c r="K866" s="16"/>
      <c r="L866" s="227"/>
      <c r="M866" s="232"/>
      <c r="N866" s="233"/>
      <c r="O866" s="233"/>
      <c r="P866" s="233"/>
      <c r="Q866" s="233"/>
      <c r="R866" s="233"/>
      <c r="S866" s="233"/>
      <c r="T866" s="234"/>
      <c r="U866" s="16"/>
      <c r="V866" s="16"/>
      <c r="W866" s="16"/>
      <c r="X866" s="16"/>
      <c r="Y866" s="16"/>
      <c r="Z866" s="16"/>
      <c r="AA866" s="16"/>
      <c r="AB866" s="16"/>
      <c r="AC866" s="16"/>
      <c r="AD866" s="16"/>
      <c r="AE866" s="16"/>
      <c r="AT866" s="228" t="s">
        <v>173</v>
      </c>
      <c r="AU866" s="228" t="s">
        <v>171</v>
      </c>
      <c r="AV866" s="16" t="s">
        <v>88</v>
      </c>
      <c r="AW866" s="16" t="s">
        <v>32</v>
      </c>
      <c r="AX866" s="16" t="s">
        <v>76</v>
      </c>
      <c r="AY866" s="228" t="s">
        <v>165</v>
      </c>
    </row>
    <row r="867" s="14" customFormat="1">
      <c r="A867" s="14"/>
      <c r="B867" s="212"/>
      <c r="C867" s="14"/>
      <c r="D867" s="193" t="s">
        <v>173</v>
      </c>
      <c r="E867" s="213" t="s">
        <v>1</v>
      </c>
      <c r="F867" s="214" t="s">
        <v>231</v>
      </c>
      <c r="G867" s="14"/>
      <c r="H867" s="215">
        <v>92.02000000000001</v>
      </c>
      <c r="I867" s="216"/>
      <c r="J867" s="14"/>
      <c r="K867" s="14"/>
      <c r="L867" s="212"/>
      <c r="M867" s="217"/>
      <c r="N867" s="218"/>
      <c r="O867" s="218"/>
      <c r="P867" s="218"/>
      <c r="Q867" s="218"/>
      <c r="R867" s="218"/>
      <c r="S867" s="218"/>
      <c r="T867" s="219"/>
      <c r="U867" s="14"/>
      <c r="V867" s="14"/>
      <c r="W867" s="14"/>
      <c r="X867" s="14"/>
      <c r="Y867" s="14"/>
      <c r="Z867" s="14"/>
      <c r="AA867" s="14"/>
      <c r="AB867" s="14"/>
      <c r="AC867" s="14"/>
      <c r="AD867" s="14"/>
      <c r="AE867" s="14"/>
      <c r="AT867" s="213" t="s">
        <v>173</v>
      </c>
      <c r="AU867" s="213" t="s">
        <v>171</v>
      </c>
      <c r="AV867" s="14" t="s">
        <v>91</v>
      </c>
      <c r="AW867" s="14" t="s">
        <v>32</v>
      </c>
      <c r="AX867" s="14" t="s">
        <v>81</v>
      </c>
      <c r="AY867" s="213" t="s">
        <v>165</v>
      </c>
    </row>
    <row r="868" s="2" customFormat="1" ht="37.8" customHeight="1">
      <c r="A868" s="38"/>
      <c r="B868" s="177"/>
      <c r="C868" s="178" t="s">
        <v>1208</v>
      </c>
      <c r="D868" s="178" t="s">
        <v>167</v>
      </c>
      <c r="E868" s="179" t="s">
        <v>1209</v>
      </c>
      <c r="F868" s="180" t="s">
        <v>1210</v>
      </c>
      <c r="G868" s="181" t="s">
        <v>170</v>
      </c>
      <c r="H868" s="182">
        <v>3.3799999999999999</v>
      </c>
      <c r="I868" s="183"/>
      <c r="J868" s="184">
        <f>ROUND(I868*H868,2)</f>
        <v>0</v>
      </c>
      <c r="K868" s="185"/>
      <c r="L868" s="39"/>
      <c r="M868" s="186" t="s">
        <v>1</v>
      </c>
      <c r="N868" s="187" t="s">
        <v>42</v>
      </c>
      <c r="O868" s="78"/>
      <c r="P868" s="188">
        <f>O868*H868</f>
        <v>0</v>
      </c>
      <c r="Q868" s="188">
        <v>0.045620000000000001</v>
      </c>
      <c r="R868" s="188">
        <f>Q868*H868</f>
        <v>0.15419559999999999</v>
      </c>
      <c r="S868" s="188">
        <v>0</v>
      </c>
      <c r="T868" s="189">
        <f>S868*H868</f>
        <v>0</v>
      </c>
      <c r="U868" s="38"/>
      <c r="V868" s="38"/>
      <c r="W868" s="38"/>
      <c r="X868" s="38"/>
      <c r="Y868" s="38"/>
      <c r="Z868" s="38"/>
      <c r="AA868" s="38"/>
      <c r="AB868" s="38"/>
      <c r="AC868" s="38"/>
      <c r="AD868" s="38"/>
      <c r="AE868" s="38"/>
      <c r="AR868" s="190" t="s">
        <v>240</v>
      </c>
      <c r="AT868" s="190" t="s">
        <v>167</v>
      </c>
      <c r="AU868" s="190" t="s">
        <v>171</v>
      </c>
      <c r="AY868" s="19" t="s">
        <v>165</v>
      </c>
      <c r="BE868" s="191">
        <f>IF(N868="základná",J868,0)</f>
        <v>0</v>
      </c>
      <c r="BF868" s="191">
        <f>IF(N868="znížená",J868,0)</f>
        <v>0</v>
      </c>
      <c r="BG868" s="191">
        <f>IF(N868="zákl. prenesená",J868,0)</f>
        <v>0</v>
      </c>
      <c r="BH868" s="191">
        <f>IF(N868="zníž. prenesená",J868,0)</f>
        <v>0</v>
      </c>
      <c r="BI868" s="191">
        <f>IF(N868="nulová",J868,0)</f>
        <v>0</v>
      </c>
      <c r="BJ868" s="19" t="s">
        <v>171</v>
      </c>
      <c r="BK868" s="191">
        <f>ROUND(I868*H868,2)</f>
        <v>0</v>
      </c>
      <c r="BL868" s="19" t="s">
        <v>240</v>
      </c>
      <c r="BM868" s="190" t="s">
        <v>1211</v>
      </c>
    </row>
    <row r="869" s="15" customFormat="1">
      <c r="A869" s="15"/>
      <c r="B869" s="220"/>
      <c r="C869" s="15"/>
      <c r="D869" s="193" t="s">
        <v>173</v>
      </c>
      <c r="E869" s="221" t="s">
        <v>1</v>
      </c>
      <c r="F869" s="222" t="s">
        <v>362</v>
      </c>
      <c r="G869" s="15"/>
      <c r="H869" s="221" t="s">
        <v>1</v>
      </c>
      <c r="I869" s="223"/>
      <c r="J869" s="15"/>
      <c r="K869" s="15"/>
      <c r="L869" s="220"/>
      <c r="M869" s="224"/>
      <c r="N869" s="225"/>
      <c r="O869" s="225"/>
      <c r="P869" s="225"/>
      <c r="Q869" s="225"/>
      <c r="R869" s="225"/>
      <c r="S869" s="225"/>
      <c r="T869" s="226"/>
      <c r="U869" s="15"/>
      <c r="V869" s="15"/>
      <c r="W869" s="15"/>
      <c r="X869" s="15"/>
      <c r="Y869" s="15"/>
      <c r="Z869" s="15"/>
      <c r="AA869" s="15"/>
      <c r="AB869" s="15"/>
      <c r="AC869" s="15"/>
      <c r="AD869" s="15"/>
      <c r="AE869" s="15"/>
      <c r="AT869" s="221" t="s">
        <v>173</v>
      </c>
      <c r="AU869" s="221" t="s">
        <v>171</v>
      </c>
      <c r="AV869" s="15" t="s">
        <v>81</v>
      </c>
      <c r="AW869" s="15" t="s">
        <v>32</v>
      </c>
      <c r="AX869" s="15" t="s">
        <v>76</v>
      </c>
      <c r="AY869" s="221" t="s">
        <v>165</v>
      </c>
    </row>
    <row r="870" s="13" customFormat="1">
      <c r="A870" s="13"/>
      <c r="B870" s="192"/>
      <c r="C870" s="13"/>
      <c r="D870" s="193" t="s">
        <v>173</v>
      </c>
      <c r="E870" s="194" t="s">
        <v>1</v>
      </c>
      <c r="F870" s="195" t="s">
        <v>1212</v>
      </c>
      <c r="G870" s="13"/>
      <c r="H870" s="196">
        <v>3.3799999999999999</v>
      </c>
      <c r="I870" s="197"/>
      <c r="J870" s="13"/>
      <c r="K870" s="13"/>
      <c r="L870" s="192"/>
      <c r="M870" s="198"/>
      <c r="N870" s="199"/>
      <c r="O870" s="199"/>
      <c r="P870" s="199"/>
      <c r="Q870" s="199"/>
      <c r="R870" s="199"/>
      <c r="S870" s="199"/>
      <c r="T870" s="200"/>
      <c r="U870" s="13"/>
      <c r="V870" s="13"/>
      <c r="W870" s="13"/>
      <c r="X870" s="13"/>
      <c r="Y870" s="13"/>
      <c r="Z870" s="13"/>
      <c r="AA870" s="13"/>
      <c r="AB870" s="13"/>
      <c r="AC870" s="13"/>
      <c r="AD870" s="13"/>
      <c r="AE870" s="13"/>
      <c r="AT870" s="194" t="s">
        <v>173</v>
      </c>
      <c r="AU870" s="194" t="s">
        <v>171</v>
      </c>
      <c r="AV870" s="13" t="s">
        <v>171</v>
      </c>
      <c r="AW870" s="13" t="s">
        <v>32</v>
      </c>
      <c r="AX870" s="13" t="s">
        <v>81</v>
      </c>
      <c r="AY870" s="194" t="s">
        <v>165</v>
      </c>
    </row>
    <row r="871" s="2" customFormat="1" ht="37.8" customHeight="1">
      <c r="A871" s="38"/>
      <c r="B871" s="177"/>
      <c r="C871" s="178" t="s">
        <v>1213</v>
      </c>
      <c r="D871" s="178" t="s">
        <v>167</v>
      </c>
      <c r="E871" s="179" t="s">
        <v>1214</v>
      </c>
      <c r="F871" s="180" t="s">
        <v>1215</v>
      </c>
      <c r="G871" s="181" t="s">
        <v>170</v>
      </c>
      <c r="H871" s="182">
        <v>71.459999999999994</v>
      </c>
      <c r="I871" s="183"/>
      <c r="J871" s="184">
        <f>ROUND(I871*H871,2)</f>
        <v>0</v>
      </c>
      <c r="K871" s="185"/>
      <c r="L871" s="39"/>
      <c r="M871" s="186" t="s">
        <v>1</v>
      </c>
      <c r="N871" s="187" t="s">
        <v>42</v>
      </c>
      <c r="O871" s="78"/>
      <c r="P871" s="188">
        <f>O871*H871</f>
        <v>0</v>
      </c>
      <c r="Q871" s="188">
        <v>0.011820000000000001</v>
      </c>
      <c r="R871" s="188">
        <f>Q871*H871</f>
        <v>0.8446572</v>
      </c>
      <c r="S871" s="188">
        <v>0</v>
      </c>
      <c r="T871" s="189">
        <f>S871*H871</f>
        <v>0</v>
      </c>
      <c r="U871" s="38"/>
      <c r="V871" s="38"/>
      <c r="W871" s="38"/>
      <c r="X871" s="38"/>
      <c r="Y871" s="38"/>
      <c r="Z871" s="38"/>
      <c r="AA871" s="38"/>
      <c r="AB871" s="38"/>
      <c r="AC871" s="38"/>
      <c r="AD871" s="38"/>
      <c r="AE871" s="38"/>
      <c r="AR871" s="190" t="s">
        <v>240</v>
      </c>
      <c r="AT871" s="190" t="s">
        <v>167</v>
      </c>
      <c r="AU871" s="190" t="s">
        <v>171</v>
      </c>
      <c r="AY871" s="19" t="s">
        <v>165</v>
      </c>
      <c r="BE871" s="191">
        <f>IF(N871="základná",J871,0)</f>
        <v>0</v>
      </c>
      <c r="BF871" s="191">
        <f>IF(N871="znížená",J871,0)</f>
        <v>0</v>
      </c>
      <c r="BG871" s="191">
        <f>IF(N871="zákl. prenesená",J871,0)</f>
        <v>0</v>
      </c>
      <c r="BH871" s="191">
        <f>IF(N871="zníž. prenesená",J871,0)</f>
        <v>0</v>
      </c>
      <c r="BI871" s="191">
        <f>IF(N871="nulová",J871,0)</f>
        <v>0</v>
      </c>
      <c r="BJ871" s="19" t="s">
        <v>171</v>
      </c>
      <c r="BK871" s="191">
        <f>ROUND(I871*H871,2)</f>
        <v>0</v>
      </c>
      <c r="BL871" s="19" t="s">
        <v>240</v>
      </c>
      <c r="BM871" s="190" t="s">
        <v>1216</v>
      </c>
    </row>
    <row r="872" s="15" customFormat="1">
      <c r="A872" s="15"/>
      <c r="B872" s="220"/>
      <c r="C872" s="15"/>
      <c r="D872" s="193" t="s">
        <v>173</v>
      </c>
      <c r="E872" s="221" t="s">
        <v>1</v>
      </c>
      <c r="F872" s="222" t="s">
        <v>260</v>
      </c>
      <c r="G872" s="15"/>
      <c r="H872" s="221" t="s">
        <v>1</v>
      </c>
      <c r="I872" s="223"/>
      <c r="J872" s="15"/>
      <c r="K872" s="15"/>
      <c r="L872" s="220"/>
      <c r="M872" s="224"/>
      <c r="N872" s="225"/>
      <c r="O872" s="225"/>
      <c r="P872" s="225"/>
      <c r="Q872" s="225"/>
      <c r="R872" s="225"/>
      <c r="S872" s="225"/>
      <c r="T872" s="226"/>
      <c r="U872" s="15"/>
      <c r="V872" s="15"/>
      <c r="W872" s="15"/>
      <c r="X872" s="15"/>
      <c r="Y872" s="15"/>
      <c r="Z872" s="15"/>
      <c r="AA872" s="15"/>
      <c r="AB872" s="15"/>
      <c r="AC872" s="15"/>
      <c r="AD872" s="15"/>
      <c r="AE872" s="15"/>
      <c r="AT872" s="221" t="s">
        <v>173</v>
      </c>
      <c r="AU872" s="221" t="s">
        <v>171</v>
      </c>
      <c r="AV872" s="15" t="s">
        <v>81</v>
      </c>
      <c r="AW872" s="15" t="s">
        <v>32</v>
      </c>
      <c r="AX872" s="15" t="s">
        <v>76</v>
      </c>
      <c r="AY872" s="221" t="s">
        <v>165</v>
      </c>
    </row>
    <row r="873" s="13" customFormat="1">
      <c r="A873" s="13"/>
      <c r="B873" s="192"/>
      <c r="C873" s="13"/>
      <c r="D873" s="193" t="s">
        <v>173</v>
      </c>
      <c r="E873" s="194" t="s">
        <v>1</v>
      </c>
      <c r="F873" s="195" t="s">
        <v>1217</v>
      </c>
      <c r="G873" s="13"/>
      <c r="H873" s="196">
        <v>15.015000000000001</v>
      </c>
      <c r="I873" s="197"/>
      <c r="J873" s="13"/>
      <c r="K873" s="13"/>
      <c r="L873" s="192"/>
      <c r="M873" s="198"/>
      <c r="N873" s="199"/>
      <c r="O873" s="199"/>
      <c r="P873" s="199"/>
      <c r="Q873" s="199"/>
      <c r="R873" s="199"/>
      <c r="S873" s="199"/>
      <c r="T873" s="200"/>
      <c r="U873" s="13"/>
      <c r="V873" s="13"/>
      <c r="W873" s="13"/>
      <c r="X873" s="13"/>
      <c r="Y873" s="13"/>
      <c r="Z873" s="13"/>
      <c r="AA873" s="13"/>
      <c r="AB873" s="13"/>
      <c r="AC873" s="13"/>
      <c r="AD873" s="13"/>
      <c r="AE873" s="13"/>
      <c r="AT873" s="194" t="s">
        <v>173</v>
      </c>
      <c r="AU873" s="194" t="s">
        <v>171</v>
      </c>
      <c r="AV873" s="13" t="s">
        <v>171</v>
      </c>
      <c r="AW873" s="13" t="s">
        <v>32</v>
      </c>
      <c r="AX873" s="13" t="s">
        <v>76</v>
      </c>
      <c r="AY873" s="194" t="s">
        <v>165</v>
      </c>
    </row>
    <row r="874" s="15" customFormat="1">
      <c r="A874" s="15"/>
      <c r="B874" s="220"/>
      <c r="C874" s="15"/>
      <c r="D874" s="193" t="s">
        <v>173</v>
      </c>
      <c r="E874" s="221" t="s">
        <v>1</v>
      </c>
      <c r="F874" s="222" t="s">
        <v>338</v>
      </c>
      <c r="G874" s="15"/>
      <c r="H874" s="221" t="s">
        <v>1</v>
      </c>
      <c r="I874" s="223"/>
      <c r="J874" s="15"/>
      <c r="K874" s="15"/>
      <c r="L874" s="220"/>
      <c r="M874" s="224"/>
      <c r="N874" s="225"/>
      <c r="O874" s="225"/>
      <c r="P874" s="225"/>
      <c r="Q874" s="225"/>
      <c r="R874" s="225"/>
      <c r="S874" s="225"/>
      <c r="T874" s="226"/>
      <c r="U874" s="15"/>
      <c r="V874" s="15"/>
      <c r="W874" s="15"/>
      <c r="X874" s="15"/>
      <c r="Y874" s="15"/>
      <c r="Z874" s="15"/>
      <c r="AA874" s="15"/>
      <c r="AB874" s="15"/>
      <c r="AC874" s="15"/>
      <c r="AD874" s="15"/>
      <c r="AE874" s="15"/>
      <c r="AT874" s="221" t="s">
        <v>173</v>
      </c>
      <c r="AU874" s="221" t="s">
        <v>171</v>
      </c>
      <c r="AV874" s="15" t="s">
        <v>81</v>
      </c>
      <c r="AW874" s="15" t="s">
        <v>32</v>
      </c>
      <c r="AX874" s="15" t="s">
        <v>76</v>
      </c>
      <c r="AY874" s="221" t="s">
        <v>165</v>
      </c>
    </row>
    <row r="875" s="13" customFormat="1">
      <c r="A875" s="13"/>
      <c r="B875" s="192"/>
      <c r="C875" s="13"/>
      <c r="D875" s="193" t="s">
        <v>173</v>
      </c>
      <c r="E875" s="194" t="s">
        <v>1</v>
      </c>
      <c r="F875" s="195" t="s">
        <v>1218</v>
      </c>
      <c r="G875" s="13"/>
      <c r="H875" s="196">
        <v>16.5</v>
      </c>
      <c r="I875" s="197"/>
      <c r="J875" s="13"/>
      <c r="K875" s="13"/>
      <c r="L875" s="192"/>
      <c r="M875" s="198"/>
      <c r="N875" s="199"/>
      <c r="O875" s="199"/>
      <c r="P875" s="199"/>
      <c r="Q875" s="199"/>
      <c r="R875" s="199"/>
      <c r="S875" s="199"/>
      <c r="T875" s="200"/>
      <c r="U875" s="13"/>
      <c r="V875" s="13"/>
      <c r="W875" s="13"/>
      <c r="X875" s="13"/>
      <c r="Y875" s="13"/>
      <c r="Z875" s="13"/>
      <c r="AA875" s="13"/>
      <c r="AB875" s="13"/>
      <c r="AC875" s="13"/>
      <c r="AD875" s="13"/>
      <c r="AE875" s="13"/>
      <c r="AT875" s="194" t="s">
        <v>173</v>
      </c>
      <c r="AU875" s="194" t="s">
        <v>171</v>
      </c>
      <c r="AV875" s="13" t="s">
        <v>171</v>
      </c>
      <c r="AW875" s="13" t="s">
        <v>32</v>
      </c>
      <c r="AX875" s="13" t="s">
        <v>76</v>
      </c>
      <c r="AY875" s="194" t="s">
        <v>165</v>
      </c>
    </row>
    <row r="876" s="15" customFormat="1">
      <c r="A876" s="15"/>
      <c r="B876" s="220"/>
      <c r="C876" s="15"/>
      <c r="D876" s="193" t="s">
        <v>173</v>
      </c>
      <c r="E876" s="221" t="s">
        <v>1</v>
      </c>
      <c r="F876" s="222" t="s">
        <v>653</v>
      </c>
      <c r="G876" s="15"/>
      <c r="H876" s="221" t="s">
        <v>1</v>
      </c>
      <c r="I876" s="223"/>
      <c r="J876" s="15"/>
      <c r="K876" s="15"/>
      <c r="L876" s="220"/>
      <c r="M876" s="224"/>
      <c r="N876" s="225"/>
      <c r="O876" s="225"/>
      <c r="P876" s="225"/>
      <c r="Q876" s="225"/>
      <c r="R876" s="225"/>
      <c r="S876" s="225"/>
      <c r="T876" s="226"/>
      <c r="U876" s="15"/>
      <c r="V876" s="15"/>
      <c r="W876" s="15"/>
      <c r="X876" s="15"/>
      <c r="Y876" s="15"/>
      <c r="Z876" s="15"/>
      <c r="AA876" s="15"/>
      <c r="AB876" s="15"/>
      <c r="AC876" s="15"/>
      <c r="AD876" s="15"/>
      <c r="AE876" s="15"/>
      <c r="AT876" s="221" t="s">
        <v>173</v>
      </c>
      <c r="AU876" s="221" t="s">
        <v>171</v>
      </c>
      <c r="AV876" s="15" t="s">
        <v>81</v>
      </c>
      <c r="AW876" s="15" t="s">
        <v>32</v>
      </c>
      <c r="AX876" s="15" t="s">
        <v>76</v>
      </c>
      <c r="AY876" s="221" t="s">
        <v>165</v>
      </c>
    </row>
    <row r="877" s="13" customFormat="1">
      <c r="A877" s="13"/>
      <c r="B877" s="192"/>
      <c r="C877" s="13"/>
      <c r="D877" s="193" t="s">
        <v>173</v>
      </c>
      <c r="E877" s="194" t="s">
        <v>1</v>
      </c>
      <c r="F877" s="195" t="s">
        <v>1219</v>
      </c>
      <c r="G877" s="13"/>
      <c r="H877" s="196">
        <v>13.725</v>
      </c>
      <c r="I877" s="197"/>
      <c r="J877" s="13"/>
      <c r="K877" s="13"/>
      <c r="L877" s="192"/>
      <c r="M877" s="198"/>
      <c r="N877" s="199"/>
      <c r="O877" s="199"/>
      <c r="P877" s="199"/>
      <c r="Q877" s="199"/>
      <c r="R877" s="199"/>
      <c r="S877" s="199"/>
      <c r="T877" s="200"/>
      <c r="U877" s="13"/>
      <c r="V877" s="13"/>
      <c r="W877" s="13"/>
      <c r="X877" s="13"/>
      <c r="Y877" s="13"/>
      <c r="Z877" s="13"/>
      <c r="AA877" s="13"/>
      <c r="AB877" s="13"/>
      <c r="AC877" s="13"/>
      <c r="AD877" s="13"/>
      <c r="AE877" s="13"/>
      <c r="AT877" s="194" t="s">
        <v>173</v>
      </c>
      <c r="AU877" s="194" t="s">
        <v>171</v>
      </c>
      <c r="AV877" s="13" t="s">
        <v>171</v>
      </c>
      <c r="AW877" s="13" t="s">
        <v>32</v>
      </c>
      <c r="AX877" s="13" t="s">
        <v>76</v>
      </c>
      <c r="AY877" s="194" t="s">
        <v>165</v>
      </c>
    </row>
    <row r="878" s="15" customFormat="1">
      <c r="A878" s="15"/>
      <c r="B878" s="220"/>
      <c r="C878" s="15"/>
      <c r="D878" s="193" t="s">
        <v>173</v>
      </c>
      <c r="E878" s="221" t="s">
        <v>1</v>
      </c>
      <c r="F878" s="222" t="s">
        <v>362</v>
      </c>
      <c r="G878" s="15"/>
      <c r="H878" s="221" t="s">
        <v>1</v>
      </c>
      <c r="I878" s="223"/>
      <c r="J878" s="15"/>
      <c r="K878" s="15"/>
      <c r="L878" s="220"/>
      <c r="M878" s="224"/>
      <c r="N878" s="225"/>
      <c r="O878" s="225"/>
      <c r="P878" s="225"/>
      <c r="Q878" s="225"/>
      <c r="R878" s="225"/>
      <c r="S878" s="225"/>
      <c r="T878" s="226"/>
      <c r="U878" s="15"/>
      <c r="V878" s="15"/>
      <c r="W878" s="15"/>
      <c r="X878" s="15"/>
      <c r="Y878" s="15"/>
      <c r="Z878" s="15"/>
      <c r="AA878" s="15"/>
      <c r="AB878" s="15"/>
      <c r="AC878" s="15"/>
      <c r="AD878" s="15"/>
      <c r="AE878" s="15"/>
      <c r="AT878" s="221" t="s">
        <v>173</v>
      </c>
      <c r="AU878" s="221" t="s">
        <v>171</v>
      </c>
      <c r="AV878" s="15" t="s">
        <v>81</v>
      </c>
      <c r="AW878" s="15" t="s">
        <v>32</v>
      </c>
      <c r="AX878" s="15" t="s">
        <v>76</v>
      </c>
      <c r="AY878" s="221" t="s">
        <v>165</v>
      </c>
    </row>
    <row r="879" s="13" customFormat="1">
      <c r="A879" s="13"/>
      <c r="B879" s="192"/>
      <c r="C879" s="13"/>
      <c r="D879" s="193" t="s">
        <v>173</v>
      </c>
      <c r="E879" s="194" t="s">
        <v>1</v>
      </c>
      <c r="F879" s="195" t="s">
        <v>1220</v>
      </c>
      <c r="G879" s="13"/>
      <c r="H879" s="196">
        <v>13.984</v>
      </c>
      <c r="I879" s="197"/>
      <c r="J879" s="13"/>
      <c r="K879" s="13"/>
      <c r="L879" s="192"/>
      <c r="M879" s="198"/>
      <c r="N879" s="199"/>
      <c r="O879" s="199"/>
      <c r="P879" s="199"/>
      <c r="Q879" s="199"/>
      <c r="R879" s="199"/>
      <c r="S879" s="199"/>
      <c r="T879" s="200"/>
      <c r="U879" s="13"/>
      <c r="V879" s="13"/>
      <c r="W879" s="13"/>
      <c r="X879" s="13"/>
      <c r="Y879" s="13"/>
      <c r="Z879" s="13"/>
      <c r="AA879" s="13"/>
      <c r="AB879" s="13"/>
      <c r="AC879" s="13"/>
      <c r="AD879" s="13"/>
      <c r="AE879" s="13"/>
      <c r="AT879" s="194" t="s">
        <v>173</v>
      </c>
      <c r="AU879" s="194" t="s">
        <v>171</v>
      </c>
      <c r="AV879" s="13" t="s">
        <v>171</v>
      </c>
      <c r="AW879" s="13" t="s">
        <v>32</v>
      </c>
      <c r="AX879" s="13" t="s">
        <v>76</v>
      </c>
      <c r="AY879" s="194" t="s">
        <v>165</v>
      </c>
    </row>
    <row r="880" s="13" customFormat="1">
      <c r="A880" s="13"/>
      <c r="B880" s="192"/>
      <c r="C880" s="13"/>
      <c r="D880" s="193" t="s">
        <v>173</v>
      </c>
      <c r="E880" s="194" t="s">
        <v>1</v>
      </c>
      <c r="F880" s="195" t="s">
        <v>1221</v>
      </c>
      <c r="G880" s="13"/>
      <c r="H880" s="196">
        <v>12.236000000000001</v>
      </c>
      <c r="I880" s="197"/>
      <c r="J880" s="13"/>
      <c r="K880" s="13"/>
      <c r="L880" s="192"/>
      <c r="M880" s="198"/>
      <c r="N880" s="199"/>
      <c r="O880" s="199"/>
      <c r="P880" s="199"/>
      <c r="Q880" s="199"/>
      <c r="R880" s="199"/>
      <c r="S880" s="199"/>
      <c r="T880" s="200"/>
      <c r="U880" s="13"/>
      <c r="V880" s="13"/>
      <c r="W880" s="13"/>
      <c r="X880" s="13"/>
      <c r="Y880" s="13"/>
      <c r="Z880" s="13"/>
      <c r="AA880" s="13"/>
      <c r="AB880" s="13"/>
      <c r="AC880" s="13"/>
      <c r="AD880" s="13"/>
      <c r="AE880" s="13"/>
      <c r="AT880" s="194" t="s">
        <v>173</v>
      </c>
      <c r="AU880" s="194" t="s">
        <v>171</v>
      </c>
      <c r="AV880" s="13" t="s">
        <v>171</v>
      </c>
      <c r="AW880" s="13" t="s">
        <v>32</v>
      </c>
      <c r="AX880" s="13" t="s">
        <v>76</v>
      </c>
      <c r="AY880" s="194" t="s">
        <v>165</v>
      </c>
    </row>
    <row r="881" s="14" customFormat="1">
      <c r="A881" s="14"/>
      <c r="B881" s="212"/>
      <c r="C881" s="14"/>
      <c r="D881" s="193" t="s">
        <v>173</v>
      </c>
      <c r="E881" s="213" t="s">
        <v>1</v>
      </c>
      <c r="F881" s="214" t="s">
        <v>231</v>
      </c>
      <c r="G881" s="14"/>
      <c r="H881" s="215">
        <v>71.460000000000008</v>
      </c>
      <c r="I881" s="216"/>
      <c r="J881" s="14"/>
      <c r="K881" s="14"/>
      <c r="L881" s="212"/>
      <c r="M881" s="217"/>
      <c r="N881" s="218"/>
      <c r="O881" s="218"/>
      <c r="P881" s="218"/>
      <c r="Q881" s="218"/>
      <c r="R881" s="218"/>
      <c r="S881" s="218"/>
      <c r="T881" s="219"/>
      <c r="U881" s="14"/>
      <c r="V881" s="14"/>
      <c r="W881" s="14"/>
      <c r="X881" s="14"/>
      <c r="Y881" s="14"/>
      <c r="Z881" s="14"/>
      <c r="AA881" s="14"/>
      <c r="AB881" s="14"/>
      <c r="AC881" s="14"/>
      <c r="AD881" s="14"/>
      <c r="AE881" s="14"/>
      <c r="AT881" s="213" t="s">
        <v>173</v>
      </c>
      <c r="AU881" s="213" t="s">
        <v>171</v>
      </c>
      <c r="AV881" s="14" t="s">
        <v>91</v>
      </c>
      <c r="AW881" s="14" t="s">
        <v>32</v>
      </c>
      <c r="AX881" s="14" t="s">
        <v>81</v>
      </c>
      <c r="AY881" s="213" t="s">
        <v>165</v>
      </c>
    </row>
    <row r="882" s="2" customFormat="1" ht="37.8" customHeight="1">
      <c r="A882" s="38"/>
      <c r="B882" s="177"/>
      <c r="C882" s="178" t="s">
        <v>1222</v>
      </c>
      <c r="D882" s="178" t="s">
        <v>167</v>
      </c>
      <c r="E882" s="179" t="s">
        <v>1223</v>
      </c>
      <c r="F882" s="180" t="s">
        <v>1224</v>
      </c>
      <c r="G882" s="181" t="s">
        <v>170</v>
      </c>
      <c r="H882" s="182">
        <v>63.829999999999998</v>
      </c>
      <c r="I882" s="183"/>
      <c r="J882" s="184">
        <f>ROUND(I882*H882,2)</f>
        <v>0</v>
      </c>
      <c r="K882" s="185"/>
      <c r="L882" s="39"/>
      <c r="M882" s="186" t="s">
        <v>1</v>
      </c>
      <c r="N882" s="187" t="s">
        <v>42</v>
      </c>
      <c r="O882" s="78"/>
      <c r="P882" s="188">
        <f>O882*H882</f>
        <v>0</v>
      </c>
      <c r="Q882" s="188">
        <v>0.023269999999999999</v>
      </c>
      <c r="R882" s="188">
        <f>Q882*H882</f>
        <v>1.4853240999999999</v>
      </c>
      <c r="S882" s="188">
        <v>0</v>
      </c>
      <c r="T882" s="189">
        <f>S882*H882</f>
        <v>0</v>
      </c>
      <c r="U882" s="38"/>
      <c r="V882" s="38"/>
      <c r="W882" s="38"/>
      <c r="X882" s="38"/>
      <c r="Y882" s="38"/>
      <c r="Z882" s="38"/>
      <c r="AA882" s="38"/>
      <c r="AB882" s="38"/>
      <c r="AC882" s="38"/>
      <c r="AD882" s="38"/>
      <c r="AE882" s="38"/>
      <c r="AR882" s="190" t="s">
        <v>240</v>
      </c>
      <c r="AT882" s="190" t="s">
        <v>167</v>
      </c>
      <c r="AU882" s="190" t="s">
        <v>171</v>
      </c>
      <c r="AY882" s="19" t="s">
        <v>165</v>
      </c>
      <c r="BE882" s="191">
        <f>IF(N882="základná",J882,0)</f>
        <v>0</v>
      </c>
      <c r="BF882" s="191">
        <f>IF(N882="znížená",J882,0)</f>
        <v>0</v>
      </c>
      <c r="BG882" s="191">
        <f>IF(N882="zákl. prenesená",J882,0)</f>
        <v>0</v>
      </c>
      <c r="BH882" s="191">
        <f>IF(N882="zníž. prenesená",J882,0)</f>
        <v>0</v>
      </c>
      <c r="BI882" s="191">
        <f>IF(N882="nulová",J882,0)</f>
        <v>0</v>
      </c>
      <c r="BJ882" s="19" t="s">
        <v>171</v>
      </c>
      <c r="BK882" s="191">
        <f>ROUND(I882*H882,2)</f>
        <v>0</v>
      </c>
      <c r="BL882" s="19" t="s">
        <v>240</v>
      </c>
      <c r="BM882" s="190" t="s">
        <v>1225</v>
      </c>
    </row>
    <row r="883" s="15" customFormat="1">
      <c r="A883" s="15"/>
      <c r="B883" s="220"/>
      <c r="C883" s="15"/>
      <c r="D883" s="193" t="s">
        <v>173</v>
      </c>
      <c r="E883" s="221" t="s">
        <v>1</v>
      </c>
      <c r="F883" s="222" t="s">
        <v>260</v>
      </c>
      <c r="G883" s="15"/>
      <c r="H883" s="221" t="s">
        <v>1</v>
      </c>
      <c r="I883" s="223"/>
      <c r="J883" s="15"/>
      <c r="K883" s="15"/>
      <c r="L883" s="220"/>
      <c r="M883" s="224"/>
      <c r="N883" s="225"/>
      <c r="O883" s="225"/>
      <c r="P883" s="225"/>
      <c r="Q883" s="225"/>
      <c r="R883" s="225"/>
      <c r="S883" s="225"/>
      <c r="T883" s="226"/>
      <c r="U883" s="15"/>
      <c r="V883" s="15"/>
      <c r="W883" s="15"/>
      <c r="X883" s="15"/>
      <c r="Y883" s="15"/>
      <c r="Z883" s="15"/>
      <c r="AA883" s="15"/>
      <c r="AB883" s="15"/>
      <c r="AC883" s="15"/>
      <c r="AD883" s="15"/>
      <c r="AE883" s="15"/>
      <c r="AT883" s="221" t="s">
        <v>173</v>
      </c>
      <c r="AU883" s="221" t="s">
        <v>171</v>
      </c>
      <c r="AV883" s="15" t="s">
        <v>81</v>
      </c>
      <c r="AW883" s="15" t="s">
        <v>32</v>
      </c>
      <c r="AX883" s="15" t="s">
        <v>76</v>
      </c>
      <c r="AY883" s="221" t="s">
        <v>165</v>
      </c>
    </row>
    <row r="884" s="13" customFormat="1">
      <c r="A884" s="13"/>
      <c r="B884" s="192"/>
      <c r="C884" s="13"/>
      <c r="D884" s="193" t="s">
        <v>173</v>
      </c>
      <c r="E884" s="194" t="s">
        <v>1</v>
      </c>
      <c r="F884" s="195" t="s">
        <v>1226</v>
      </c>
      <c r="G884" s="13"/>
      <c r="H884" s="196">
        <v>14.85</v>
      </c>
      <c r="I884" s="197"/>
      <c r="J884" s="13"/>
      <c r="K884" s="13"/>
      <c r="L884" s="192"/>
      <c r="M884" s="198"/>
      <c r="N884" s="199"/>
      <c r="O884" s="199"/>
      <c r="P884" s="199"/>
      <c r="Q884" s="199"/>
      <c r="R884" s="199"/>
      <c r="S884" s="199"/>
      <c r="T884" s="200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T884" s="194" t="s">
        <v>173</v>
      </c>
      <c r="AU884" s="194" t="s">
        <v>171</v>
      </c>
      <c r="AV884" s="13" t="s">
        <v>171</v>
      </c>
      <c r="AW884" s="13" t="s">
        <v>32</v>
      </c>
      <c r="AX884" s="13" t="s">
        <v>76</v>
      </c>
      <c r="AY884" s="194" t="s">
        <v>165</v>
      </c>
    </row>
    <row r="885" s="15" customFormat="1">
      <c r="A885" s="15"/>
      <c r="B885" s="220"/>
      <c r="C885" s="15"/>
      <c r="D885" s="193" t="s">
        <v>173</v>
      </c>
      <c r="E885" s="221" t="s">
        <v>1</v>
      </c>
      <c r="F885" s="222" t="s">
        <v>338</v>
      </c>
      <c r="G885" s="15"/>
      <c r="H885" s="221" t="s">
        <v>1</v>
      </c>
      <c r="I885" s="223"/>
      <c r="J885" s="15"/>
      <c r="K885" s="15"/>
      <c r="L885" s="220"/>
      <c r="M885" s="224"/>
      <c r="N885" s="225"/>
      <c r="O885" s="225"/>
      <c r="P885" s="225"/>
      <c r="Q885" s="225"/>
      <c r="R885" s="225"/>
      <c r="S885" s="225"/>
      <c r="T885" s="226"/>
      <c r="U885" s="15"/>
      <c r="V885" s="15"/>
      <c r="W885" s="15"/>
      <c r="X885" s="15"/>
      <c r="Y885" s="15"/>
      <c r="Z885" s="15"/>
      <c r="AA885" s="15"/>
      <c r="AB885" s="15"/>
      <c r="AC885" s="15"/>
      <c r="AD885" s="15"/>
      <c r="AE885" s="15"/>
      <c r="AT885" s="221" t="s">
        <v>173</v>
      </c>
      <c r="AU885" s="221" t="s">
        <v>171</v>
      </c>
      <c r="AV885" s="15" t="s">
        <v>81</v>
      </c>
      <c r="AW885" s="15" t="s">
        <v>32</v>
      </c>
      <c r="AX885" s="15" t="s">
        <v>76</v>
      </c>
      <c r="AY885" s="221" t="s">
        <v>165</v>
      </c>
    </row>
    <row r="886" s="13" customFormat="1">
      <c r="A886" s="13"/>
      <c r="B886" s="192"/>
      <c r="C886" s="13"/>
      <c r="D886" s="193" t="s">
        <v>173</v>
      </c>
      <c r="E886" s="194" t="s">
        <v>1</v>
      </c>
      <c r="F886" s="195" t="s">
        <v>1227</v>
      </c>
      <c r="G886" s="13"/>
      <c r="H886" s="196">
        <v>8.3659999999999997</v>
      </c>
      <c r="I886" s="197"/>
      <c r="J886" s="13"/>
      <c r="K886" s="13"/>
      <c r="L886" s="192"/>
      <c r="M886" s="198"/>
      <c r="N886" s="199"/>
      <c r="O886" s="199"/>
      <c r="P886" s="199"/>
      <c r="Q886" s="199"/>
      <c r="R886" s="199"/>
      <c r="S886" s="199"/>
      <c r="T886" s="200"/>
      <c r="U886" s="13"/>
      <c r="V886" s="13"/>
      <c r="W886" s="13"/>
      <c r="X886" s="13"/>
      <c r="Y886" s="13"/>
      <c r="Z886" s="13"/>
      <c r="AA886" s="13"/>
      <c r="AB886" s="13"/>
      <c r="AC886" s="13"/>
      <c r="AD886" s="13"/>
      <c r="AE886" s="13"/>
      <c r="AT886" s="194" t="s">
        <v>173</v>
      </c>
      <c r="AU886" s="194" t="s">
        <v>171</v>
      </c>
      <c r="AV886" s="13" t="s">
        <v>171</v>
      </c>
      <c r="AW886" s="13" t="s">
        <v>32</v>
      </c>
      <c r="AX886" s="13" t="s">
        <v>76</v>
      </c>
      <c r="AY886" s="194" t="s">
        <v>165</v>
      </c>
    </row>
    <row r="887" s="15" customFormat="1">
      <c r="A887" s="15"/>
      <c r="B887" s="220"/>
      <c r="C887" s="15"/>
      <c r="D887" s="193" t="s">
        <v>173</v>
      </c>
      <c r="E887" s="221" t="s">
        <v>1</v>
      </c>
      <c r="F887" s="222" t="s">
        <v>362</v>
      </c>
      <c r="G887" s="15"/>
      <c r="H887" s="221" t="s">
        <v>1</v>
      </c>
      <c r="I887" s="223"/>
      <c r="J887" s="15"/>
      <c r="K887" s="15"/>
      <c r="L887" s="220"/>
      <c r="M887" s="224"/>
      <c r="N887" s="225"/>
      <c r="O887" s="225"/>
      <c r="P887" s="225"/>
      <c r="Q887" s="225"/>
      <c r="R887" s="225"/>
      <c r="S887" s="225"/>
      <c r="T887" s="226"/>
      <c r="U887" s="15"/>
      <c r="V887" s="15"/>
      <c r="W887" s="15"/>
      <c r="X887" s="15"/>
      <c r="Y887" s="15"/>
      <c r="Z887" s="15"/>
      <c r="AA887" s="15"/>
      <c r="AB887" s="15"/>
      <c r="AC887" s="15"/>
      <c r="AD887" s="15"/>
      <c r="AE887" s="15"/>
      <c r="AT887" s="221" t="s">
        <v>173</v>
      </c>
      <c r="AU887" s="221" t="s">
        <v>171</v>
      </c>
      <c r="AV887" s="15" t="s">
        <v>81</v>
      </c>
      <c r="AW887" s="15" t="s">
        <v>32</v>
      </c>
      <c r="AX887" s="15" t="s">
        <v>76</v>
      </c>
      <c r="AY887" s="221" t="s">
        <v>165</v>
      </c>
    </row>
    <row r="888" s="13" customFormat="1">
      <c r="A888" s="13"/>
      <c r="B888" s="192"/>
      <c r="C888" s="13"/>
      <c r="D888" s="193" t="s">
        <v>173</v>
      </c>
      <c r="E888" s="194" t="s">
        <v>1</v>
      </c>
      <c r="F888" s="195" t="s">
        <v>1228</v>
      </c>
      <c r="G888" s="13"/>
      <c r="H888" s="196">
        <v>40.613999999999997</v>
      </c>
      <c r="I888" s="197"/>
      <c r="J888" s="13"/>
      <c r="K888" s="13"/>
      <c r="L888" s="192"/>
      <c r="M888" s="198"/>
      <c r="N888" s="199"/>
      <c r="O888" s="199"/>
      <c r="P888" s="199"/>
      <c r="Q888" s="199"/>
      <c r="R888" s="199"/>
      <c r="S888" s="199"/>
      <c r="T888" s="200"/>
      <c r="U888" s="13"/>
      <c r="V888" s="13"/>
      <c r="W888" s="13"/>
      <c r="X888" s="13"/>
      <c r="Y888" s="13"/>
      <c r="Z888" s="13"/>
      <c r="AA888" s="13"/>
      <c r="AB888" s="13"/>
      <c r="AC888" s="13"/>
      <c r="AD888" s="13"/>
      <c r="AE888" s="13"/>
      <c r="AT888" s="194" t="s">
        <v>173</v>
      </c>
      <c r="AU888" s="194" t="s">
        <v>171</v>
      </c>
      <c r="AV888" s="13" t="s">
        <v>171</v>
      </c>
      <c r="AW888" s="13" t="s">
        <v>32</v>
      </c>
      <c r="AX888" s="13" t="s">
        <v>76</v>
      </c>
      <c r="AY888" s="194" t="s">
        <v>165</v>
      </c>
    </row>
    <row r="889" s="14" customFormat="1">
      <c r="A889" s="14"/>
      <c r="B889" s="212"/>
      <c r="C889" s="14"/>
      <c r="D889" s="193" t="s">
        <v>173</v>
      </c>
      <c r="E889" s="213" t="s">
        <v>1</v>
      </c>
      <c r="F889" s="214" t="s">
        <v>231</v>
      </c>
      <c r="G889" s="14"/>
      <c r="H889" s="215">
        <v>63.829999999999998</v>
      </c>
      <c r="I889" s="216"/>
      <c r="J889" s="14"/>
      <c r="K889" s="14"/>
      <c r="L889" s="212"/>
      <c r="M889" s="217"/>
      <c r="N889" s="218"/>
      <c r="O889" s="218"/>
      <c r="P889" s="218"/>
      <c r="Q889" s="218"/>
      <c r="R889" s="218"/>
      <c r="S889" s="218"/>
      <c r="T889" s="219"/>
      <c r="U889" s="14"/>
      <c r="V889" s="14"/>
      <c r="W889" s="14"/>
      <c r="X889" s="14"/>
      <c r="Y889" s="14"/>
      <c r="Z889" s="14"/>
      <c r="AA889" s="14"/>
      <c r="AB889" s="14"/>
      <c r="AC889" s="14"/>
      <c r="AD889" s="14"/>
      <c r="AE889" s="14"/>
      <c r="AT889" s="213" t="s">
        <v>173</v>
      </c>
      <c r="AU889" s="213" t="s">
        <v>171</v>
      </c>
      <c r="AV889" s="14" t="s">
        <v>91</v>
      </c>
      <c r="AW889" s="14" t="s">
        <v>32</v>
      </c>
      <c r="AX889" s="14" t="s">
        <v>81</v>
      </c>
      <c r="AY889" s="213" t="s">
        <v>165</v>
      </c>
    </row>
    <row r="890" s="2" customFormat="1" ht="37.8" customHeight="1">
      <c r="A890" s="38"/>
      <c r="B890" s="177"/>
      <c r="C890" s="178" t="s">
        <v>1229</v>
      </c>
      <c r="D890" s="178" t="s">
        <v>167</v>
      </c>
      <c r="E890" s="179" t="s">
        <v>1230</v>
      </c>
      <c r="F890" s="180" t="s">
        <v>1231</v>
      </c>
      <c r="G890" s="181" t="s">
        <v>170</v>
      </c>
      <c r="H890" s="182">
        <v>116.518</v>
      </c>
      <c r="I890" s="183"/>
      <c r="J890" s="184">
        <f>ROUND(I890*H890,2)</f>
        <v>0</v>
      </c>
      <c r="K890" s="185"/>
      <c r="L890" s="39"/>
      <c r="M890" s="186" t="s">
        <v>1</v>
      </c>
      <c r="N890" s="187" t="s">
        <v>42</v>
      </c>
      <c r="O890" s="78"/>
      <c r="P890" s="188">
        <f>O890*H890</f>
        <v>0</v>
      </c>
      <c r="Q890" s="188">
        <v>0.023970000000000002</v>
      </c>
      <c r="R890" s="188">
        <f>Q890*H890</f>
        <v>2.7929364600000004</v>
      </c>
      <c r="S890" s="188">
        <v>0</v>
      </c>
      <c r="T890" s="189">
        <f>S890*H890</f>
        <v>0</v>
      </c>
      <c r="U890" s="38"/>
      <c r="V890" s="38"/>
      <c r="W890" s="38"/>
      <c r="X890" s="38"/>
      <c r="Y890" s="38"/>
      <c r="Z890" s="38"/>
      <c r="AA890" s="38"/>
      <c r="AB890" s="38"/>
      <c r="AC890" s="38"/>
      <c r="AD890" s="38"/>
      <c r="AE890" s="38"/>
      <c r="AR890" s="190" t="s">
        <v>240</v>
      </c>
      <c r="AT890" s="190" t="s">
        <v>167</v>
      </c>
      <c r="AU890" s="190" t="s">
        <v>171</v>
      </c>
      <c r="AY890" s="19" t="s">
        <v>165</v>
      </c>
      <c r="BE890" s="191">
        <f>IF(N890="základná",J890,0)</f>
        <v>0</v>
      </c>
      <c r="BF890" s="191">
        <f>IF(N890="znížená",J890,0)</f>
        <v>0</v>
      </c>
      <c r="BG890" s="191">
        <f>IF(N890="zákl. prenesená",J890,0)</f>
        <v>0</v>
      </c>
      <c r="BH890" s="191">
        <f>IF(N890="zníž. prenesená",J890,0)</f>
        <v>0</v>
      </c>
      <c r="BI890" s="191">
        <f>IF(N890="nulová",J890,0)</f>
        <v>0</v>
      </c>
      <c r="BJ890" s="19" t="s">
        <v>171</v>
      </c>
      <c r="BK890" s="191">
        <f>ROUND(I890*H890,2)</f>
        <v>0</v>
      </c>
      <c r="BL890" s="19" t="s">
        <v>240</v>
      </c>
      <c r="BM890" s="190" t="s">
        <v>1232</v>
      </c>
    </row>
    <row r="891" s="15" customFormat="1">
      <c r="A891" s="15"/>
      <c r="B891" s="220"/>
      <c r="C891" s="15"/>
      <c r="D891" s="193" t="s">
        <v>173</v>
      </c>
      <c r="E891" s="221" t="s">
        <v>1</v>
      </c>
      <c r="F891" s="222" t="s">
        <v>260</v>
      </c>
      <c r="G891" s="15"/>
      <c r="H891" s="221" t="s">
        <v>1</v>
      </c>
      <c r="I891" s="223"/>
      <c r="J891" s="15"/>
      <c r="K891" s="15"/>
      <c r="L891" s="220"/>
      <c r="M891" s="224"/>
      <c r="N891" s="225"/>
      <c r="O891" s="225"/>
      <c r="P891" s="225"/>
      <c r="Q891" s="225"/>
      <c r="R891" s="225"/>
      <c r="S891" s="225"/>
      <c r="T891" s="226"/>
      <c r="U891" s="15"/>
      <c r="V891" s="15"/>
      <c r="W891" s="15"/>
      <c r="X891" s="15"/>
      <c r="Y891" s="15"/>
      <c r="Z891" s="15"/>
      <c r="AA891" s="15"/>
      <c r="AB891" s="15"/>
      <c r="AC891" s="15"/>
      <c r="AD891" s="15"/>
      <c r="AE891" s="15"/>
      <c r="AT891" s="221" t="s">
        <v>173</v>
      </c>
      <c r="AU891" s="221" t="s">
        <v>171</v>
      </c>
      <c r="AV891" s="15" t="s">
        <v>81</v>
      </c>
      <c r="AW891" s="15" t="s">
        <v>32</v>
      </c>
      <c r="AX891" s="15" t="s">
        <v>76</v>
      </c>
      <c r="AY891" s="221" t="s">
        <v>165</v>
      </c>
    </row>
    <row r="892" s="13" customFormat="1">
      <c r="A892" s="13"/>
      <c r="B892" s="192"/>
      <c r="C892" s="13"/>
      <c r="D892" s="193" t="s">
        <v>173</v>
      </c>
      <c r="E892" s="194" t="s">
        <v>1</v>
      </c>
      <c r="F892" s="195" t="s">
        <v>1226</v>
      </c>
      <c r="G892" s="13"/>
      <c r="H892" s="196">
        <v>14.85</v>
      </c>
      <c r="I892" s="197"/>
      <c r="J892" s="13"/>
      <c r="K892" s="13"/>
      <c r="L892" s="192"/>
      <c r="M892" s="198"/>
      <c r="N892" s="199"/>
      <c r="O892" s="199"/>
      <c r="P892" s="199"/>
      <c r="Q892" s="199"/>
      <c r="R892" s="199"/>
      <c r="S892" s="199"/>
      <c r="T892" s="200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T892" s="194" t="s">
        <v>173</v>
      </c>
      <c r="AU892" s="194" t="s">
        <v>171</v>
      </c>
      <c r="AV892" s="13" t="s">
        <v>171</v>
      </c>
      <c r="AW892" s="13" t="s">
        <v>32</v>
      </c>
      <c r="AX892" s="13" t="s">
        <v>76</v>
      </c>
      <c r="AY892" s="194" t="s">
        <v>165</v>
      </c>
    </row>
    <row r="893" s="15" customFormat="1">
      <c r="A893" s="15"/>
      <c r="B893" s="220"/>
      <c r="C893" s="15"/>
      <c r="D893" s="193" t="s">
        <v>173</v>
      </c>
      <c r="E893" s="221" t="s">
        <v>1</v>
      </c>
      <c r="F893" s="222" t="s">
        <v>338</v>
      </c>
      <c r="G893" s="15"/>
      <c r="H893" s="221" t="s">
        <v>1</v>
      </c>
      <c r="I893" s="223"/>
      <c r="J893" s="15"/>
      <c r="K893" s="15"/>
      <c r="L893" s="220"/>
      <c r="M893" s="224"/>
      <c r="N893" s="225"/>
      <c r="O893" s="225"/>
      <c r="P893" s="225"/>
      <c r="Q893" s="225"/>
      <c r="R893" s="225"/>
      <c r="S893" s="225"/>
      <c r="T893" s="226"/>
      <c r="U893" s="15"/>
      <c r="V893" s="15"/>
      <c r="W893" s="15"/>
      <c r="X893" s="15"/>
      <c r="Y893" s="15"/>
      <c r="Z893" s="15"/>
      <c r="AA893" s="15"/>
      <c r="AB893" s="15"/>
      <c r="AC893" s="15"/>
      <c r="AD893" s="15"/>
      <c r="AE893" s="15"/>
      <c r="AT893" s="221" t="s">
        <v>173</v>
      </c>
      <c r="AU893" s="221" t="s">
        <v>171</v>
      </c>
      <c r="AV893" s="15" t="s">
        <v>81</v>
      </c>
      <c r="AW893" s="15" t="s">
        <v>32</v>
      </c>
      <c r="AX893" s="15" t="s">
        <v>76</v>
      </c>
      <c r="AY893" s="221" t="s">
        <v>165</v>
      </c>
    </row>
    <row r="894" s="13" customFormat="1">
      <c r="A894" s="13"/>
      <c r="B894" s="192"/>
      <c r="C894" s="13"/>
      <c r="D894" s="193" t="s">
        <v>173</v>
      </c>
      <c r="E894" s="194" t="s">
        <v>1</v>
      </c>
      <c r="F894" s="195" t="s">
        <v>1233</v>
      </c>
      <c r="G894" s="13"/>
      <c r="H894" s="196">
        <v>61.054000000000002</v>
      </c>
      <c r="I894" s="197"/>
      <c r="J894" s="13"/>
      <c r="K894" s="13"/>
      <c r="L894" s="192"/>
      <c r="M894" s="198"/>
      <c r="N894" s="199"/>
      <c r="O894" s="199"/>
      <c r="P894" s="199"/>
      <c r="Q894" s="199"/>
      <c r="R894" s="199"/>
      <c r="S894" s="199"/>
      <c r="T894" s="200"/>
      <c r="U894" s="13"/>
      <c r="V894" s="13"/>
      <c r="W894" s="13"/>
      <c r="X894" s="13"/>
      <c r="Y894" s="13"/>
      <c r="Z894" s="13"/>
      <c r="AA894" s="13"/>
      <c r="AB894" s="13"/>
      <c r="AC894" s="13"/>
      <c r="AD894" s="13"/>
      <c r="AE894" s="13"/>
      <c r="AT894" s="194" t="s">
        <v>173</v>
      </c>
      <c r="AU894" s="194" t="s">
        <v>171</v>
      </c>
      <c r="AV894" s="13" t="s">
        <v>171</v>
      </c>
      <c r="AW894" s="13" t="s">
        <v>32</v>
      </c>
      <c r="AX894" s="13" t="s">
        <v>76</v>
      </c>
      <c r="AY894" s="194" t="s">
        <v>165</v>
      </c>
    </row>
    <row r="895" s="15" customFormat="1">
      <c r="A895" s="15"/>
      <c r="B895" s="220"/>
      <c r="C895" s="15"/>
      <c r="D895" s="193" t="s">
        <v>173</v>
      </c>
      <c r="E895" s="221" t="s">
        <v>1</v>
      </c>
      <c r="F895" s="222" t="s">
        <v>362</v>
      </c>
      <c r="G895" s="15"/>
      <c r="H895" s="221" t="s">
        <v>1</v>
      </c>
      <c r="I895" s="223"/>
      <c r="J895" s="15"/>
      <c r="K895" s="15"/>
      <c r="L895" s="220"/>
      <c r="M895" s="224"/>
      <c r="N895" s="225"/>
      <c r="O895" s="225"/>
      <c r="P895" s="225"/>
      <c r="Q895" s="225"/>
      <c r="R895" s="225"/>
      <c r="S895" s="225"/>
      <c r="T895" s="226"/>
      <c r="U895" s="15"/>
      <c r="V895" s="15"/>
      <c r="W895" s="15"/>
      <c r="X895" s="15"/>
      <c r="Y895" s="15"/>
      <c r="Z895" s="15"/>
      <c r="AA895" s="15"/>
      <c r="AB895" s="15"/>
      <c r="AC895" s="15"/>
      <c r="AD895" s="15"/>
      <c r="AE895" s="15"/>
      <c r="AT895" s="221" t="s">
        <v>173</v>
      </c>
      <c r="AU895" s="221" t="s">
        <v>171</v>
      </c>
      <c r="AV895" s="15" t="s">
        <v>81</v>
      </c>
      <c r="AW895" s="15" t="s">
        <v>32</v>
      </c>
      <c r="AX895" s="15" t="s">
        <v>76</v>
      </c>
      <c r="AY895" s="221" t="s">
        <v>165</v>
      </c>
    </row>
    <row r="896" s="13" customFormat="1">
      <c r="A896" s="13"/>
      <c r="B896" s="192"/>
      <c r="C896" s="13"/>
      <c r="D896" s="193" t="s">
        <v>173</v>
      </c>
      <c r="E896" s="194" t="s">
        <v>1</v>
      </c>
      <c r="F896" s="195" t="s">
        <v>1228</v>
      </c>
      <c r="G896" s="13"/>
      <c r="H896" s="196">
        <v>40.613999999999997</v>
      </c>
      <c r="I896" s="197"/>
      <c r="J896" s="13"/>
      <c r="K896" s="13"/>
      <c r="L896" s="192"/>
      <c r="M896" s="198"/>
      <c r="N896" s="199"/>
      <c r="O896" s="199"/>
      <c r="P896" s="199"/>
      <c r="Q896" s="199"/>
      <c r="R896" s="199"/>
      <c r="S896" s="199"/>
      <c r="T896" s="200"/>
      <c r="U896" s="13"/>
      <c r="V896" s="13"/>
      <c r="W896" s="13"/>
      <c r="X896" s="13"/>
      <c r="Y896" s="13"/>
      <c r="Z896" s="13"/>
      <c r="AA896" s="13"/>
      <c r="AB896" s="13"/>
      <c r="AC896" s="13"/>
      <c r="AD896" s="13"/>
      <c r="AE896" s="13"/>
      <c r="AT896" s="194" t="s">
        <v>173</v>
      </c>
      <c r="AU896" s="194" t="s">
        <v>171</v>
      </c>
      <c r="AV896" s="13" t="s">
        <v>171</v>
      </c>
      <c r="AW896" s="13" t="s">
        <v>32</v>
      </c>
      <c r="AX896" s="13" t="s">
        <v>76</v>
      </c>
      <c r="AY896" s="194" t="s">
        <v>165</v>
      </c>
    </row>
    <row r="897" s="14" customFormat="1">
      <c r="A897" s="14"/>
      <c r="B897" s="212"/>
      <c r="C897" s="14"/>
      <c r="D897" s="193" t="s">
        <v>173</v>
      </c>
      <c r="E897" s="213" t="s">
        <v>1</v>
      </c>
      <c r="F897" s="214" t="s">
        <v>231</v>
      </c>
      <c r="G897" s="14"/>
      <c r="H897" s="215">
        <v>116.518</v>
      </c>
      <c r="I897" s="216"/>
      <c r="J897" s="14"/>
      <c r="K897" s="14"/>
      <c r="L897" s="212"/>
      <c r="M897" s="217"/>
      <c r="N897" s="218"/>
      <c r="O897" s="218"/>
      <c r="P897" s="218"/>
      <c r="Q897" s="218"/>
      <c r="R897" s="218"/>
      <c r="S897" s="218"/>
      <c r="T897" s="219"/>
      <c r="U897" s="14"/>
      <c r="V897" s="14"/>
      <c r="W897" s="14"/>
      <c r="X897" s="14"/>
      <c r="Y897" s="14"/>
      <c r="Z897" s="14"/>
      <c r="AA897" s="14"/>
      <c r="AB897" s="14"/>
      <c r="AC897" s="14"/>
      <c r="AD897" s="14"/>
      <c r="AE897" s="14"/>
      <c r="AT897" s="213" t="s">
        <v>173</v>
      </c>
      <c r="AU897" s="213" t="s">
        <v>171</v>
      </c>
      <c r="AV897" s="14" t="s">
        <v>91</v>
      </c>
      <c r="AW897" s="14" t="s">
        <v>32</v>
      </c>
      <c r="AX897" s="14" t="s">
        <v>81</v>
      </c>
      <c r="AY897" s="213" t="s">
        <v>165</v>
      </c>
    </row>
    <row r="898" s="2" customFormat="1" ht="24.15" customHeight="1">
      <c r="A898" s="38"/>
      <c r="B898" s="177"/>
      <c r="C898" s="178" t="s">
        <v>1234</v>
      </c>
      <c r="D898" s="178" t="s">
        <v>167</v>
      </c>
      <c r="E898" s="179" t="s">
        <v>1235</v>
      </c>
      <c r="F898" s="180" t="s">
        <v>1236</v>
      </c>
      <c r="G898" s="181" t="s">
        <v>170</v>
      </c>
      <c r="H898" s="182">
        <v>81.256</v>
      </c>
      <c r="I898" s="183"/>
      <c r="J898" s="184">
        <f>ROUND(I898*H898,2)</f>
        <v>0</v>
      </c>
      <c r="K898" s="185"/>
      <c r="L898" s="39"/>
      <c r="M898" s="186" t="s">
        <v>1</v>
      </c>
      <c r="N898" s="187" t="s">
        <v>42</v>
      </c>
      <c r="O898" s="78"/>
      <c r="P898" s="188">
        <f>O898*H898</f>
        <v>0</v>
      </c>
      <c r="Q898" s="188">
        <v>0.01396</v>
      </c>
      <c r="R898" s="188">
        <f>Q898*H898</f>
        <v>1.1343337600000001</v>
      </c>
      <c r="S898" s="188">
        <v>0</v>
      </c>
      <c r="T898" s="189">
        <f>S898*H898</f>
        <v>0</v>
      </c>
      <c r="U898" s="38"/>
      <c r="V898" s="38"/>
      <c r="W898" s="38"/>
      <c r="X898" s="38"/>
      <c r="Y898" s="38"/>
      <c r="Z898" s="38"/>
      <c r="AA898" s="38"/>
      <c r="AB898" s="38"/>
      <c r="AC898" s="38"/>
      <c r="AD898" s="38"/>
      <c r="AE898" s="38"/>
      <c r="AR898" s="190" t="s">
        <v>240</v>
      </c>
      <c r="AT898" s="190" t="s">
        <v>167</v>
      </c>
      <c r="AU898" s="190" t="s">
        <v>171</v>
      </c>
      <c r="AY898" s="19" t="s">
        <v>165</v>
      </c>
      <c r="BE898" s="191">
        <f>IF(N898="základná",J898,0)</f>
        <v>0</v>
      </c>
      <c r="BF898" s="191">
        <f>IF(N898="znížená",J898,0)</f>
        <v>0</v>
      </c>
      <c r="BG898" s="191">
        <f>IF(N898="zákl. prenesená",J898,0)</f>
        <v>0</v>
      </c>
      <c r="BH898" s="191">
        <f>IF(N898="zníž. prenesená",J898,0)</f>
        <v>0</v>
      </c>
      <c r="BI898" s="191">
        <f>IF(N898="nulová",J898,0)</f>
        <v>0</v>
      </c>
      <c r="BJ898" s="19" t="s">
        <v>171</v>
      </c>
      <c r="BK898" s="191">
        <f>ROUND(I898*H898,2)</f>
        <v>0</v>
      </c>
      <c r="BL898" s="19" t="s">
        <v>240</v>
      </c>
      <c r="BM898" s="190" t="s">
        <v>1237</v>
      </c>
    </row>
    <row r="899" s="15" customFormat="1">
      <c r="A899" s="15"/>
      <c r="B899" s="220"/>
      <c r="C899" s="15"/>
      <c r="D899" s="193" t="s">
        <v>173</v>
      </c>
      <c r="E899" s="221" t="s">
        <v>1</v>
      </c>
      <c r="F899" s="222" t="s">
        <v>260</v>
      </c>
      <c r="G899" s="15"/>
      <c r="H899" s="221" t="s">
        <v>1</v>
      </c>
      <c r="I899" s="223"/>
      <c r="J899" s="15"/>
      <c r="K899" s="15"/>
      <c r="L899" s="220"/>
      <c r="M899" s="224"/>
      <c r="N899" s="225"/>
      <c r="O899" s="225"/>
      <c r="P899" s="225"/>
      <c r="Q899" s="225"/>
      <c r="R899" s="225"/>
      <c r="S899" s="225"/>
      <c r="T899" s="226"/>
      <c r="U899" s="15"/>
      <c r="V899" s="15"/>
      <c r="W899" s="15"/>
      <c r="X899" s="15"/>
      <c r="Y899" s="15"/>
      <c r="Z899" s="15"/>
      <c r="AA899" s="15"/>
      <c r="AB899" s="15"/>
      <c r="AC899" s="15"/>
      <c r="AD899" s="15"/>
      <c r="AE899" s="15"/>
      <c r="AT899" s="221" t="s">
        <v>173</v>
      </c>
      <c r="AU899" s="221" t="s">
        <v>171</v>
      </c>
      <c r="AV899" s="15" t="s">
        <v>81</v>
      </c>
      <c r="AW899" s="15" t="s">
        <v>32</v>
      </c>
      <c r="AX899" s="15" t="s">
        <v>76</v>
      </c>
      <c r="AY899" s="221" t="s">
        <v>165</v>
      </c>
    </row>
    <row r="900" s="13" customFormat="1">
      <c r="A900" s="13"/>
      <c r="B900" s="192"/>
      <c r="C900" s="13"/>
      <c r="D900" s="193" t="s">
        <v>173</v>
      </c>
      <c r="E900" s="194" t="s">
        <v>1</v>
      </c>
      <c r="F900" s="195" t="s">
        <v>1238</v>
      </c>
      <c r="G900" s="13"/>
      <c r="H900" s="196">
        <v>18.600000000000001</v>
      </c>
      <c r="I900" s="197"/>
      <c r="J900" s="13"/>
      <c r="K900" s="13"/>
      <c r="L900" s="192"/>
      <c r="M900" s="198"/>
      <c r="N900" s="199"/>
      <c r="O900" s="199"/>
      <c r="P900" s="199"/>
      <c r="Q900" s="199"/>
      <c r="R900" s="199"/>
      <c r="S900" s="199"/>
      <c r="T900" s="200"/>
      <c r="U900" s="13"/>
      <c r="V900" s="13"/>
      <c r="W900" s="13"/>
      <c r="X900" s="13"/>
      <c r="Y900" s="13"/>
      <c r="Z900" s="13"/>
      <c r="AA900" s="13"/>
      <c r="AB900" s="13"/>
      <c r="AC900" s="13"/>
      <c r="AD900" s="13"/>
      <c r="AE900" s="13"/>
      <c r="AT900" s="194" t="s">
        <v>173</v>
      </c>
      <c r="AU900" s="194" t="s">
        <v>171</v>
      </c>
      <c r="AV900" s="13" t="s">
        <v>171</v>
      </c>
      <c r="AW900" s="13" t="s">
        <v>32</v>
      </c>
      <c r="AX900" s="13" t="s">
        <v>76</v>
      </c>
      <c r="AY900" s="194" t="s">
        <v>165</v>
      </c>
    </row>
    <row r="901" s="15" customFormat="1">
      <c r="A901" s="15"/>
      <c r="B901" s="220"/>
      <c r="C901" s="15"/>
      <c r="D901" s="193" t="s">
        <v>173</v>
      </c>
      <c r="E901" s="221" t="s">
        <v>1</v>
      </c>
      <c r="F901" s="222" t="s">
        <v>338</v>
      </c>
      <c r="G901" s="15"/>
      <c r="H901" s="221" t="s">
        <v>1</v>
      </c>
      <c r="I901" s="223"/>
      <c r="J901" s="15"/>
      <c r="K901" s="15"/>
      <c r="L901" s="220"/>
      <c r="M901" s="224"/>
      <c r="N901" s="225"/>
      <c r="O901" s="225"/>
      <c r="P901" s="225"/>
      <c r="Q901" s="225"/>
      <c r="R901" s="225"/>
      <c r="S901" s="225"/>
      <c r="T901" s="226"/>
      <c r="U901" s="15"/>
      <c r="V901" s="15"/>
      <c r="W901" s="15"/>
      <c r="X901" s="15"/>
      <c r="Y901" s="15"/>
      <c r="Z901" s="15"/>
      <c r="AA901" s="15"/>
      <c r="AB901" s="15"/>
      <c r="AC901" s="15"/>
      <c r="AD901" s="15"/>
      <c r="AE901" s="15"/>
      <c r="AT901" s="221" t="s">
        <v>173</v>
      </c>
      <c r="AU901" s="221" t="s">
        <v>171</v>
      </c>
      <c r="AV901" s="15" t="s">
        <v>81</v>
      </c>
      <c r="AW901" s="15" t="s">
        <v>32</v>
      </c>
      <c r="AX901" s="15" t="s">
        <v>76</v>
      </c>
      <c r="AY901" s="221" t="s">
        <v>165</v>
      </c>
    </row>
    <row r="902" s="13" customFormat="1">
      <c r="A902" s="13"/>
      <c r="B902" s="192"/>
      <c r="C902" s="13"/>
      <c r="D902" s="193" t="s">
        <v>173</v>
      </c>
      <c r="E902" s="194" t="s">
        <v>1</v>
      </c>
      <c r="F902" s="195" t="s">
        <v>1239</v>
      </c>
      <c r="G902" s="13"/>
      <c r="H902" s="196">
        <v>62.655999999999999</v>
      </c>
      <c r="I902" s="197"/>
      <c r="J902" s="13"/>
      <c r="K902" s="13"/>
      <c r="L902" s="192"/>
      <c r="M902" s="198"/>
      <c r="N902" s="199"/>
      <c r="O902" s="199"/>
      <c r="P902" s="199"/>
      <c r="Q902" s="199"/>
      <c r="R902" s="199"/>
      <c r="S902" s="199"/>
      <c r="T902" s="200"/>
      <c r="U902" s="13"/>
      <c r="V902" s="13"/>
      <c r="W902" s="13"/>
      <c r="X902" s="13"/>
      <c r="Y902" s="13"/>
      <c r="Z902" s="13"/>
      <c r="AA902" s="13"/>
      <c r="AB902" s="13"/>
      <c r="AC902" s="13"/>
      <c r="AD902" s="13"/>
      <c r="AE902" s="13"/>
      <c r="AT902" s="194" t="s">
        <v>173</v>
      </c>
      <c r="AU902" s="194" t="s">
        <v>171</v>
      </c>
      <c r="AV902" s="13" t="s">
        <v>171</v>
      </c>
      <c r="AW902" s="13" t="s">
        <v>32</v>
      </c>
      <c r="AX902" s="13" t="s">
        <v>76</v>
      </c>
      <c r="AY902" s="194" t="s">
        <v>165</v>
      </c>
    </row>
    <row r="903" s="14" customFormat="1">
      <c r="A903" s="14"/>
      <c r="B903" s="212"/>
      <c r="C903" s="14"/>
      <c r="D903" s="193" t="s">
        <v>173</v>
      </c>
      <c r="E903" s="213" t="s">
        <v>1</v>
      </c>
      <c r="F903" s="214" t="s">
        <v>231</v>
      </c>
      <c r="G903" s="14"/>
      <c r="H903" s="215">
        <v>81.256</v>
      </c>
      <c r="I903" s="216"/>
      <c r="J903" s="14"/>
      <c r="K903" s="14"/>
      <c r="L903" s="212"/>
      <c r="M903" s="217"/>
      <c r="N903" s="218"/>
      <c r="O903" s="218"/>
      <c r="P903" s="218"/>
      <c r="Q903" s="218"/>
      <c r="R903" s="218"/>
      <c r="S903" s="218"/>
      <c r="T903" s="219"/>
      <c r="U903" s="14"/>
      <c r="V903" s="14"/>
      <c r="W903" s="14"/>
      <c r="X903" s="14"/>
      <c r="Y903" s="14"/>
      <c r="Z903" s="14"/>
      <c r="AA903" s="14"/>
      <c r="AB903" s="14"/>
      <c r="AC903" s="14"/>
      <c r="AD903" s="14"/>
      <c r="AE903" s="14"/>
      <c r="AT903" s="213" t="s">
        <v>173</v>
      </c>
      <c r="AU903" s="213" t="s">
        <v>171</v>
      </c>
      <c r="AV903" s="14" t="s">
        <v>91</v>
      </c>
      <c r="AW903" s="14" t="s">
        <v>32</v>
      </c>
      <c r="AX903" s="14" t="s">
        <v>81</v>
      </c>
      <c r="AY903" s="213" t="s">
        <v>165</v>
      </c>
    </row>
    <row r="904" s="2" customFormat="1" ht="37.8" customHeight="1">
      <c r="A904" s="38"/>
      <c r="B904" s="177"/>
      <c r="C904" s="178" t="s">
        <v>1240</v>
      </c>
      <c r="D904" s="178" t="s">
        <v>167</v>
      </c>
      <c r="E904" s="179" t="s">
        <v>1241</v>
      </c>
      <c r="F904" s="180" t="s">
        <v>1242</v>
      </c>
      <c r="G904" s="181" t="s">
        <v>170</v>
      </c>
      <c r="H904" s="182">
        <v>39.789999999999999</v>
      </c>
      <c r="I904" s="183"/>
      <c r="J904" s="184">
        <f>ROUND(I904*H904,2)</f>
        <v>0</v>
      </c>
      <c r="K904" s="185"/>
      <c r="L904" s="39"/>
      <c r="M904" s="186" t="s">
        <v>1</v>
      </c>
      <c r="N904" s="187" t="s">
        <v>42</v>
      </c>
      <c r="O904" s="78"/>
      <c r="P904" s="188">
        <f>O904*H904</f>
        <v>0</v>
      </c>
      <c r="Q904" s="188">
        <v>0.023539999999999998</v>
      </c>
      <c r="R904" s="188">
        <f>Q904*H904</f>
        <v>0.93665659999999995</v>
      </c>
      <c r="S904" s="188">
        <v>0</v>
      </c>
      <c r="T904" s="189">
        <f>S904*H904</f>
        <v>0</v>
      </c>
      <c r="U904" s="38"/>
      <c r="V904" s="38"/>
      <c r="W904" s="38"/>
      <c r="X904" s="38"/>
      <c r="Y904" s="38"/>
      <c r="Z904" s="38"/>
      <c r="AA904" s="38"/>
      <c r="AB904" s="38"/>
      <c r="AC904" s="38"/>
      <c r="AD904" s="38"/>
      <c r="AE904" s="38"/>
      <c r="AR904" s="190" t="s">
        <v>240</v>
      </c>
      <c r="AT904" s="190" t="s">
        <v>167</v>
      </c>
      <c r="AU904" s="190" t="s">
        <v>171</v>
      </c>
      <c r="AY904" s="19" t="s">
        <v>165</v>
      </c>
      <c r="BE904" s="191">
        <f>IF(N904="základná",J904,0)</f>
        <v>0</v>
      </c>
      <c r="BF904" s="191">
        <f>IF(N904="znížená",J904,0)</f>
        <v>0</v>
      </c>
      <c r="BG904" s="191">
        <f>IF(N904="zákl. prenesená",J904,0)</f>
        <v>0</v>
      </c>
      <c r="BH904" s="191">
        <f>IF(N904="zníž. prenesená",J904,0)</f>
        <v>0</v>
      </c>
      <c r="BI904" s="191">
        <f>IF(N904="nulová",J904,0)</f>
        <v>0</v>
      </c>
      <c r="BJ904" s="19" t="s">
        <v>171</v>
      </c>
      <c r="BK904" s="191">
        <f>ROUND(I904*H904,2)</f>
        <v>0</v>
      </c>
      <c r="BL904" s="19" t="s">
        <v>240</v>
      </c>
      <c r="BM904" s="190" t="s">
        <v>1243</v>
      </c>
    </row>
    <row r="905" s="15" customFormat="1">
      <c r="A905" s="15"/>
      <c r="B905" s="220"/>
      <c r="C905" s="15"/>
      <c r="D905" s="193" t="s">
        <v>173</v>
      </c>
      <c r="E905" s="221" t="s">
        <v>1</v>
      </c>
      <c r="F905" s="222" t="s">
        <v>362</v>
      </c>
      <c r="G905" s="15"/>
      <c r="H905" s="221" t="s">
        <v>1</v>
      </c>
      <c r="I905" s="223"/>
      <c r="J905" s="15"/>
      <c r="K905" s="15"/>
      <c r="L905" s="220"/>
      <c r="M905" s="224"/>
      <c r="N905" s="225"/>
      <c r="O905" s="225"/>
      <c r="P905" s="225"/>
      <c r="Q905" s="225"/>
      <c r="R905" s="225"/>
      <c r="S905" s="225"/>
      <c r="T905" s="226"/>
      <c r="U905" s="15"/>
      <c r="V905" s="15"/>
      <c r="W905" s="15"/>
      <c r="X905" s="15"/>
      <c r="Y905" s="15"/>
      <c r="Z905" s="15"/>
      <c r="AA905" s="15"/>
      <c r="AB905" s="15"/>
      <c r="AC905" s="15"/>
      <c r="AD905" s="15"/>
      <c r="AE905" s="15"/>
      <c r="AT905" s="221" t="s">
        <v>173</v>
      </c>
      <c r="AU905" s="221" t="s">
        <v>171</v>
      </c>
      <c r="AV905" s="15" t="s">
        <v>81</v>
      </c>
      <c r="AW905" s="15" t="s">
        <v>32</v>
      </c>
      <c r="AX905" s="15" t="s">
        <v>76</v>
      </c>
      <c r="AY905" s="221" t="s">
        <v>165</v>
      </c>
    </row>
    <row r="906" s="13" customFormat="1">
      <c r="A906" s="13"/>
      <c r="B906" s="192"/>
      <c r="C906" s="13"/>
      <c r="D906" s="193" t="s">
        <v>173</v>
      </c>
      <c r="E906" s="194" t="s">
        <v>1</v>
      </c>
      <c r="F906" s="195" t="s">
        <v>1244</v>
      </c>
      <c r="G906" s="13"/>
      <c r="H906" s="196">
        <v>39.789999999999999</v>
      </c>
      <c r="I906" s="197"/>
      <c r="J906" s="13"/>
      <c r="K906" s="13"/>
      <c r="L906" s="192"/>
      <c r="M906" s="198"/>
      <c r="N906" s="199"/>
      <c r="O906" s="199"/>
      <c r="P906" s="199"/>
      <c r="Q906" s="199"/>
      <c r="R906" s="199"/>
      <c r="S906" s="199"/>
      <c r="T906" s="200"/>
      <c r="U906" s="13"/>
      <c r="V906" s="13"/>
      <c r="W906" s="13"/>
      <c r="X906" s="13"/>
      <c r="Y906" s="13"/>
      <c r="Z906" s="13"/>
      <c r="AA906" s="13"/>
      <c r="AB906" s="13"/>
      <c r="AC906" s="13"/>
      <c r="AD906" s="13"/>
      <c r="AE906" s="13"/>
      <c r="AT906" s="194" t="s">
        <v>173</v>
      </c>
      <c r="AU906" s="194" t="s">
        <v>171</v>
      </c>
      <c r="AV906" s="13" t="s">
        <v>171</v>
      </c>
      <c r="AW906" s="13" t="s">
        <v>32</v>
      </c>
      <c r="AX906" s="13" t="s">
        <v>81</v>
      </c>
      <c r="AY906" s="194" t="s">
        <v>165</v>
      </c>
    </row>
    <row r="907" s="2" customFormat="1" ht="33" customHeight="1">
      <c r="A907" s="38"/>
      <c r="B907" s="177"/>
      <c r="C907" s="178" t="s">
        <v>1245</v>
      </c>
      <c r="D907" s="178" t="s">
        <v>167</v>
      </c>
      <c r="E907" s="179" t="s">
        <v>1246</v>
      </c>
      <c r="F907" s="180" t="s">
        <v>1247</v>
      </c>
      <c r="G907" s="181" t="s">
        <v>170</v>
      </c>
      <c r="H907" s="182">
        <v>1389.5</v>
      </c>
      <c r="I907" s="183"/>
      <c r="J907" s="184">
        <f>ROUND(I907*H907,2)</f>
        <v>0</v>
      </c>
      <c r="K907" s="185"/>
      <c r="L907" s="39"/>
      <c r="M907" s="186" t="s">
        <v>1</v>
      </c>
      <c r="N907" s="187" t="s">
        <v>42</v>
      </c>
      <c r="O907" s="78"/>
      <c r="P907" s="188">
        <f>O907*H907</f>
        <v>0</v>
      </c>
      <c r="Q907" s="188">
        <v>0.014030000000000001</v>
      </c>
      <c r="R907" s="188">
        <f>Q907*H907</f>
        <v>19.494685</v>
      </c>
      <c r="S907" s="188">
        <v>0</v>
      </c>
      <c r="T907" s="189">
        <f>S907*H907</f>
        <v>0</v>
      </c>
      <c r="U907" s="38"/>
      <c r="V907" s="38"/>
      <c r="W907" s="38"/>
      <c r="X907" s="38"/>
      <c r="Y907" s="38"/>
      <c r="Z907" s="38"/>
      <c r="AA907" s="38"/>
      <c r="AB907" s="38"/>
      <c r="AC907" s="38"/>
      <c r="AD907" s="38"/>
      <c r="AE907" s="38"/>
      <c r="AR907" s="190" t="s">
        <v>240</v>
      </c>
      <c r="AT907" s="190" t="s">
        <v>167</v>
      </c>
      <c r="AU907" s="190" t="s">
        <v>171</v>
      </c>
      <c r="AY907" s="19" t="s">
        <v>165</v>
      </c>
      <c r="BE907" s="191">
        <f>IF(N907="základná",J907,0)</f>
        <v>0</v>
      </c>
      <c r="BF907" s="191">
        <f>IF(N907="znížená",J907,0)</f>
        <v>0</v>
      </c>
      <c r="BG907" s="191">
        <f>IF(N907="zákl. prenesená",J907,0)</f>
        <v>0</v>
      </c>
      <c r="BH907" s="191">
        <f>IF(N907="zníž. prenesená",J907,0)</f>
        <v>0</v>
      </c>
      <c r="BI907" s="191">
        <f>IF(N907="nulová",J907,0)</f>
        <v>0</v>
      </c>
      <c r="BJ907" s="19" t="s">
        <v>171</v>
      </c>
      <c r="BK907" s="191">
        <f>ROUND(I907*H907,2)</f>
        <v>0</v>
      </c>
      <c r="BL907" s="19" t="s">
        <v>240</v>
      </c>
      <c r="BM907" s="190" t="s">
        <v>1248</v>
      </c>
    </row>
    <row r="908" s="13" customFormat="1">
      <c r="A908" s="13"/>
      <c r="B908" s="192"/>
      <c r="C908" s="13"/>
      <c r="D908" s="193" t="s">
        <v>173</v>
      </c>
      <c r="E908" s="194" t="s">
        <v>1</v>
      </c>
      <c r="F908" s="195" t="s">
        <v>1249</v>
      </c>
      <c r="G908" s="13"/>
      <c r="H908" s="196">
        <v>448.94999999999999</v>
      </c>
      <c r="I908" s="197"/>
      <c r="J908" s="13"/>
      <c r="K908" s="13"/>
      <c r="L908" s="192"/>
      <c r="M908" s="198"/>
      <c r="N908" s="199"/>
      <c r="O908" s="199"/>
      <c r="P908" s="199"/>
      <c r="Q908" s="199"/>
      <c r="R908" s="199"/>
      <c r="S908" s="199"/>
      <c r="T908" s="200"/>
      <c r="U908" s="13"/>
      <c r="V908" s="13"/>
      <c r="W908" s="13"/>
      <c r="X908" s="13"/>
      <c r="Y908" s="13"/>
      <c r="Z908" s="13"/>
      <c r="AA908" s="13"/>
      <c r="AB908" s="13"/>
      <c r="AC908" s="13"/>
      <c r="AD908" s="13"/>
      <c r="AE908" s="13"/>
      <c r="AT908" s="194" t="s">
        <v>173</v>
      </c>
      <c r="AU908" s="194" t="s">
        <v>171</v>
      </c>
      <c r="AV908" s="13" t="s">
        <v>171</v>
      </c>
      <c r="AW908" s="13" t="s">
        <v>32</v>
      </c>
      <c r="AX908" s="13" t="s">
        <v>76</v>
      </c>
      <c r="AY908" s="194" t="s">
        <v>165</v>
      </c>
    </row>
    <row r="909" s="13" customFormat="1">
      <c r="A909" s="13"/>
      <c r="B909" s="192"/>
      <c r="C909" s="13"/>
      <c r="D909" s="193" t="s">
        <v>173</v>
      </c>
      <c r="E909" s="194" t="s">
        <v>1</v>
      </c>
      <c r="F909" s="195" t="s">
        <v>1250</v>
      </c>
      <c r="G909" s="13"/>
      <c r="H909" s="196">
        <v>466.04000000000002</v>
      </c>
      <c r="I909" s="197"/>
      <c r="J909" s="13"/>
      <c r="K909" s="13"/>
      <c r="L909" s="192"/>
      <c r="M909" s="198"/>
      <c r="N909" s="199"/>
      <c r="O909" s="199"/>
      <c r="P909" s="199"/>
      <c r="Q909" s="199"/>
      <c r="R909" s="199"/>
      <c r="S909" s="199"/>
      <c r="T909" s="200"/>
      <c r="U909" s="13"/>
      <c r="V909" s="13"/>
      <c r="W909" s="13"/>
      <c r="X909" s="13"/>
      <c r="Y909" s="13"/>
      <c r="Z909" s="13"/>
      <c r="AA909" s="13"/>
      <c r="AB909" s="13"/>
      <c r="AC909" s="13"/>
      <c r="AD909" s="13"/>
      <c r="AE909" s="13"/>
      <c r="AT909" s="194" t="s">
        <v>173</v>
      </c>
      <c r="AU909" s="194" t="s">
        <v>171</v>
      </c>
      <c r="AV909" s="13" t="s">
        <v>171</v>
      </c>
      <c r="AW909" s="13" t="s">
        <v>32</v>
      </c>
      <c r="AX909" s="13" t="s">
        <v>76</v>
      </c>
      <c r="AY909" s="194" t="s">
        <v>165</v>
      </c>
    </row>
    <row r="910" s="13" customFormat="1">
      <c r="A910" s="13"/>
      <c r="B910" s="192"/>
      <c r="C910" s="13"/>
      <c r="D910" s="193" t="s">
        <v>173</v>
      </c>
      <c r="E910" s="194" t="s">
        <v>1</v>
      </c>
      <c r="F910" s="195" t="s">
        <v>1251</v>
      </c>
      <c r="G910" s="13"/>
      <c r="H910" s="196">
        <v>495.08999999999998</v>
      </c>
      <c r="I910" s="197"/>
      <c r="J910" s="13"/>
      <c r="K910" s="13"/>
      <c r="L910" s="192"/>
      <c r="M910" s="198"/>
      <c r="N910" s="199"/>
      <c r="O910" s="199"/>
      <c r="P910" s="199"/>
      <c r="Q910" s="199"/>
      <c r="R910" s="199"/>
      <c r="S910" s="199"/>
      <c r="T910" s="200"/>
      <c r="U910" s="13"/>
      <c r="V910" s="13"/>
      <c r="W910" s="13"/>
      <c r="X910" s="13"/>
      <c r="Y910" s="13"/>
      <c r="Z910" s="13"/>
      <c r="AA910" s="13"/>
      <c r="AB910" s="13"/>
      <c r="AC910" s="13"/>
      <c r="AD910" s="13"/>
      <c r="AE910" s="13"/>
      <c r="AT910" s="194" t="s">
        <v>173</v>
      </c>
      <c r="AU910" s="194" t="s">
        <v>171</v>
      </c>
      <c r="AV910" s="13" t="s">
        <v>171</v>
      </c>
      <c r="AW910" s="13" t="s">
        <v>32</v>
      </c>
      <c r="AX910" s="13" t="s">
        <v>76</v>
      </c>
      <c r="AY910" s="194" t="s">
        <v>165</v>
      </c>
    </row>
    <row r="911" s="13" customFormat="1">
      <c r="A911" s="13"/>
      <c r="B911" s="192"/>
      <c r="C911" s="13"/>
      <c r="D911" s="193" t="s">
        <v>173</v>
      </c>
      <c r="E911" s="194" t="s">
        <v>1</v>
      </c>
      <c r="F911" s="195" t="s">
        <v>1252</v>
      </c>
      <c r="G911" s="13"/>
      <c r="H911" s="196">
        <v>-20.579999999999998</v>
      </c>
      <c r="I911" s="197"/>
      <c r="J911" s="13"/>
      <c r="K911" s="13"/>
      <c r="L911" s="192"/>
      <c r="M911" s="198"/>
      <c r="N911" s="199"/>
      <c r="O911" s="199"/>
      <c r="P911" s="199"/>
      <c r="Q911" s="199"/>
      <c r="R911" s="199"/>
      <c r="S911" s="199"/>
      <c r="T911" s="200"/>
      <c r="U911" s="13"/>
      <c r="V911" s="13"/>
      <c r="W911" s="13"/>
      <c r="X911" s="13"/>
      <c r="Y911" s="13"/>
      <c r="Z911" s="13"/>
      <c r="AA911" s="13"/>
      <c r="AB911" s="13"/>
      <c r="AC911" s="13"/>
      <c r="AD911" s="13"/>
      <c r="AE911" s="13"/>
      <c r="AT911" s="194" t="s">
        <v>173</v>
      </c>
      <c r="AU911" s="194" t="s">
        <v>171</v>
      </c>
      <c r="AV911" s="13" t="s">
        <v>171</v>
      </c>
      <c r="AW911" s="13" t="s">
        <v>32</v>
      </c>
      <c r="AX911" s="13" t="s">
        <v>76</v>
      </c>
      <c r="AY911" s="194" t="s">
        <v>165</v>
      </c>
    </row>
    <row r="912" s="14" customFormat="1">
      <c r="A912" s="14"/>
      <c r="B912" s="212"/>
      <c r="C912" s="14"/>
      <c r="D912" s="193" t="s">
        <v>173</v>
      </c>
      <c r="E912" s="213" t="s">
        <v>1</v>
      </c>
      <c r="F912" s="214" t="s">
        <v>231</v>
      </c>
      <c r="G912" s="14"/>
      <c r="H912" s="215">
        <v>1389.5</v>
      </c>
      <c r="I912" s="216"/>
      <c r="J912" s="14"/>
      <c r="K912" s="14"/>
      <c r="L912" s="212"/>
      <c r="M912" s="217"/>
      <c r="N912" s="218"/>
      <c r="O912" s="218"/>
      <c r="P912" s="218"/>
      <c r="Q912" s="218"/>
      <c r="R912" s="218"/>
      <c r="S912" s="218"/>
      <c r="T912" s="219"/>
      <c r="U912" s="14"/>
      <c r="V912" s="14"/>
      <c r="W912" s="14"/>
      <c r="X912" s="14"/>
      <c r="Y912" s="14"/>
      <c r="Z912" s="14"/>
      <c r="AA912" s="14"/>
      <c r="AB912" s="14"/>
      <c r="AC912" s="14"/>
      <c r="AD912" s="14"/>
      <c r="AE912" s="14"/>
      <c r="AT912" s="213" t="s">
        <v>173</v>
      </c>
      <c r="AU912" s="213" t="s">
        <v>171</v>
      </c>
      <c r="AV912" s="14" t="s">
        <v>91</v>
      </c>
      <c r="AW912" s="14" t="s">
        <v>32</v>
      </c>
      <c r="AX912" s="14" t="s">
        <v>81</v>
      </c>
      <c r="AY912" s="213" t="s">
        <v>165</v>
      </c>
    </row>
    <row r="913" s="2" customFormat="1" ht="33" customHeight="1">
      <c r="A913" s="38"/>
      <c r="B913" s="177"/>
      <c r="C913" s="178" t="s">
        <v>1253</v>
      </c>
      <c r="D913" s="178" t="s">
        <v>167</v>
      </c>
      <c r="E913" s="179" t="s">
        <v>1254</v>
      </c>
      <c r="F913" s="180" t="s">
        <v>1255</v>
      </c>
      <c r="G913" s="181" t="s">
        <v>170</v>
      </c>
      <c r="H913" s="182">
        <v>444.49200000000002</v>
      </c>
      <c r="I913" s="183"/>
      <c r="J913" s="184">
        <f>ROUND(I913*H913,2)</f>
        <v>0</v>
      </c>
      <c r="K913" s="185"/>
      <c r="L913" s="39"/>
      <c r="M913" s="186" t="s">
        <v>1</v>
      </c>
      <c r="N913" s="187" t="s">
        <v>42</v>
      </c>
      <c r="O913" s="78"/>
      <c r="P913" s="188">
        <f>O913*H913</f>
        <v>0</v>
      </c>
      <c r="Q913" s="188">
        <v>0.01287</v>
      </c>
      <c r="R913" s="188">
        <f>Q913*H913</f>
        <v>5.7206120399999998</v>
      </c>
      <c r="S913" s="188">
        <v>0</v>
      </c>
      <c r="T913" s="189">
        <f>S913*H913</f>
        <v>0</v>
      </c>
      <c r="U913" s="38"/>
      <c r="V913" s="38"/>
      <c r="W913" s="38"/>
      <c r="X913" s="38"/>
      <c r="Y913" s="38"/>
      <c r="Z913" s="38"/>
      <c r="AA913" s="38"/>
      <c r="AB913" s="38"/>
      <c r="AC913" s="38"/>
      <c r="AD913" s="38"/>
      <c r="AE913" s="38"/>
      <c r="AR913" s="190" t="s">
        <v>240</v>
      </c>
      <c r="AT913" s="190" t="s">
        <v>167</v>
      </c>
      <c r="AU913" s="190" t="s">
        <v>171</v>
      </c>
      <c r="AY913" s="19" t="s">
        <v>165</v>
      </c>
      <c r="BE913" s="191">
        <f>IF(N913="základná",J913,0)</f>
        <v>0</v>
      </c>
      <c r="BF913" s="191">
        <f>IF(N913="znížená",J913,0)</f>
        <v>0</v>
      </c>
      <c r="BG913" s="191">
        <f>IF(N913="zákl. prenesená",J913,0)</f>
        <v>0</v>
      </c>
      <c r="BH913" s="191">
        <f>IF(N913="zníž. prenesená",J913,0)</f>
        <v>0</v>
      </c>
      <c r="BI913" s="191">
        <f>IF(N913="nulová",J913,0)</f>
        <v>0</v>
      </c>
      <c r="BJ913" s="19" t="s">
        <v>171</v>
      </c>
      <c r="BK913" s="191">
        <f>ROUND(I913*H913,2)</f>
        <v>0</v>
      </c>
      <c r="BL913" s="19" t="s">
        <v>240</v>
      </c>
      <c r="BM913" s="190" t="s">
        <v>1256</v>
      </c>
    </row>
    <row r="914" s="13" customFormat="1">
      <c r="A914" s="13"/>
      <c r="B914" s="192"/>
      <c r="C914" s="13"/>
      <c r="D914" s="193" t="s">
        <v>173</v>
      </c>
      <c r="E914" s="194" t="s">
        <v>1</v>
      </c>
      <c r="F914" s="195" t="s">
        <v>1257</v>
      </c>
      <c r="G914" s="13"/>
      <c r="H914" s="196">
        <v>444.49200000000002</v>
      </c>
      <c r="I914" s="197"/>
      <c r="J914" s="13"/>
      <c r="K914" s="13"/>
      <c r="L914" s="192"/>
      <c r="M914" s="198"/>
      <c r="N914" s="199"/>
      <c r="O914" s="199"/>
      <c r="P914" s="199"/>
      <c r="Q914" s="199"/>
      <c r="R914" s="199"/>
      <c r="S914" s="199"/>
      <c r="T914" s="200"/>
      <c r="U914" s="13"/>
      <c r="V914" s="13"/>
      <c r="W914" s="13"/>
      <c r="X914" s="13"/>
      <c r="Y914" s="13"/>
      <c r="Z914" s="13"/>
      <c r="AA914" s="13"/>
      <c r="AB914" s="13"/>
      <c r="AC914" s="13"/>
      <c r="AD914" s="13"/>
      <c r="AE914" s="13"/>
      <c r="AT914" s="194" t="s">
        <v>173</v>
      </c>
      <c r="AU914" s="194" t="s">
        <v>171</v>
      </c>
      <c r="AV914" s="13" t="s">
        <v>171</v>
      </c>
      <c r="AW914" s="13" t="s">
        <v>32</v>
      </c>
      <c r="AX914" s="13" t="s">
        <v>81</v>
      </c>
      <c r="AY914" s="194" t="s">
        <v>165</v>
      </c>
    </row>
    <row r="915" s="2" customFormat="1" ht="37.8" customHeight="1">
      <c r="A915" s="38"/>
      <c r="B915" s="177"/>
      <c r="C915" s="178" t="s">
        <v>1258</v>
      </c>
      <c r="D915" s="178" t="s">
        <v>167</v>
      </c>
      <c r="E915" s="179" t="s">
        <v>1259</v>
      </c>
      <c r="F915" s="180" t="s">
        <v>1260</v>
      </c>
      <c r="G915" s="181" t="s">
        <v>170</v>
      </c>
      <c r="H915" s="182">
        <v>188.136</v>
      </c>
      <c r="I915" s="183"/>
      <c r="J915" s="184">
        <f>ROUND(I915*H915,2)</f>
        <v>0</v>
      </c>
      <c r="K915" s="185"/>
      <c r="L915" s="39"/>
      <c r="M915" s="186" t="s">
        <v>1</v>
      </c>
      <c r="N915" s="187" t="s">
        <v>42</v>
      </c>
      <c r="O915" s="78"/>
      <c r="P915" s="188">
        <f>O915*H915</f>
        <v>0</v>
      </c>
      <c r="Q915" s="188">
        <v>0</v>
      </c>
      <c r="R915" s="188">
        <f>Q915*H915</f>
        <v>0</v>
      </c>
      <c r="S915" s="188">
        <v>0.018270000000000002</v>
      </c>
      <c r="T915" s="189">
        <f>S915*H915</f>
        <v>3.4372447200000003</v>
      </c>
      <c r="U915" s="38"/>
      <c r="V915" s="38"/>
      <c r="W915" s="38"/>
      <c r="X915" s="38"/>
      <c r="Y915" s="38"/>
      <c r="Z915" s="38"/>
      <c r="AA915" s="38"/>
      <c r="AB915" s="38"/>
      <c r="AC915" s="38"/>
      <c r="AD915" s="38"/>
      <c r="AE915" s="38"/>
      <c r="AR915" s="190" t="s">
        <v>240</v>
      </c>
      <c r="AT915" s="190" t="s">
        <v>167</v>
      </c>
      <c r="AU915" s="190" t="s">
        <v>171</v>
      </c>
      <c r="AY915" s="19" t="s">
        <v>165</v>
      </c>
      <c r="BE915" s="191">
        <f>IF(N915="základná",J915,0)</f>
        <v>0</v>
      </c>
      <c r="BF915" s="191">
        <f>IF(N915="znížená",J915,0)</f>
        <v>0</v>
      </c>
      <c r="BG915" s="191">
        <f>IF(N915="zákl. prenesená",J915,0)</f>
        <v>0</v>
      </c>
      <c r="BH915" s="191">
        <f>IF(N915="zníž. prenesená",J915,0)</f>
        <v>0</v>
      </c>
      <c r="BI915" s="191">
        <f>IF(N915="nulová",J915,0)</f>
        <v>0</v>
      </c>
      <c r="BJ915" s="19" t="s">
        <v>171</v>
      </c>
      <c r="BK915" s="191">
        <f>ROUND(I915*H915,2)</f>
        <v>0</v>
      </c>
      <c r="BL915" s="19" t="s">
        <v>240</v>
      </c>
      <c r="BM915" s="190" t="s">
        <v>1261</v>
      </c>
    </row>
    <row r="916" s="13" customFormat="1">
      <c r="A916" s="13"/>
      <c r="B916" s="192"/>
      <c r="C916" s="13"/>
      <c r="D916" s="193" t="s">
        <v>173</v>
      </c>
      <c r="E916" s="194" t="s">
        <v>1</v>
      </c>
      <c r="F916" s="195" t="s">
        <v>1262</v>
      </c>
      <c r="G916" s="13"/>
      <c r="H916" s="196">
        <v>188.136</v>
      </c>
      <c r="I916" s="197"/>
      <c r="J916" s="13"/>
      <c r="K916" s="13"/>
      <c r="L916" s="192"/>
      <c r="M916" s="198"/>
      <c r="N916" s="199"/>
      <c r="O916" s="199"/>
      <c r="P916" s="199"/>
      <c r="Q916" s="199"/>
      <c r="R916" s="199"/>
      <c r="S916" s="199"/>
      <c r="T916" s="200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T916" s="194" t="s">
        <v>173</v>
      </c>
      <c r="AU916" s="194" t="s">
        <v>171</v>
      </c>
      <c r="AV916" s="13" t="s">
        <v>171</v>
      </c>
      <c r="AW916" s="13" t="s">
        <v>32</v>
      </c>
      <c r="AX916" s="13" t="s">
        <v>81</v>
      </c>
      <c r="AY916" s="194" t="s">
        <v>165</v>
      </c>
    </row>
    <row r="917" s="2" customFormat="1" ht="24.15" customHeight="1">
      <c r="A917" s="38"/>
      <c r="B917" s="177"/>
      <c r="C917" s="178" t="s">
        <v>1263</v>
      </c>
      <c r="D917" s="178" t="s">
        <v>167</v>
      </c>
      <c r="E917" s="179" t="s">
        <v>1264</v>
      </c>
      <c r="F917" s="180" t="s">
        <v>1265</v>
      </c>
      <c r="G917" s="181" t="s">
        <v>949</v>
      </c>
      <c r="H917" s="235"/>
      <c r="I917" s="183"/>
      <c r="J917" s="184">
        <f>ROUND(I917*H917,2)</f>
        <v>0</v>
      </c>
      <c r="K917" s="185"/>
      <c r="L917" s="39"/>
      <c r="M917" s="186" t="s">
        <v>1</v>
      </c>
      <c r="N917" s="187" t="s">
        <v>42</v>
      </c>
      <c r="O917" s="78"/>
      <c r="P917" s="188">
        <f>O917*H917</f>
        <v>0</v>
      </c>
      <c r="Q917" s="188">
        <v>0</v>
      </c>
      <c r="R917" s="188">
        <f>Q917*H917</f>
        <v>0</v>
      </c>
      <c r="S917" s="188">
        <v>0</v>
      </c>
      <c r="T917" s="189">
        <f>S917*H917</f>
        <v>0</v>
      </c>
      <c r="U917" s="38"/>
      <c r="V917" s="38"/>
      <c r="W917" s="38"/>
      <c r="X917" s="38"/>
      <c r="Y917" s="38"/>
      <c r="Z917" s="38"/>
      <c r="AA917" s="38"/>
      <c r="AB917" s="38"/>
      <c r="AC917" s="38"/>
      <c r="AD917" s="38"/>
      <c r="AE917" s="38"/>
      <c r="AR917" s="190" t="s">
        <v>240</v>
      </c>
      <c r="AT917" s="190" t="s">
        <v>167</v>
      </c>
      <c r="AU917" s="190" t="s">
        <v>171</v>
      </c>
      <c r="AY917" s="19" t="s">
        <v>165</v>
      </c>
      <c r="BE917" s="191">
        <f>IF(N917="základná",J917,0)</f>
        <v>0</v>
      </c>
      <c r="BF917" s="191">
        <f>IF(N917="znížená",J917,0)</f>
        <v>0</v>
      </c>
      <c r="BG917" s="191">
        <f>IF(N917="zákl. prenesená",J917,0)</f>
        <v>0</v>
      </c>
      <c r="BH917" s="191">
        <f>IF(N917="zníž. prenesená",J917,0)</f>
        <v>0</v>
      </c>
      <c r="BI917" s="191">
        <f>IF(N917="nulová",J917,0)</f>
        <v>0</v>
      </c>
      <c r="BJ917" s="19" t="s">
        <v>171</v>
      </c>
      <c r="BK917" s="191">
        <f>ROUND(I917*H917,2)</f>
        <v>0</v>
      </c>
      <c r="BL917" s="19" t="s">
        <v>240</v>
      </c>
      <c r="BM917" s="190" t="s">
        <v>1266</v>
      </c>
    </row>
    <row r="918" s="12" customFormat="1" ht="22.8" customHeight="1">
      <c r="A918" s="12"/>
      <c r="B918" s="164"/>
      <c r="C918" s="12"/>
      <c r="D918" s="165" t="s">
        <v>75</v>
      </c>
      <c r="E918" s="175" t="s">
        <v>1267</v>
      </c>
      <c r="F918" s="175" t="s">
        <v>1268</v>
      </c>
      <c r="G918" s="12"/>
      <c r="H918" s="12"/>
      <c r="I918" s="167"/>
      <c r="J918" s="176">
        <f>BK918</f>
        <v>0</v>
      </c>
      <c r="K918" s="12"/>
      <c r="L918" s="164"/>
      <c r="M918" s="169"/>
      <c r="N918" s="170"/>
      <c r="O918" s="170"/>
      <c r="P918" s="171">
        <f>SUM(P919:P948)</f>
        <v>0</v>
      </c>
      <c r="Q918" s="170"/>
      <c r="R918" s="171">
        <f>SUM(R919:R948)</f>
        <v>1.5488629999999999</v>
      </c>
      <c r="S918" s="170"/>
      <c r="T918" s="172">
        <f>SUM(T919:T948)</f>
        <v>1.5231950000000003</v>
      </c>
      <c r="U918" s="12"/>
      <c r="V918" s="12"/>
      <c r="W918" s="12"/>
      <c r="X918" s="12"/>
      <c r="Y918" s="12"/>
      <c r="Z918" s="12"/>
      <c r="AA918" s="12"/>
      <c r="AB918" s="12"/>
      <c r="AC918" s="12"/>
      <c r="AD918" s="12"/>
      <c r="AE918" s="12"/>
      <c r="AR918" s="165" t="s">
        <v>171</v>
      </c>
      <c r="AT918" s="173" t="s">
        <v>75</v>
      </c>
      <c r="AU918" s="173" t="s">
        <v>81</v>
      </c>
      <c r="AY918" s="165" t="s">
        <v>165</v>
      </c>
      <c r="BK918" s="174">
        <f>SUM(BK919:BK948)</f>
        <v>0</v>
      </c>
    </row>
    <row r="919" s="2" customFormat="1" ht="24.15" customHeight="1">
      <c r="A919" s="38"/>
      <c r="B919" s="177"/>
      <c r="C919" s="178" t="s">
        <v>1269</v>
      </c>
      <c r="D919" s="178" t="s">
        <v>167</v>
      </c>
      <c r="E919" s="179" t="s">
        <v>1270</v>
      </c>
      <c r="F919" s="180" t="s">
        <v>1271</v>
      </c>
      <c r="G919" s="181" t="s">
        <v>222</v>
      </c>
      <c r="H919" s="182">
        <v>126.55</v>
      </c>
      <c r="I919" s="183"/>
      <c r="J919" s="184">
        <f>ROUND(I919*H919,2)</f>
        <v>0</v>
      </c>
      <c r="K919" s="185"/>
      <c r="L919" s="39"/>
      <c r="M919" s="186" t="s">
        <v>1</v>
      </c>
      <c r="N919" s="187" t="s">
        <v>42</v>
      </c>
      <c r="O919" s="78"/>
      <c r="P919" s="188">
        <f>O919*H919</f>
        <v>0</v>
      </c>
      <c r="Q919" s="188">
        <v>0.0032100000000000002</v>
      </c>
      <c r="R919" s="188">
        <f>Q919*H919</f>
        <v>0.40622550000000002</v>
      </c>
      <c r="S919" s="188">
        <v>0</v>
      </c>
      <c r="T919" s="189">
        <f>S919*H919</f>
        <v>0</v>
      </c>
      <c r="U919" s="38"/>
      <c r="V919" s="38"/>
      <c r="W919" s="38"/>
      <c r="X919" s="38"/>
      <c r="Y919" s="38"/>
      <c r="Z919" s="38"/>
      <c r="AA919" s="38"/>
      <c r="AB919" s="38"/>
      <c r="AC919" s="38"/>
      <c r="AD919" s="38"/>
      <c r="AE919" s="38"/>
      <c r="AR919" s="190" t="s">
        <v>240</v>
      </c>
      <c r="AT919" s="190" t="s">
        <v>167</v>
      </c>
      <c r="AU919" s="190" t="s">
        <v>171</v>
      </c>
      <c r="AY919" s="19" t="s">
        <v>165</v>
      </c>
      <c r="BE919" s="191">
        <f>IF(N919="základná",J919,0)</f>
        <v>0</v>
      </c>
      <c r="BF919" s="191">
        <f>IF(N919="znížená",J919,0)</f>
        <v>0</v>
      </c>
      <c r="BG919" s="191">
        <f>IF(N919="zákl. prenesená",J919,0)</f>
        <v>0</v>
      </c>
      <c r="BH919" s="191">
        <f>IF(N919="zníž. prenesená",J919,0)</f>
        <v>0</v>
      </c>
      <c r="BI919" s="191">
        <f>IF(N919="nulová",J919,0)</f>
        <v>0</v>
      </c>
      <c r="BJ919" s="19" t="s">
        <v>171</v>
      </c>
      <c r="BK919" s="191">
        <f>ROUND(I919*H919,2)</f>
        <v>0</v>
      </c>
      <c r="BL919" s="19" t="s">
        <v>240</v>
      </c>
      <c r="BM919" s="190" t="s">
        <v>1272</v>
      </c>
    </row>
    <row r="920" s="13" customFormat="1">
      <c r="A920" s="13"/>
      <c r="B920" s="192"/>
      <c r="C920" s="13"/>
      <c r="D920" s="193" t="s">
        <v>173</v>
      </c>
      <c r="E920" s="194" t="s">
        <v>1</v>
      </c>
      <c r="F920" s="195" t="s">
        <v>1273</v>
      </c>
      <c r="G920" s="13"/>
      <c r="H920" s="196">
        <v>102.95</v>
      </c>
      <c r="I920" s="197"/>
      <c r="J920" s="13"/>
      <c r="K920" s="13"/>
      <c r="L920" s="192"/>
      <c r="M920" s="198"/>
      <c r="N920" s="199"/>
      <c r="O920" s="199"/>
      <c r="P920" s="199"/>
      <c r="Q920" s="199"/>
      <c r="R920" s="199"/>
      <c r="S920" s="199"/>
      <c r="T920" s="200"/>
      <c r="U920" s="13"/>
      <c r="V920" s="13"/>
      <c r="W920" s="13"/>
      <c r="X920" s="13"/>
      <c r="Y920" s="13"/>
      <c r="Z920" s="13"/>
      <c r="AA920" s="13"/>
      <c r="AB920" s="13"/>
      <c r="AC920" s="13"/>
      <c r="AD920" s="13"/>
      <c r="AE920" s="13"/>
      <c r="AT920" s="194" t="s">
        <v>173</v>
      </c>
      <c r="AU920" s="194" t="s">
        <v>171</v>
      </c>
      <c r="AV920" s="13" t="s">
        <v>171</v>
      </c>
      <c r="AW920" s="13" t="s">
        <v>32</v>
      </c>
      <c r="AX920" s="13" t="s">
        <v>76</v>
      </c>
      <c r="AY920" s="194" t="s">
        <v>165</v>
      </c>
    </row>
    <row r="921" s="13" customFormat="1">
      <c r="A921" s="13"/>
      <c r="B921" s="192"/>
      <c r="C921" s="13"/>
      <c r="D921" s="193" t="s">
        <v>173</v>
      </c>
      <c r="E921" s="194" t="s">
        <v>1</v>
      </c>
      <c r="F921" s="195" t="s">
        <v>1274</v>
      </c>
      <c r="G921" s="13"/>
      <c r="H921" s="196">
        <v>23.600000000000001</v>
      </c>
      <c r="I921" s="197"/>
      <c r="J921" s="13"/>
      <c r="K921" s="13"/>
      <c r="L921" s="192"/>
      <c r="M921" s="198"/>
      <c r="N921" s="199"/>
      <c r="O921" s="199"/>
      <c r="P921" s="199"/>
      <c r="Q921" s="199"/>
      <c r="R921" s="199"/>
      <c r="S921" s="199"/>
      <c r="T921" s="200"/>
      <c r="U921" s="13"/>
      <c r="V921" s="13"/>
      <c r="W921" s="13"/>
      <c r="X921" s="13"/>
      <c r="Y921" s="13"/>
      <c r="Z921" s="13"/>
      <c r="AA921" s="13"/>
      <c r="AB921" s="13"/>
      <c r="AC921" s="13"/>
      <c r="AD921" s="13"/>
      <c r="AE921" s="13"/>
      <c r="AT921" s="194" t="s">
        <v>173</v>
      </c>
      <c r="AU921" s="194" t="s">
        <v>171</v>
      </c>
      <c r="AV921" s="13" t="s">
        <v>171</v>
      </c>
      <c r="AW921" s="13" t="s">
        <v>32</v>
      </c>
      <c r="AX921" s="13" t="s">
        <v>76</v>
      </c>
      <c r="AY921" s="194" t="s">
        <v>165</v>
      </c>
    </row>
    <row r="922" s="14" customFormat="1">
      <c r="A922" s="14"/>
      <c r="B922" s="212"/>
      <c r="C922" s="14"/>
      <c r="D922" s="193" t="s">
        <v>173</v>
      </c>
      <c r="E922" s="213" t="s">
        <v>1</v>
      </c>
      <c r="F922" s="214" t="s">
        <v>231</v>
      </c>
      <c r="G922" s="14"/>
      <c r="H922" s="215">
        <v>126.55</v>
      </c>
      <c r="I922" s="216"/>
      <c r="J922" s="14"/>
      <c r="K922" s="14"/>
      <c r="L922" s="212"/>
      <c r="M922" s="217"/>
      <c r="N922" s="218"/>
      <c r="O922" s="218"/>
      <c r="P922" s="218"/>
      <c r="Q922" s="218"/>
      <c r="R922" s="218"/>
      <c r="S922" s="218"/>
      <c r="T922" s="219"/>
      <c r="U922" s="14"/>
      <c r="V922" s="14"/>
      <c r="W922" s="14"/>
      <c r="X922" s="14"/>
      <c r="Y922" s="14"/>
      <c r="Z922" s="14"/>
      <c r="AA922" s="14"/>
      <c r="AB922" s="14"/>
      <c r="AC922" s="14"/>
      <c r="AD922" s="14"/>
      <c r="AE922" s="14"/>
      <c r="AT922" s="213" t="s">
        <v>173</v>
      </c>
      <c r="AU922" s="213" t="s">
        <v>171</v>
      </c>
      <c r="AV922" s="14" t="s">
        <v>91</v>
      </c>
      <c r="AW922" s="14" t="s">
        <v>32</v>
      </c>
      <c r="AX922" s="14" t="s">
        <v>81</v>
      </c>
      <c r="AY922" s="213" t="s">
        <v>165</v>
      </c>
    </row>
    <row r="923" s="2" customFormat="1" ht="24.15" customHeight="1">
      <c r="A923" s="38"/>
      <c r="B923" s="177"/>
      <c r="C923" s="178" t="s">
        <v>1275</v>
      </c>
      <c r="D923" s="178" t="s">
        <v>167</v>
      </c>
      <c r="E923" s="179" t="s">
        <v>1276</v>
      </c>
      <c r="F923" s="180" t="s">
        <v>1277</v>
      </c>
      <c r="G923" s="181" t="s">
        <v>216</v>
      </c>
      <c r="H923" s="182">
        <v>8</v>
      </c>
      <c r="I923" s="183"/>
      <c r="J923" s="184">
        <f>ROUND(I923*H923,2)</f>
        <v>0</v>
      </c>
      <c r="K923" s="185"/>
      <c r="L923" s="39"/>
      <c r="M923" s="186" t="s">
        <v>1</v>
      </c>
      <c r="N923" s="187" t="s">
        <v>42</v>
      </c>
      <c r="O923" s="78"/>
      <c r="P923" s="188">
        <f>O923*H923</f>
        <v>0</v>
      </c>
      <c r="Q923" s="188">
        <v>0.0018699999999999999</v>
      </c>
      <c r="R923" s="188">
        <f>Q923*H923</f>
        <v>0.014959999999999999</v>
      </c>
      <c r="S923" s="188">
        <v>0</v>
      </c>
      <c r="T923" s="189">
        <f>S923*H923</f>
        <v>0</v>
      </c>
      <c r="U923" s="38"/>
      <c r="V923" s="38"/>
      <c r="W923" s="38"/>
      <c r="X923" s="38"/>
      <c r="Y923" s="38"/>
      <c r="Z923" s="38"/>
      <c r="AA923" s="38"/>
      <c r="AB923" s="38"/>
      <c r="AC923" s="38"/>
      <c r="AD923" s="38"/>
      <c r="AE923" s="38"/>
      <c r="AR923" s="190" t="s">
        <v>240</v>
      </c>
      <c r="AT923" s="190" t="s">
        <v>167</v>
      </c>
      <c r="AU923" s="190" t="s">
        <v>171</v>
      </c>
      <c r="AY923" s="19" t="s">
        <v>165</v>
      </c>
      <c r="BE923" s="191">
        <f>IF(N923="základná",J923,0)</f>
        <v>0</v>
      </c>
      <c r="BF923" s="191">
        <f>IF(N923="znížená",J923,0)</f>
        <v>0</v>
      </c>
      <c r="BG923" s="191">
        <f>IF(N923="zákl. prenesená",J923,0)</f>
        <v>0</v>
      </c>
      <c r="BH923" s="191">
        <f>IF(N923="zníž. prenesená",J923,0)</f>
        <v>0</v>
      </c>
      <c r="BI923" s="191">
        <f>IF(N923="nulová",J923,0)</f>
        <v>0</v>
      </c>
      <c r="BJ923" s="19" t="s">
        <v>171</v>
      </c>
      <c r="BK923" s="191">
        <f>ROUND(I923*H923,2)</f>
        <v>0</v>
      </c>
      <c r="BL923" s="19" t="s">
        <v>240</v>
      </c>
      <c r="BM923" s="190" t="s">
        <v>1278</v>
      </c>
    </row>
    <row r="924" s="2" customFormat="1" ht="33" customHeight="1">
      <c r="A924" s="38"/>
      <c r="B924" s="177"/>
      <c r="C924" s="178" t="s">
        <v>1279</v>
      </c>
      <c r="D924" s="178" t="s">
        <v>167</v>
      </c>
      <c r="E924" s="179" t="s">
        <v>1280</v>
      </c>
      <c r="F924" s="180" t="s">
        <v>1281</v>
      </c>
      <c r="G924" s="181" t="s">
        <v>222</v>
      </c>
      <c r="H924" s="182">
        <v>126.55</v>
      </c>
      <c r="I924" s="183"/>
      <c r="J924" s="184">
        <f>ROUND(I924*H924,2)</f>
        <v>0</v>
      </c>
      <c r="K924" s="185"/>
      <c r="L924" s="39"/>
      <c r="M924" s="186" t="s">
        <v>1</v>
      </c>
      <c r="N924" s="187" t="s">
        <v>42</v>
      </c>
      <c r="O924" s="78"/>
      <c r="P924" s="188">
        <f>O924*H924</f>
        <v>0</v>
      </c>
      <c r="Q924" s="188">
        <v>0</v>
      </c>
      <c r="R924" s="188">
        <f>Q924*H924</f>
        <v>0</v>
      </c>
      <c r="S924" s="188">
        <v>0.0043</v>
      </c>
      <c r="T924" s="189">
        <f>S924*H924</f>
        <v>0.54416500000000001</v>
      </c>
      <c r="U924" s="38"/>
      <c r="V924" s="38"/>
      <c r="W924" s="38"/>
      <c r="X924" s="38"/>
      <c r="Y924" s="38"/>
      <c r="Z924" s="38"/>
      <c r="AA924" s="38"/>
      <c r="AB924" s="38"/>
      <c r="AC924" s="38"/>
      <c r="AD924" s="38"/>
      <c r="AE924" s="38"/>
      <c r="AR924" s="190" t="s">
        <v>240</v>
      </c>
      <c r="AT924" s="190" t="s">
        <v>167</v>
      </c>
      <c r="AU924" s="190" t="s">
        <v>171</v>
      </c>
      <c r="AY924" s="19" t="s">
        <v>165</v>
      </c>
      <c r="BE924" s="191">
        <f>IF(N924="základná",J924,0)</f>
        <v>0</v>
      </c>
      <c r="BF924" s="191">
        <f>IF(N924="znížená",J924,0)</f>
        <v>0</v>
      </c>
      <c r="BG924" s="191">
        <f>IF(N924="zákl. prenesená",J924,0)</f>
        <v>0</v>
      </c>
      <c r="BH924" s="191">
        <f>IF(N924="zníž. prenesená",J924,0)</f>
        <v>0</v>
      </c>
      <c r="BI924" s="191">
        <f>IF(N924="nulová",J924,0)</f>
        <v>0</v>
      </c>
      <c r="BJ924" s="19" t="s">
        <v>171</v>
      </c>
      <c r="BK924" s="191">
        <f>ROUND(I924*H924,2)</f>
        <v>0</v>
      </c>
      <c r="BL924" s="19" t="s">
        <v>240</v>
      </c>
      <c r="BM924" s="190" t="s">
        <v>1282</v>
      </c>
    </row>
    <row r="925" s="13" customFormat="1">
      <c r="A925" s="13"/>
      <c r="B925" s="192"/>
      <c r="C925" s="13"/>
      <c r="D925" s="193" t="s">
        <v>173</v>
      </c>
      <c r="E925" s="194" t="s">
        <v>1</v>
      </c>
      <c r="F925" s="195" t="s">
        <v>1273</v>
      </c>
      <c r="G925" s="13"/>
      <c r="H925" s="196">
        <v>102.95</v>
      </c>
      <c r="I925" s="197"/>
      <c r="J925" s="13"/>
      <c r="K925" s="13"/>
      <c r="L925" s="192"/>
      <c r="M925" s="198"/>
      <c r="N925" s="199"/>
      <c r="O925" s="199"/>
      <c r="P925" s="199"/>
      <c r="Q925" s="199"/>
      <c r="R925" s="199"/>
      <c r="S925" s="199"/>
      <c r="T925" s="200"/>
      <c r="U925" s="13"/>
      <c r="V925" s="13"/>
      <c r="W925" s="13"/>
      <c r="X925" s="13"/>
      <c r="Y925" s="13"/>
      <c r="Z925" s="13"/>
      <c r="AA925" s="13"/>
      <c r="AB925" s="13"/>
      <c r="AC925" s="13"/>
      <c r="AD925" s="13"/>
      <c r="AE925" s="13"/>
      <c r="AT925" s="194" t="s">
        <v>173</v>
      </c>
      <c r="AU925" s="194" t="s">
        <v>171</v>
      </c>
      <c r="AV925" s="13" t="s">
        <v>171</v>
      </c>
      <c r="AW925" s="13" t="s">
        <v>32</v>
      </c>
      <c r="AX925" s="13" t="s">
        <v>76</v>
      </c>
      <c r="AY925" s="194" t="s">
        <v>165</v>
      </c>
    </row>
    <row r="926" s="13" customFormat="1">
      <c r="A926" s="13"/>
      <c r="B926" s="192"/>
      <c r="C926" s="13"/>
      <c r="D926" s="193" t="s">
        <v>173</v>
      </c>
      <c r="E926" s="194" t="s">
        <v>1</v>
      </c>
      <c r="F926" s="195" t="s">
        <v>1274</v>
      </c>
      <c r="G926" s="13"/>
      <c r="H926" s="196">
        <v>23.600000000000001</v>
      </c>
      <c r="I926" s="197"/>
      <c r="J926" s="13"/>
      <c r="K926" s="13"/>
      <c r="L926" s="192"/>
      <c r="M926" s="198"/>
      <c r="N926" s="199"/>
      <c r="O926" s="199"/>
      <c r="P926" s="199"/>
      <c r="Q926" s="199"/>
      <c r="R926" s="199"/>
      <c r="S926" s="199"/>
      <c r="T926" s="200"/>
      <c r="U926" s="13"/>
      <c r="V926" s="13"/>
      <c r="W926" s="13"/>
      <c r="X926" s="13"/>
      <c r="Y926" s="13"/>
      <c r="Z926" s="13"/>
      <c r="AA926" s="13"/>
      <c r="AB926" s="13"/>
      <c r="AC926" s="13"/>
      <c r="AD926" s="13"/>
      <c r="AE926" s="13"/>
      <c r="AT926" s="194" t="s">
        <v>173</v>
      </c>
      <c r="AU926" s="194" t="s">
        <v>171</v>
      </c>
      <c r="AV926" s="13" t="s">
        <v>171</v>
      </c>
      <c r="AW926" s="13" t="s">
        <v>32</v>
      </c>
      <c r="AX926" s="13" t="s">
        <v>76</v>
      </c>
      <c r="AY926" s="194" t="s">
        <v>165</v>
      </c>
    </row>
    <row r="927" s="14" customFormat="1">
      <c r="A927" s="14"/>
      <c r="B927" s="212"/>
      <c r="C927" s="14"/>
      <c r="D927" s="193" t="s">
        <v>173</v>
      </c>
      <c r="E927" s="213" t="s">
        <v>1</v>
      </c>
      <c r="F927" s="214" t="s">
        <v>231</v>
      </c>
      <c r="G927" s="14"/>
      <c r="H927" s="215">
        <v>126.55</v>
      </c>
      <c r="I927" s="216"/>
      <c r="J927" s="14"/>
      <c r="K927" s="14"/>
      <c r="L927" s="212"/>
      <c r="M927" s="217"/>
      <c r="N927" s="218"/>
      <c r="O927" s="218"/>
      <c r="P927" s="218"/>
      <c r="Q927" s="218"/>
      <c r="R927" s="218"/>
      <c r="S927" s="218"/>
      <c r="T927" s="219"/>
      <c r="U927" s="14"/>
      <c r="V927" s="14"/>
      <c r="W927" s="14"/>
      <c r="X927" s="14"/>
      <c r="Y927" s="14"/>
      <c r="Z927" s="14"/>
      <c r="AA927" s="14"/>
      <c r="AB927" s="14"/>
      <c r="AC927" s="14"/>
      <c r="AD927" s="14"/>
      <c r="AE927" s="14"/>
      <c r="AT927" s="213" t="s">
        <v>173</v>
      </c>
      <c r="AU927" s="213" t="s">
        <v>171</v>
      </c>
      <c r="AV927" s="14" t="s">
        <v>91</v>
      </c>
      <c r="AW927" s="14" t="s">
        <v>32</v>
      </c>
      <c r="AX927" s="14" t="s">
        <v>81</v>
      </c>
      <c r="AY927" s="213" t="s">
        <v>165</v>
      </c>
    </row>
    <row r="928" s="2" customFormat="1" ht="24.15" customHeight="1">
      <c r="A928" s="38"/>
      <c r="B928" s="177"/>
      <c r="C928" s="178" t="s">
        <v>1283</v>
      </c>
      <c r="D928" s="178" t="s">
        <v>167</v>
      </c>
      <c r="E928" s="179" t="s">
        <v>1284</v>
      </c>
      <c r="F928" s="180" t="s">
        <v>1285</v>
      </c>
      <c r="G928" s="181" t="s">
        <v>222</v>
      </c>
      <c r="H928" s="182">
        <v>51.700000000000003</v>
      </c>
      <c r="I928" s="183"/>
      <c r="J928" s="184">
        <f>ROUND(I928*H928,2)</f>
        <v>0</v>
      </c>
      <c r="K928" s="185"/>
      <c r="L928" s="39"/>
      <c r="M928" s="186" t="s">
        <v>1</v>
      </c>
      <c r="N928" s="187" t="s">
        <v>42</v>
      </c>
      <c r="O928" s="78"/>
      <c r="P928" s="188">
        <f>O928*H928</f>
        <v>0</v>
      </c>
      <c r="Q928" s="188">
        <v>0</v>
      </c>
      <c r="R928" s="188">
        <f>Q928*H928</f>
        <v>0</v>
      </c>
      <c r="S928" s="188">
        <v>0.0013500000000000001</v>
      </c>
      <c r="T928" s="189">
        <f>S928*H928</f>
        <v>0.06979500000000001</v>
      </c>
      <c r="U928" s="38"/>
      <c r="V928" s="38"/>
      <c r="W928" s="38"/>
      <c r="X928" s="38"/>
      <c r="Y928" s="38"/>
      <c r="Z928" s="38"/>
      <c r="AA928" s="38"/>
      <c r="AB928" s="38"/>
      <c r="AC928" s="38"/>
      <c r="AD928" s="38"/>
      <c r="AE928" s="38"/>
      <c r="AR928" s="190" t="s">
        <v>240</v>
      </c>
      <c r="AT928" s="190" t="s">
        <v>167</v>
      </c>
      <c r="AU928" s="190" t="s">
        <v>171</v>
      </c>
      <c r="AY928" s="19" t="s">
        <v>165</v>
      </c>
      <c r="BE928" s="191">
        <f>IF(N928="základná",J928,0)</f>
        <v>0</v>
      </c>
      <c r="BF928" s="191">
        <f>IF(N928="znížená",J928,0)</f>
        <v>0</v>
      </c>
      <c r="BG928" s="191">
        <f>IF(N928="zákl. prenesená",J928,0)</f>
        <v>0</v>
      </c>
      <c r="BH928" s="191">
        <f>IF(N928="zníž. prenesená",J928,0)</f>
        <v>0</v>
      </c>
      <c r="BI928" s="191">
        <f>IF(N928="nulová",J928,0)</f>
        <v>0</v>
      </c>
      <c r="BJ928" s="19" t="s">
        <v>171</v>
      </c>
      <c r="BK928" s="191">
        <f>ROUND(I928*H928,2)</f>
        <v>0</v>
      </c>
      <c r="BL928" s="19" t="s">
        <v>240</v>
      </c>
      <c r="BM928" s="190" t="s">
        <v>1286</v>
      </c>
    </row>
    <row r="929" s="13" customFormat="1">
      <c r="A929" s="13"/>
      <c r="B929" s="192"/>
      <c r="C929" s="13"/>
      <c r="D929" s="193" t="s">
        <v>173</v>
      </c>
      <c r="E929" s="194" t="s">
        <v>1</v>
      </c>
      <c r="F929" s="195" t="s">
        <v>1287</v>
      </c>
      <c r="G929" s="13"/>
      <c r="H929" s="196">
        <v>51.700000000000003</v>
      </c>
      <c r="I929" s="197"/>
      <c r="J929" s="13"/>
      <c r="K929" s="13"/>
      <c r="L929" s="192"/>
      <c r="M929" s="198"/>
      <c r="N929" s="199"/>
      <c r="O929" s="199"/>
      <c r="P929" s="199"/>
      <c r="Q929" s="199"/>
      <c r="R929" s="199"/>
      <c r="S929" s="199"/>
      <c r="T929" s="200"/>
      <c r="U929" s="13"/>
      <c r="V929" s="13"/>
      <c r="W929" s="13"/>
      <c r="X929" s="13"/>
      <c r="Y929" s="13"/>
      <c r="Z929" s="13"/>
      <c r="AA929" s="13"/>
      <c r="AB929" s="13"/>
      <c r="AC929" s="13"/>
      <c r="AD929" s="13"/>
      <c r="AE929" s="13"/>
      <c r="AT929" s="194" t="s">
        <v>173</v>
      </c>
      <c r="AU929" s="194" t="s">
        <v>171</v>
      </c>
      <c r="AV929" s="13" t="s">
        <v>171</v>
      </c>
      <c r="AW929" s="13" t="s">
        <v>32</v>
      </c>
      <c r="AX929" s="13" t="s">
        <v>81</v>
      </c>
      <c r="AY929" s="194" t="s">
        <v>165</v>
      </c>
    </row>
    <row r="930" s="2" customFormat="1" ht="24.15" customHeight="1">
      <c r="A930" s="38"/>
      <c r="B930" s="177"/>
      <c r="C930" s="178" t="s">
        <v>1288</v>
      </c>
      <c r="D930" s="178" t="s">
        <v>167</v>
      </c>
      <c r="E930" s="179" t="s">
        <v>1289</v>
      </c>
      <c r="F930" s="180" t="s">
        <v>1290</v>
      </c>
      <c r="G930" s="181" t="s">
        <v>222</v>
      </c>
      <c r="H930" s="182">
        <v>123.2</v>
      </c>
      <c r="I930" s="183"/>
      <c r="J930" s="184">
        <f>ROUND(I930*H930,2)</f>
        <v>0</v>
      </c>
      <c r="K930" s="185"/>
      <c r="L930" s="39"/>
      <c r="M930" s="186" t="s">
        <v>1</v>
      </c>
      <c r="N930" s="187" t="s">
        <v>42</v>
      </c>
      <c r="O930" s="78"/>
      <c r="P930" s="188">
        <f>O930*H930</f>
        <v>0</v>
      </c>
      <c r="Q930" s="188">
        <v>0</v>
      </c>
      <c r="R930" s="188">
        <f>Q930*H930</f>
        <v>0</v>
      </c>
      <c r="S930" s="188">
        <v>0.00175</v>
      </c>
      <c r="T930" s="189">
        <f>S930*H930</f>
        <v>0.21560000000000001</v>
      </c>
      <c r="U930" s="38"/>
      <c r="V930" s="38"/>
      <c r="W930" s="38"/>
      <c r="X930" s="38"/>
      <c r="Y930" s="38"/>
      <c r="Z930" s="38"/>
      <c r="AA930" s="38"/>
      <c r="AB930" s="38"/>
      <c r="AC930" s="38"/>
      <c r="AD930" s="38"/>
      <c r="AE930" s="38"/>
      <c r="AR930" s="190" t="s">
        <v>240</v>
      </c>
      <c r="AT930" s="190" t="s">
        <v>167</v>
      </c>
      <c r="AU930" s="190" t="s">
        <v>171</v>
      </c>
      <c r="AY930" s="19" t="s">
        <v>165</v>
      </c>
      <c r="BE930" s="191">
        <f>IF(N930="základná",J930,0)</f>
        <v>0</v>
      </c>
      <c r="BF930" s="191">
        <f>IF(N930="znížená",J930,0)</f>
        <v>0</v>
      </c>
      <c r="BG930" s="191">
        <f>IF(N930="zákl. prenesená",J930,0)</f>
        <v>0</v>
      </c>
      <c r="BH930" s="191">
        <f>IF(N930="zníž. prenesená",J930,0)</f>
        <v>0</v>
      </c>
      <c r="BI930" s="191">
        <f>IF(N930="nulová",J930,0)</f>
        <v>0</v>
      </c>
      <c r="BJ930" s="19" t="s">
        <v>171</v>
      </c>
      <c r="BK930" s="191">
        <f>ROUND(I930*H930,2)</f>
        <v>0</v>
      </c>
      <c r="BL930" s="19" t="s">
        <v>240</v>
      </c>
      <c r="BM930" s="190" t="s">
        <v>1291</v>
      </c>
    </row>
    <row r="931" s="15" customFormat="1">
      <c r="A931" s="15"/>
      <c r="B931" s="220"/>
      <c r="C931" s="15"/>
      <c r="D931" s="193" t="s">
        <v>173</v>
      </c>
      <c r="E931" s="221" t="s">
        <v>1</v>
      </c>
      <c r="F931" s="222" t="s">
        <v>1292</v>
      </c>
      <c r="G931" s="15"/>
      <c r="H931" s="221" t="s">
        <v>1</v>
      </c>
      <c r="I931" s="223"/>
      <c r="J931" s="15"/>
      <c r="K931" s="15"/>
      <c r="L931" s="220"/>
      <c r="M931" s="224"/>
      <c r="N931" s="225"/>
      <c r="O931" s="225"/>
      <c r="P931" s="225"/>
      <c r="Q931" s="225"/>
      <c r="R931" s="225"/>
      <c r="S931" s="225"/>
      <c r="T931" s="226"/>
      <c r="U931" s="15"/>
      <c r="V931" s="15"/>
      <c r="W931" s="15"/>
      <c r="X931" s="15"/>
      <c r="Y931" s="15"/>
      <c r="Z931" s="15"/>
      <c r="AA931" s="15"/>
      <c r="AB931" s="15"/>
      <c r="AC931" s="15"/>
      <c r="AD931" s="15"/>
      <c r="AE931" s="15"/>
      <c r="AT931" s="221" t="s">
        <v>173</v>
      </c>
      <c r="AU931" s="221" t="s">
        <v>171</v>
      </c>
      <c r="AV931" s="15" t="s">
        <v>81</v>
      </c>
      <c r="AW931" s="15" t="s">
        <v>32</v>
      </c>
      <c r="AX931" s="15" t="s">
        <v>76</v>
      </c>
      <c r="AY931" s="221" t="s">
        <v>165</v>
      </c>
    </row>
    <row r="932" s="13" customFormat="1">
      <c r="A932" s="13"/>
      <c r="B932" s="192"/>
      <c r="C932" s="13"/>
      <c r="D932" s="193" t="s">
        <v>173</v>
      </c>
      <c r="E932" s="194" t="s">
        <v>1</v>
      </c>
      <c r="F932" s="195" t="s">
        <v>1293</v>
      </c>
      <c r="G932" s="13"/>
      <c r="H932" s="196">
        <v>123.2</v>
      </c>
      <c r="I932" s="197"/>
      <c r="J932" s="13"/>
      <c r="K932" s="13"/>
      <c r="L932" s="192"/>
      <c r="M932" s="198"/>
      <c r="N932" s="199"/>
      <c r="O932" s="199"/>
      <c r="P932" s="199"/>
      <c r="Q932" s="199"/>
      <c r="R932" s="199"/>
      <c r="S932" s="199"/>
      <c r="T932" s="200"/>
      <c r="U932" s="13"/>
      <c r="V932" s="13"/>
      <c r="W932" s="13"/>
      <c r="X932" s="13"/>
      <c r="Y932" s="13"/>
      <c r="Z932" s="13"/>
      <c r="AA932" s="13"/>
      <c r="AB932" s="13"/>
      <c r="AC932" s="13"/>
      <c r="AD932" s="13"/>
      <c r="AE932" s="13"/>
      <c r="AT932" s="194" t="s">
        <v>173</v>
      </c>
      <c r="AU932" s="194" t="s">
        <v>171</v>
      </c>
      <c r="AV932" s="13" t="s">
        <v>171</v>
      </c>
      <c r="AW932" s="13" t="s">
        <v>32</v>
      </c>
      <c r="AX932" s="13" t="s">
        <v>81</v>
      </c>
      <c r="AY932" s="194" t="s">
        <v>165</v>
      </c>
    </row>
    <row r="933" s="2" customFormat="1" ht="24.15" customHeight="1">
      <c r="A933" s="38"/>
      <c r="B933" s="177"/>
      <c r="C933" s="178" t="s">
        <v>1294</v>
      </c>
      <c r="D933" s="178" t="s">
        <v>167</v>
      </c>
      <c r="E933" s="179" t="s">
        <v>1295</v>
      </c>
      <c r="F933" s="180" t="s">
        <v>1296</v>
      </c>
      <c r="G933" s="181" t="s">
        <v>222</v>
      </c>
      <c r="H933" s="182">
        <v>136.75</v>
      </c>
      <c r="I933" s="183"/>
      <c r="J933" s="184">
        <f>ROUND(I933*H933,2)</f>
        <v>0</v>
      </c>
      <c r="K933" s="185"/>
      <c r="L933" s="39"/>
      <c r="M933" s="186" t="s">
        <v>1</v>
      </c>
      <c r="N933" s="187" t="s">
        <v>42</v>
      </c>
      <c r="O933" s="78"/>
      <c r="P933" s="188">
        <f>O933*H933</f>
        <v>0</v>
      </c>
      <c r="Q933" s="188">
        <v>0</v>
      </c>
      <c r="R933" s="188">
        <f>Q933*H933</f>
        <v>0</v>
      </c>
      <c r="S933" s="188">
        <v>0.0025200000000000001</v>
      </c>
      <c r="T933" s="189">
        <f>S933*H933</f>
        <v>0.34461000000000003</v>
      </c>
      <c r="U933" s="38"/>
      <c r="V933" s="38"/>
      <c r="W933" s="38"/>
      <c r="X933" s="38"/>
      <c r="Y933" s="38"/>
      <c r="Z933" s="38"/>
      <c r="AA933" s="38"/>
      <c r="AB933" s="38"/>
      <c r="AC933" s="38"/>
      <c r="AD933" s="38"/>
      <c r="AE933" s="38"/>
      <c r="AR933" s="190" t="s">
        <v>240</v>
      </c>
      <c r="AT933" s="190" t="s">
        <v>167</v>
      </c>
      <c r="AU933" s="190" t="s">
        <v>171</v>
      </c>
      <c r="AY933" s="19" t="s">
        <v>165</v>
      </c>
      <c r="BE933" s="191">
        <f>IF(N933="základná",J933,0)</f>
        <v>0</v>
      </c>
      <c r="BF933" s="191">
        <f>IF(N933="znížená",J933,0)</f>
        <v>0</v>
      </c>
      <c r="BG933" s="191">
        <f>IF(N933="zákl. prenesená",J933,0)</f>
        <v>0</v>
      </c>
      <c r="BH933" s="191">
        <f>IF(N933="zníž. prenesená",J933,0)</f>
        <v>0</v>
      </c>
      <c r="BI933" s="191">
        <f>IF(N933="nulová",J933,0)</f>
        <v>0</v>
      </c>
      <c r="BJ933" s="19" t="s">
        <v>171</v>
      </c>
      <c r="BK933" s="191">
        <f>ROUND(I933*H933,2)</f>
        <v>0</v>
      </c>
      <c r="BL933" s="19" t="s">
        <v>240</v>
      </c>
      <c r="BM933" s="190" t="s">
        <v>1297</v>
      </c>
    </row>
    <row r="934" s="13" customFormat="1">
      <c r="A934" s="13"/>
      <c r="B934" s="192"/>
      <c r="C934" s="13"/>
      <c r="D934" s="193" t="s">
        <v>173</v>
      </c>
      <c r="E934" s="194" t="s">
        <v>1</v>
      </c>
      <c r="F934" s="195" t="s">
        <v>1298</v>
      </c>
      <c r="G934" s="13"/>
      <c r="H934" s="196">
        <v>105.95</v>
      </c>
      <c r="I934" s="197"/>
      <c r="J934" s="13"/>
      <c r="K934" s="13"/>
      <c r="L934" s="192"/>
      <c r="M934" s="198"/>
      <c r="N934" s="199"/>
      <c r="O934" s="199"/>
      <c r="P934" s="199"/>
      <c r="Q934" s="199"/>
      <c r="R934" s="199"/>
      <c r="S934" s="199"/>
      <c r="T934" s="200"/>
      <c r="U934" s="13"/>
      <c r="V934" s="13"/>
      <c r="W934" s="13"/>
      <c r="X934" s="13"/>
      <c r="Y934" s="13"/>
      <c r="Z934" s="13"/>
      <c r="AA934" s="13"/>
      <c r="AB934" s="13"/>
      <c r="AC934" s="13"/>
      <c r="AD934" s="13"/>
      <c r="AE934" s="13"/>
      <c r="AT934" s="194" t="s">
        <v>173</v>
      </c>
      <c r="AU934" s="194" t="s">
        <v>171</v>
      </c>
      <c r="AV934" s="13" t="s">
        <v>171</v>
      </c>
      <c r="AW934" s="13" t="s">
        <v>32</v>
      </c>
      <c r="AX934" s="13" t="s">
        <v>76</v>
      </c>
      <c r="AY934" s="194" t="s">
        <v>165</v>
      </c>
    </row>
    <row r="935" s="13" customFormat="1">
      <c r="A935" s="13"/>
      <c r="B935" s="192"/>
      <c r="C935" s="13"/>
      <c r="D935" s="193" t="s">
        <v>173</v>
      </c>
      <c r="E935" s="194" t="s">
        <v>1</v>
      </c>
      <c r="F935" s="195" t="s">
        <v>1299</v>
      </c>
      <c r="G935" s="13"/>
      <c r="H935" s="196">
        <v>25.199999999999999</v>
      </c>
      <c r="I935" s="197"/>
      <c r="J935" s="13"/>
      <c r="K935" s="13"/>
      <c r="L935" s="192"/>
      <c r="M935" s="198"/>
      <c r="N935" s="199"/>
      <c r="O935" s="199"/>
      <c r="P935" s="199"/>
      <c r="Q935" s="199"/>
      <c r="R935" s="199"/>
      <c r="S935" s="199"/>
      <c r="T935" s="200"/>
      <c r="U935" s="13"/>
      <c r="V935" s="13"/>
      <c r="W935" s="13"/>
      <c r="X935" s="13"/>
      <c r="Y935" s="13"/>
      <c r="Z935" s="13"/>
      <c r="AA935" s="13"/>
      <c r="AB935" s="13"/>
      <c r="AC935" s="13"/>
      <c r="AD935" s="13"/>
      <c r="AE935" s="13"/>
      <c r="AT935" s="194" t="s">
        <v>173</v>
      </c>
      <c r="AU935" s="194" t="s">
        <v>171</v>
      </c>
      <c r="AV935" s="13" t="s">
        <v>171</v>
      </c>
      <c r="AW935" s="13" t="s">
        <v>32</v>
      </c>
      <c r="AX935" s="13" t="s">
        <v>76</v>
      </c>
      <c r="AY935" s="194" t="s">
        <v>165</v>
      </c>
    </row>
    <row r="936" s="13" customFormat="1">
      <c r="A936" s="13"/>
      <c r="B936" s="192"/>
      <c r="C936" s="13"/>
      <c r="D936" s="193" t="s">
        <v>173</v>
      </c>
      <c r="E936" s="194" t="s">
        <v>1</v>
      </c>
      <c r="F936" s="195" t="s">
        <v>1300</v>
      </c>
      <c r="G936" s="13"/>
      <c r="H936" s="196">
        <v>5.5999999999999996</v>
      </c>
      <c r="I936" s="197"/>
      <c r="J936" s="13"/>
      <c r="K936" s="13"/>
      <c r="L936" s="192"/>
      <c r="M936" s="198"/>
      <c r="N936" s="199"/>
      <c r="O936" s="199"/>
      <c r="P936" s="199"/>
      <c r="Q936" s="199"/>
      <c r="R936" s="199"/>
      <c r="S936" s="199"/>
      <c r="T936" s="200"/>
      <c r="U936" s="13"/>
      <c r="V936" s="13"/>
      <c r="W936" s="13"/>
      <c r="X936" s="13"/>
      <c r="Y936" s="13"/>
      <c r="Z936" s="13"/>
      <c r="AA936" s="13"/>
      <c r="AB936" s="13"/>
      <c r="AC936" s="13"/>
      <c r="AD936" s="13"/>
      <c r="AE936" s="13"/>
      <c r="AT936" s="194" t="s">
        <v>173</v>
      </c>
      <c r="AU936" s="194" t="s">
        <v>171</v>
      </c>
      <c r="AV936" s="13" t="s">
        <v>171</v>
      </c>
      <c r="AW936" s="13" t="s">
        <v>32</v>
      </c>
      <c r="AX936" s="13" t="s">
        <v>76</v>
      </c>
      <c r="AY936" s="194" t="s">
        <v>165</v>
      </c>
    </row>
    <row r="937" s="14" customFormat="1">
      <c r="A937" s="14"/>
      <c r="B937" s="212"/>
      <c r="C937" s="14"/>
      <c r="D937" s="193" t="s">
        <v>173</v>
      </c>
      <c r="E937" s="213" t="s">
        <v>1</v>
      </c>
      <c r="F937" s="214" t="s">
        <v>231</v>
      </c>
      <c r="G937" s="14"/>
      <c r="H937" s="215">
        <v>136.75</v>
      </c>
      <c r="I937" s="216"/>
      <c r="J937" s="14"/>
      <c r="K937" s="14"/>
      <c r="L937" s="212"/>
      <c r="M937" s="217"/>
      <c r="N937" s="218"/>
      <c r="O937" s="218"/>
      <c r="P937" s="218"/>
      <c r="Q937" s="218"/>
      <c r="R937" s="218"/>
      <c r="S937" s="218"/>
      <c r="T937" s="219"/>
      <c r="U937" s="14"/>
      <c r="V937" s="14"/>
      <c r="W937" s="14"/>
      <c r="X937" s="14"/>
      <c r="Y937" s="14"/>
      <c r="Z937" s="14"/>
      <c r="AA937" s="14"/>
      <c r="AB937" s="14"/>
      <c r="AC937" s="14"/>
      <c r="AD937" s="14"/>
      <c r="AE937" s="14"/>
      <c r="AT937" s="213" t="s">
        <v>173</v>
      </c>
      <c r="AU937" s="213" t="s">
        <v>171</v>
      </c>
      <c r="AV937" s="14" t="s">
        <v>91</v>
      </c>
      <c r="AW937" s="14" t="s">
        <v>32</v>
      </c>
      <c r="AX937" s="14" t="s">
        <v>81</v>
      </c>
      <c r="AY937" s="213" t="s">
        <v>165</v>
      </c>
    </row>
    <row r="938" s="2" customFormat="1" ht="24.15" customHeight="1">
      <c r="A938" s="38"/>
      <c r="B938" s="177"/>
      <c r="C938" s="178" t="s">
        <v>1301</v>
      </c>
      <c r="D938" s="178" t="s">
        <v>167</v>
      </c>
      <c r="E938" s="179" t="s">
        <v>1302</v>
      </c>
      <c r="F938" s="180" t="s">
        <v>1303</v>
      </c>
      <c r="G938" s="181" t="s">
        <v>222</v>
      </c>
      <c r="H938" s="182">
        <v>44.950000000000003</v>
      </c>
      <c r="I938" s="183"/>
      <c r="J938" s="184">
        <f>ROUND(I938*H938,2)</f>
        <v>0</v>
      </c>
      <c r="K938" s="185"/>
      <c r="L938" s="39"/>
      <c r="M938" s="186" t="s">
        <v>1</v>
      </c>
      <c r="N938" s="187" t="s">
        <v>42</v>
      </c>
      <c r="O938" s="78"/>
      <c r="P938" s="188">
        <f>O938*H938</f>
        <v>0</v>
      </c>
      <c r="Q938" s="188">
        <v>0</v>
      </c>
      <c r="R938" s="188">
        <f>Q938*H938</f>
        <v>0</v>
      </c>
      <c r="S938" s="188">
        <v>0.0023</v>
      </c>
      <c r="T938" s="189">
        <f>S938*H938</f>
        <v>0.10338500000000001</v>
      </c>
      <c r="U938" s="38"/>
      <c r="V938" s="38"/>
      <c r="W938" s="38"/>
      <c r="X938" s="38"/>
      <c r="Y938" s="38"/>
      <c r="Z938" s="38"/>
      <c r="AA938" s="38"/>
      <c r="AB938" s="38"/>
      <c r="AC938" s="38"/>
      <c r="AD938" s="38"/>
      <c r="AE938" s="38"/>
      <c r="AR938" s="190" t="s">
        <v>240</v>
      </c>
      <c r="AT938" s="190" t="s">
        <v>167</v>
      </c>
      <c r="AU938" s="190" t="s">
        <v>171</v>
      </c>
      <c r="AY938" s="19" t="s">
        <v>165</v>
      </c>
      <c r="BE938" s="191">
        <f>IF(N938="základná",J938,0)</f>
        <v>0</v>
      </c>
      <c r="BF938" s="191">
        <f>IF(N938="znížená",J938,0)</f>
        <v>0</v>
      </c>
      <c r="BG938" s="191">
        <f>IF(N938="zákl. prenesená",J938,0)</f>
        <v>0</v>
      </c>
      <c r="BH938" s="191">
        <f>IF(N938="zníž. prenesená",J938,0)</f>
        <v>0</v>
      </c>
      <c r="BI938" s="191">
        <f>IF(N938="nulová",J938,0)</f>
        <v>0</v>
      </c>
      <c r="BJ938" s="19" t="s">
        <v>171</v>
      </c>
      <c r="BK938" s="191">
        <f>ROUND(I938*H938,2)</f>
        <v>0</v>
      </c>
      <c r="BL938" s="19" t="s">
        <v>240</v>
      </c>
      <c r="BM938" s="190" t="s">
        <v>1304</v>
      </c>
    </row>
    <row r="939" s="13" customFormat="1">
      <c r="A939" s="13"/>
      <c r="B939" s="192"/>
      <c r="C939" s="13"/>
      <c r="D939" s="193" t="s">
        <v>173</v>
      </c>
      <c r="E939" s="194" t="s">
        <v>1</v>
      </c>
      <c r="F939" s="195" t="s">
        <v>1274</v>
      </c>
      <c r="G939" s="13"/>
      <c r="H939" s="196">
        <v>23.600000000000001</v>
      </c>
      <c r="I939" s="197"/>
      <c r="J939" s="13"/>
      <c r="K939" s="13"/>
      <c r="L939" s="192"/>
      <c r="M939" s="198"/>
      <c r="N939" s="199"/>
      <c r="O939" s="199"/>
      <c r="P939" s="199"/>
      <c r="Q939" s="199"/>
      <c r="R939" s="199"/>
      <c r="S939" s="199"/>
      <c r="T939" s="200"/>
      <c r="U939" s="13"/>
      <c r="V939" s="13"/>
      <c r="W939" s="13"/>
      <c r="X939" s="13"/>
      <c r="Y939" s="13"/>
      <c r="Z939" s="13"/>
      <c r="AA939" s="13"/>
      <c r="AB939" s="13"/>
      <c r="AC939" s="13"/>
      <c r="AD939" s="13"/>
      <c r="AE939" s="13"/>
      <c r="AT939" s="194" t="s">
        <v>173</v>
      </c>
      <c r="AU939" s="194" t="s">
        <v>171</v>
      </c>
      <c r="AV939" s="13" t="s">
        <v>171</v>
      </c>
      <c r="AW939" s="13" t="s">
        <v>32</v>
      </c>
      <c r="AX939" s="13" t="s">
        <v>76</v>
      </c>
      <c r="AY939" s="194" t="s">
        <v>165</v>
      </c>
    </row>
    <row r="940" s="13" customFormat="1">
      <c r="A940" s="13"/>
      <c r="B940" s="192"/>
      <c r="C940" s="13"/>
      <c r="D940" s="193" t="s">
        <v>173</v>
      </c>
      <c r="E940" s="194" t="s">
        <v>1</v>
      </c>
      <c r="F940" s="195" t="s">
        <v>1305</v>
      </c>
      <c r="G940" s="13"/>
      <c r="H940" s="196">
        <v>21.350000000000001</v>
      </c>
      <c r="I940" s="197"/>
      <c r="J940" s="13"/>
      <c r="K940" s="13"/>
      <c r="L940" s="192"/>
      <c r="M940" s="198"/>
      <c r="N940" s="199"/>
      <c r="O940" s="199"/>
      <c r="P940" s="199"/>
      <c r="Q940" s="199"/>
      <c r="R940" s="199"/>
      <c r="S940" s="199"/>
      <c r="T940" s="200"/>
      <c r="U940" s="13"/>
      <c r="V940" s="13"/>
      <c r="W940" s="13"/>
      <c r="X940" s="13"/>
      <c r="Y940" s="13"/>
      <c r="Z940" s="13"/>
      <c r="AA940" s="13"/>
      <c r="AB940" s="13"/>
      <c r="AC940" s="13"/>
      <c r="AD940" s="13"/>
      <c r="AE940" s="13"/>
      <c r="AT940" s="194" t="s">
        <v>173</v>
      </c>
      <c r="AU940" s="194" t="s">
        <v>171</v>
      </c>
      <c r="AV940" s="13" t="s">
        <v>171</v>
      </c>
      <c r="AW940" s="13" t="s">
        <v>32</v>
      </c>
      <c r="AX940" s="13" t="s">
        <v>76</v>
      </c>
      <c r="AY940" s="194" t="s">
        <v>165</v>
      </c>
    </row>
    <row r="941" s="14" customFormat="1">
      <c r="A941" s="14"/>
      <c r="B941" s="212"/>
      <c r="C941" s="14"/>
      <c r="D941" s="193" t="s">
        <v>173</v>
      </c>
      <c r="E941" s="213" t="s">
        <v>1</v>
      </c>
      <c r="F941" s="214" t="s">
        <v>231</v>
      </c>
      <c r="G941" s="14"/>
      <c r="H941" s="215">
        <v>44.950000000000003</v>
      </c>
      <c r="I941" s="216"/>
      <c r="J941" s="14"/>
      <c r="K941" s="14"/>
      <c r="L941" s="212"/>
      <c r="M941" s="217"/>
      <c r="N941" s="218"/>
      <c r="O941" s="218"/>
      <c r="P941" s="218"/>
      <c r="Q941" s="218"/>
      <c r="R941" s="218"/>
      <c r="S941" s="218"/>
      <c r="T941" s="219"/>
      <c r="U941" s="14"/>
      <c r="V941" s="14"/>
      <c r="W941" s="14"/>
      <c r="X941" s="14"/>
      <c r="Y941" s="14"/>
      <c r="Z941" s="14"/>
      <c r="AA941" s="14"/>
      <c r="AB941" s="14"/>
      <c r="AC941" s="14"/>
      <c r="AD941" s="14"/>
      <c r="AE941" s="14"/>
      <c r="AT941" s="213" t="s">
        <v>173</v>
      </c>
      <c r="AU941" s="213" t="s">
        <v>171</v>
      </c>
      <c r="AV941" s="14" t="s">
        <v>91</v>
      </c>
      <c r="AW941" s="14" t="s">
        <v>32</v>
      </c>
      <c r="AX941" s="14" t="s">
        <v>81</v>
      </c>
      <c r="AY941" s="213" t="s">
        <v>165</v>
      </c>
    </row>
    <row r="942" s="2" customFormat="1" ht="24.15" customHeight="1">
      <c r="A942" s="38"/>
      <c r="B942" s="177"/>
      <c r="C942" s="178" t="s">
        <v>1306</v>
      </c>
      <c r="D942" s="178" t="s">
        <v>167</v>
      </c>
      <c r="E942" s="179" t="s">
        <v>1307</v>
      </c>
      <c r="F942" s="180" t="s">
        <v>1308</v>
      </c>
      <c r="G942" s="181" t="s">
        <v>222</v>
      </c>
      <c r="H942" s="182">
        <v>69</v>
      </c>
      <c r="I942" s="183"/>
      <c r="J942" s="184">
        <f>ROUND(I942*H942,2)</f>
        <v>0</v>
      </c>
      <c r="K942" s="185"/>
      <c r="L942" s="39"/>
      <c r="M942" s="186" t="s">
        <v>1</v>
      </c>
      <c r="N942" s="187" t="s">
        <v>42</v>
      </c>
      <c r="O942" s="78"/>
      <c r="P942" s="188">
        <f>O942*H942</f>
        <v>0</v>
      </c>
      <c r="Q942" s="188">
        <v>0</v>
      </c>
      <c r="R942" s="188">
        <f>Q942*H942</f>
        <v>0</v>
      </c>
      <c r="S942" s="188">
        <v>0.0035599999999999998</v>
      </c>
      <c r="T942" s="189">
        <f>S942*H942</f>
        <v>0.24564</v>
      </c>
      <c r="U942" s="38"/>
      <c r="V942" s="38"/>
      <c r="W942" s="38"/>
      <c r="X942" s="38"/>
      <c r="Y942" s="38"/>
      <c r="Z942" s="38"/>
      <c r="AA942" s="38"/>
      <c r="AB942" s="38"/>
      <c r="AC942" s="38"/>
      <c r="AD942" s="38"/>
      <c r="AE942" s="38"/>
      <c r="AR942" s="190" t="s">
        <v>240</v>
      </c>
      <c r="AT942" s="190" t="s">
        <v>167</v>
      </c>
      <c r="AU942" s="190" t="s">
        <v>171</v>
      </c>
      <c r="AY942" s="19" t="s">
        <v>165</v>
      </c>
      <c r="BE942" s="191">
        <f>IF(N942="základná",J942,0)</f>
        <v>0</v>
      </c>
      <c r="BF942" s="191">
        <f>IF(N942="znížená",J942,0)</f>
        <v>0</v>
      </c>
      <c r="BG942" s="191">
        <f>IF(N942="zákl. prenesená",J942,0)</f>
        <v>0</v>
      </c>
      <c r="BH942" s="191">
        <f>IF(N942="zníž. prenesená",J942,0)</f>
        <v>0</v>
      </c>
      <c r="BI942" s="191">
        <f>IF(N942="nulová",J942,0)</f>
        <v>0</v>
      </c>
      <c r="BJ942" s="19" t="s">
        <v>171</v>
      </c>
      <c r="BK942" s="191">
        <f>ROUND(I942*H942,2)</f>
        <v>0</v>
      </c>
      <c r="BL942" s="19" t="s">
        <v>240</v>
      </c>
      <c r="BM942" s="190" t="s">
        <v>1309</v>
      </c>
    </row>
    <row r="943" s="13" customFormat="1">
      <c r="A943" s="13"/>
      <c r="B943" s="192"/>
      <c r="C943" s="13"/>
      <c r="D943" s="193" t="s">
        <v>173</v>
      </c>
      <c r="E943" s="194" t="s">
        <v>1</v>
      </c>
      <c r="F943" s="195" t="s">
        <v>1310</v>
      </c>
      <c r="G943" s="13"/>
      <c r="H943" s="196">
        <v>69</v>
      </c>
      <c r="I943" s="197"/>
      <c r="J943" s="13"/>
      <c r="K943" s="13"/>
      <c r="L943" s="192"/>
      <c r="M943" s="198"/>
      <c r="N943" s="199"/>
      <c r="O943" s="199"/>
      <c r="P943" s="199"/>
      <c r="Q943" s="199"/>
      <c r="R943" s="199"/>
      <c r="S943" s="199"/>
      <c r="T943" s="200"/>
      <c r="U943" s="13"/>
      <c r="V943" s="13"/>
      <c r="W943" s="13"/>
      <c r="X943" s="13"/>
      <c r="Y943" s="13"/>
      <c r="Z943" s="13"/>
      <c r="AA943" s="13"/>
      <c r="AB943" s="13"/>
      <c r="AC943" s="13"/>
      <c r="AD943" s="13"/>
      <c r="AE943" s="13"/>
      <c r="AT943" s="194" t="s">
        <v>173</v>
      </c>
      <c r="AU943" s="194" t="s">
        <v>171</v>
      </c>
      <c r="AV943" s="13" t="s">
        <v>171</v>
      </c>
      <c r="AW943" s="13" t="s">
        <v>32</v>
      </c>
      <c r="AX943" s="13" t="s">
        <v>81</v>
      </c>
      <c r="AY943" s="194" t="s">
        <v>165</v>
      </c>
    </row>
    <row r="944" s="2" customFormat="1" ht="24.15" customHeight="1">
      <c r="A944" s="38"/>
      <c r="B944" s="177"/>
      <c r="C944" s="178" t="s">
        <v>1311</v>
      </c>
      <c r="D944" s="178" t="s">
        <v>167</v>
      </c>
      <c r="E944" s="179" t="s">
        <v>1312</v>
      </c>
      <c r="F944" s="180" t="s">
        <v>1313</v>
      </c>
      <c r="G944" s="181" t="s">
        <v>222</v>
      </c>
      <c r="H944" s="182">
        <v>51.700000000000003</v>
      </c>
      <c r="I944" s="183"/>
      <c r="J944" s="184">
        <f>ROUND(I944*H944,2)</f>
        <v>0</v>
      </c>
      <c r="K944" s="185"/>
      <c r="L944" s="39"/>
      <c r="M944" s="186" t="s">
        <v>1</v>
      </c>
      <c r="N944" s="187" t="s">
        <v>42</v>
      </c>
      <c r="O944" s="78"/>
      <c r="P944" s="188">
        <f>O944*H944</f>
        <v>0</v>
      </c>
      <c r="Q944" s="188">
        <v>0.0022899999999999999</v>
      </c>
      <c r="R944" s="188">
        <f>Q944*H944</f>
        <v>0.118393</v>
      </c>
      <c r="S944" s="188">
        <v>0</v>
      </c>
      <c r="T944" s="189">
        <f>S944*H944</f>
        <v>0</v>
      </c>
      <c r="U944" s="38"/>
      <c r="V944" s="38"/>
      <c r="W944" s="38"/>
      <c r="X944" s="38"/>
      <c r="Y944" s="38"/>
      <c r="Z944" s="38"/>
      <c r="AA944" s="38"/>
      <c r="AB944" s="38"/>
      <c r="AC944" s="38"/>
      <c r="AD944" s="38"/>
      <c r="AE944" s="38"/>
      <c r="AR944" s="190" t="s">
        <v>240</v>
      </c>
      <c r="AT944" s="190" t="s">
        <v>167</v>
      </c>
      <c r="AU944" s="190" t="s">
        <v>171</v>
      </c>
      <c r="AY944" s="19" t="s">
        <v>165</v>
      </c>
      <c r="BE944" s="191">
        <f>IF(N944="základná",J944,0)</f>
        <v>0</v>
      </c>
      <c r="BF944" s="191">
        <f>IF(N944="znížená",J944,0)</f>
        <v>0</v>
      </c>
      <c r="BG944" s="191">
        <f>IF(N944="zákl. prenesená",J944,0)</f>
        <v>0</v>
      </c>
      <c r="BH944" s="191">
        <f>IF(N944="zníž. prenesená",J944,0)</f>
        <v>0</v>
      </c>
      <c r="BI944" s="191">
        <f>IF(N944="nulová",J944,0)</f>
        <v>0</v>
      </c>
      <c r="BJ944" s="19" t="s">
        <v>171</v>
      </c>
      <c r="BK944" s="191">
        <f>ROUND(I944*H944,2)</f>
        <v>0</v>
      </c>
      <c r="BL944" s="19" t="s">
        <v>240</v>
      </c>
      <c r="BM944" s="190" t="s">
        <v>1314</v>
      </c>
    </row>
    <row r="945" s="2" customFormat="1" ht="24.15" customHeight="1">
      <c r="A945" s="38"/>
      <c r="B945" s="177"/>
      <c r="C945" s="178" t="s">
        <v>1315</v>
      </c>
      <c r="D945" s="178" t="s">
        <v>167</v>
      </c>
      <c r="E945" s="179" t="s">
        <v>1316</v>
      </c>
      <c r="F945" s="180" t="s">
        <v>1317</v>
      </c>
      <c r="G945" s="181" t="s">
        <v>222</v>
      </c>
      <c r="H945" s="182">
        <v>123.2</v>
      </c>
      <c r="I945" s="183"/>
      <c r="J945" s="184">
        <f>ROUND(I945*H945,2)</f>
        <v>0</v>
      </c>
      <c r="K945" s="185"/>
      <c r="L945" s="39"/>
      <c r="M945" s="186" t="s">
        <v>1</v>
      </c>
      <c r="N945" s="187" t="s">
        <v>42</v>
      </c>
      <c r="O945" s="78"/>
      <c r="P945" s="188">
        <f>O945*H945</f>
        <v>0</v>
      </c>
      <c r="Q945" s="188">
        <v>0.00216</v>
      </c>
      <c r="R945" s="188">
        <f>Q945*H945</f>
        <v>0.26611200000000002</v>
      </c>
      <c r="S945" s="188">
        <v>0</v>
      </c>
      <c r="T945" s="189">
        <f>S945*H945</f>
        <v>0</v>
      </c>
      <c r="U945" s="38"/>
      <c r="V945" s="38"/>
      <c r="W945" s="38"/>
      <c r="X945" s="38"/>
      <c r="Y945" s="38"/>
      <c r="Z945" s="38"/>
      <c r="AA945" s="38"/>
      <c r="AB945" s="38"/>
      <c r="AC945" s="38"/>
      <c r="AD945" s="38"/>
      <c r="AE945" s="38"/>
      <c r="AR945" s="190" t="s">
        <v>240</v>
      </c>
      <c r="AT945" s="190" t="s">
        <v>167</v>
      </c>
      <c r="AU945" s="190" t="s">
        <v>171</v>
      </c>
      <c r="AY945" s="19" t="s">
        <v>165</v>
      </c>
      <c r="BE945" s="191">
        <f>IF(N945="základná",J945,0)</f>
        <v>0</v>
      </c>
      <c r="BF945" s="191">
        <f>IF(N945="znížená",J945,0)</f>
        <v>0</v>
      </c>
      <c r="BG945" s="191">
        <f>IF(N945="zákl. prenesená",J945,0)</f>
        <v>0</v>
      </c>
      <c r="BH945" s="191">
        <f>IF(N945="zníž. prenesená",J945,0)</f>
        <v>0</v>
      </c>
      <c r="BI945" s="191">
        <f>IF(N945="nulová",J945,0)</f>
        <v>0</v>
      </c>
      <c r="BJ945" s="19" t="s">
        <v>171</v>
      </c>
      <c r="BK945" s="191">
        <f>ROUND(I945*H945,2)</f>
        <v>0</v>
      </c>
      <c r="BL945" s="19" t="s">
        <v>240</v>
      </c>
      <c r="BM945" s="190" t="s">
        <v>1318</v>
      </c>
    </row>
    <row r="946" s="2" customFormat="1" ht="24.15" customHeight="1">
      <c r="A946" s="38"/>
      <c r="B946" s="177"/>
      <c r="C946" s="178" t="s">
        <v>1319</v>
      </c>
      <c r="D946" s="178" t="s">
        <v>167</v>
      </c>
      <c r="E946" s="179" t="s">
        <v>1320</v>
      </c>
      <c r="F946" s="180" t="s">
        <v>1321</v>
      </c>
      <c r="G946" s="181" t="s">
        <v>222</v>
      </c>
      <c r="H946" s="182">
        <v>136.75</v>
      </c>
      <c r="I946" s="183"/>
      <c r="J946" s="184">
        <f>ROUND(I946*H946,2)</f>
        <v>0</v>
      </c>
      <c r="K946" s="185"/>
      <c r="L946" s="39"/>
      <c r="M946" s="186" t="s">
        <v>1</v>
      </c>
      <c r="N946" s="187" t="s">
        <v>42</v>
      </c>
      <c r="O946" s="78"/>
      <c r="P946" s="188">
        <f>O946*H946</f>
        <v>0</v>
      </c>
      <c r="Q946" s="188">
        <v>0.0038300000000000001</v>
      </c>
      <c r="R946" s="188">
        <f>Q946*H946</f>
        <v>0.52375250000000007</v>
      </c>
      <c r="S946" s="188">
        <v>0</v>
      </c>
      <c r="T946" s="189">
        <f>S946*H946</f>
        <v>0</v>
      </c>
      <c r="U946" s="38"/>
      <c r="V946" s="38"/>
      <c r="W946" s="38"/>
      <c r="X946" s="38"/>
      <c r="Y946" s="38"/>
      <c r="Z946" s="38"/>
      <c r="AA946" s="38"/>
      <c r="AB946" s="38"/>
      <c r="AC946" s="38"/>
      <c r="AD946" s="38"/>
      <c r="AE946" s="38"/>
      <c r="AR946" s="190" t="s">
        <v>240</v>
      </c>
      <c r="AT946" s="190" t="s">
        <v>167</v>
      </c>
      <c r="AU946" s="190" t="s">
        <v>171</v>
      </c>
      <c r="AY946" s="19" t="s">
        <v>165</v>
      </c>
      <c r="BE946" s="191">
        <f>IF(N946="základná",J946,0)</f>
        <v>0</v>
      </c>
      <c r="BF946" s="191">
        <f>IF(N946="znížená",J946,0)</f>
        <v>0</v>
      </c>
      <c r="BG946" s="191">
        <f>IF(N946="zákl. prenesená",J946,0)</f>
        <v>0</v>
      </c>
      <c r="BH946" s="191">
        <f>IF(N946="zníž. prenesená",J946,0)</f>
        <v>0</v>
      </c>
      <c r="BI946" s="191">
        <f>IF(N946="nulová",J946,0)</f>
        <v>0</v>
      </c>
      <c r="BJ946" s="19" t="s">
        <v>171</v>
      </c>
      <c r="BK946" s="191">
        <f>ROUND(I946*H946,2)</f>
        <v>0</v>
      </c>
      <c r="BL946" s="19" t="s">
        <v>240</v>
      </c>
      <c r="BM946" s="190" t="s">
        <v>1322</v>
      </c>
    </row>
    <row r="947" s="2" customFormat="1" ht="24.15" customHeight="1">
      <c r="A947" s="38"/>
      <c r="B947" s="177"/>
      <c r="C947" s="178" t="s">
        <v>1323</v>
      </c>
      <c r="D947" s="178" t="s">
        <v>167</v>
      </c>
      <c r="E947" s="179" t="s">
        <v>1324</v>
      </c>
      <c r="F947" s="180" t="s">
        <v>1325</v>
      </c>
      <c r="G947" s="181" t="s">
        <v>222</v>
      </c>
      <c r="H947" s="182">
        <v>69</v>
      </c>
      <c r="I947" s="183"/>
      <c r="J947" s="184">
        <f>ROUND(I947*H947,2)</f>
        <v>0</v>
      </c>
      <c r="K947" s="185"/>
      <c r="L947" s="39"/>
      <c r="M947" s="186" t="s">
        <v>1</v>
      </c>
      <c r="N947" s="187" t="s">
        <v>42</v>
      </c>
      <c r="O947" s="78"/>
      <c r="P947" s="188">
        <f>O947*H947</f>
        <v>0</v>
      </c>
      <c r="Q947" s="188">
        <v>0.0031800000000000001</v>
      </c>
      <c r="R947" s="188">
        <f>Q947*H947</f>
        <v>0.21942</v>
      </c>
      <c r="S947" s="188">
        <v>0</v>
      </c>
      <c r="T947" s="189">
        <f>S947*H947</f>
        <v>0</v>
      </c>
      <c r="U947" s="38"/>
      <c r="V947" s="38"/>
      <c r="W947" s="38"/>
      <c r="X947" s="38"/>
      <c r="Y947" s="38"/>
      <c r="Z947" s="38"/>
      <c r="AA947" s="38"/>
      <c r="AB947" s="38"/>
      <c r="AC947" s="38"/>
      <c r="AD947" s="38"/>
      <c r="AE947" s="38"/>
      <c r="AR947" s="190" t="s">
        <v>240</v>
      </c>
      <c r="AT947" s="190" t="s">
        <v>167</v>
      </c>
      <c r="AU947" s="190" t="s">
        <v>171</v>
      </c>
      <c r="AY947" s="19" t="s">
        <v>165</v>
      </c>
      <c r="BE947" s="191">
        <f>IF(N947="základná",J947,0)</f>
        <v>0</v>
      </c>
      <c r="BF947" s="191">
        <f>IF(N947="znížená",J947,0)</f>
        <v>0</v>
      </c>
      <c r="BG947" s="191">
        <f>IF(N947="zákl. prenesená",J947,0)</f>
        <v>0</v>
      </c>
      <c r="BH947" s="191">
        <f>IF(N947="zníž. prenesená",J947,0)</f>
        <v>0</v>
      </c>
      <c r="BI947" s="191">
        <f>IF(N947="nulová",J947,0)</f>
        <v>0</v>
      </c>
      <c r="BJ947" s="19" t="s">
        <v>171</v>
      </c>
      <c r="BK947" s="191">
        <f>ROUND(I947*H947,2)</f>
        <v>0</v>
      </c>
      <c r="BL947" s="19" t="s">
        <v>240</v>
      </c>
      <c r="BM947" s="190" t="s">
        <v>1326</v>
      </c>
    </row>
    <row r="948" s="2" customFormat="1" ht="24.15" customHeight="1">
      <c r="A948" s="38"/>
      <c r="B948" s="177"/>
      <c r="C948" s="178" t="s">
        <v>1327</v>
      </c>
      <c r="D948" s="178" t="s">
        <v>167</v>
      </c>
      <c r="E948" s="179" t="s">
        <v>1328</v>
      </c>
      <c r="F948" s="180" t="s">
        <v>1329</v>
      </c>
      <c r="G948" s="181" t="s">
        <v>949</v>
      </c>
      <c r="H948" s="235"/>
      <c r="I948" s="183"/>
      <c r="J948" s="184">
        <f>ROUND(I948*H948,2)</f>
        <v>0</v>
      </c>
      <c r="K948" s="185"/>
      <c r="L948" s="39"/>
      <c r="M948" s="186" t="s">
        <v>1</v>
      </c>
      <c r="N948" s="187" t="s">
        <v>42</v>
      </c>
      <c r="O948" s="78"/>
      <c r="P948" s="188">
        <f>O948*H948</f>
        <v>0</v>
      </c>
      <c r="Q948" s="188">
        <v>0</v>
      </c>
      <c r="R948" s="188">
        <f>Q948*H948</f>
        <v>0</v>
      </c>
      <c r="S948" s="188">
        <v>0</v>
      </c>
      <c r="T948" s="189">
        <f>S948*H948</f>
        <v>0</v>
      </c>
      <c r="U948" s="38"/>
      <c r="V948" s="38"/>
      <c r="W948" s="38"/>
      <c r="X948" s="38"/>
      <c r="Y948" s="38"/>
      <c r="Z948" s="38"/>
      <c r="AA948" s="38"/>
      <c r="AB948" s="38"/>
      <c r="AC948" s="38"/>
      <c r="AD948" s="38"/>
      <c r="AE948" s="38"/>
      <c r="AR948" s="190" t="s">
        <v>240</v>
      </c>
      <c r="AT948" s="190" t="s">
        <v>167</v>
      </c>
      <c r="AU948" s="190" t="s">
        <v>171</v>
      </c>
      <c r="AY948" s="19" t="s">
        <v>165</v>
      </c>
      <c r="BE948" s="191">
        <f>IF(N948="základná",J948,0)</f>
        <v>0</v>
      </c>
      <c r="BF948" s="191">
        <f>IF(N948="znížená",J948,0)</f>
        <v>0</v>
      </c>
      <c r="BG948" s="191">
        <f>IF(N948="zákl. prenesená",J948,0)</f>
        <v>0</v>
      </c>
      <c r="BH948" s="191">
        <f>IF(N948="zníž. prenesená",J948,0)</f>
        <v>0</v>
      </c>
      <c r="BI948" s="191">
        <f>IF(N948="nulová",J948,0)</f>
        <v>0</v>
      </c>
      <c r="BJ948" s="19" t="s">
        <v>171</v>
      </c>
      <c r="BK948" s="191">
        <f>ROUND(I948*H948,2)</f>
        <v>0</v>
      </c>
      <c r="BL948" s="19" t="s">
        <v>240</v>
      </c>
      <c r="BM948" s="190" t="s">
        <v>1330</v>
      </c>
    </row>
    <row r="949" s="12" customFormat="1" ht="22.8" customHeight="1">
      <c r="A949" s="12"/>
      <c r="B949" s="164"/>
      <c r="C949" s="12"/>
      <c r="D949" s="165" t="s">
        <v>75</v>
      </c>
      <c r="E949" s="175" t="s">
        <v>1331</v>
      </c>
      <c r="F949" s="175" t="s">
        <v>1332</v>
      </c>
      <c r="G949" s="12"/>
      <c r="H949" s="12"/>
      <c r="I949" s="167"/>
      <c r="J949" s="176">
        <f>BK949</f>
        <v>0</v>
      </c>
      <c r="K949" s="12"/>
      <c r="L949" s="164"/>
      <c r="M949" s="169"/>
      <c r="N949" s="170"/>
      <c r="O949" s="170"/>
      <c r="P949" s="171">
        <f>SUM(P950:P955)</f>
        <v>0</v>
      </c>
      <c r="Q949" s="170"/>
      <c r="R949" s="171">
        <f>SUM(R950:R955)</f>
        <v>28.000560000000004</v>
      </c>
      <c r="S949" s="170"/>
      <c r="T949" s="172">
        <f>SUM(T950:T955)</f>
        <v>28.970000000000002</v>
      </c>
      <c r="U949" s="12"/>
      <c r="V949" s="12"/>
      <c r="W949" s="12"/>
      <c r="X949" s="12"/>
      <c r="Y949" s="12"/>
      <c r="Z949" s="12"/>
      <c r="AA949" s="12"/>
      <c r="AB949" s="12"/>
      <c r="AC949" s="12"/>
      <c r="AD949" s="12"/>
      <c r="AE949" s="12"/>
      <c r="AR949" s="165" t="s">
        <v>171</v>
      </c>
      <c r="AT949" s="173" t="s">
        <v>75</v>
      </c>
      <c r="AU949" s="173" t="s">
        <v>81</v>
      </c>
      <c r="AY949" s="165" t="s">
        <v>165</v>
      </c>
      <c r="BK949" s="174">
        <f>SUM(BK950:BK955)</f>
        <v>0</v>
      </c>
    </row>
    <row r="950" s="2" customFormat="1" ht="24.15" customHeight="1">
      <c r="A950" s="38"/>
      <c r="B950" s="177"/>
      <c r="C950" s="178" t="s">
        <v>1333</v>
      </c>
      <c r="D950" s="178" t="s">
        <v>167</v>
      </c>
      <c r="E950" s="179" t="s">
        <v>1334</v>
      </c>
      <c r="F950" s="180" t="s">
        <v>1335</v>
      </c>
      <c r="G950" s="181" t="s">
        <v>170</v>
      </c>
      <c r="H950" s="182">
        <v>553</v>
      </c>
      <c r="I950" s="183"/>
      <c r="J950" s="184">
        <f>ROUND(I950*H950,2)</f>
        <v>0</v>
      </c>
      <c r="K950" s="185"/>
      <c r="L950" s="39"/>
      <c r="M950" s="186" t="s">
        <v>1</v>
      </c>
      <c r="N950" s="187" t="s">
        <v>42</v>
      </c>
      <c r="O950" s="78"/>
      <c r="P950" s="188">
        <f>O950*H950</f>
        <v>0</v>
      </c>
      <c r="Q950" s="188">
        <v>0.048910000000000002</v>
      </c>
      <c r="R950" s="188">
        <f>Q950*H950</f>
        <v>27.047230000000003</v>
      </c>
      <c r="S950" s="188">
        <v>0</v>
      </c>
      <c r="T950" s="189">
        <f>S950*H950</f>
        <v>0</v>
      </c>
      <c r="U950" s="38"/>
      <c r="V950" s="38"/>
      <c r="W950" s="38"/>
      <c r="X950" s="38"/>
      <c r="Y950" s="38"/>
      <c r="Z950" s="38"/>
      <c r="AA950" s="38"/>
      <c r="AB950" s="38"/>
      <c r="AC950" s="38"/>
      <c r="AD950" s="38"/>
      <c r="AE950" s="38"/>
      <c r="AR950" s="190" t="s">
        <v>240</v>
      </c>
      <c r="AT950" s="190" t="s">
        <v>167</v>
      </c>
      <c r="AU950" s="190" t="s">
        <v>171</v>
      </c>
      <c r="AY950" s="19" t="s">
        <v>165</v>
      </c>
      <c r="BE950" s="191">
        <f>IF(N950="základná",J950,0)</f>
        <v>0</v>
      </c>
      <c r="BF950" s="191">
        <f>IF(N950="znížená",J950,0)</f>
        <v>0</v>
      </c>
      <c r="BG950" s="191">
        <f>IF(N950="zákl. prenesená",J950,0)</f>
        <v>0</v>
      </c>
      <c r="BH950" s="191">
        <f>IF(N950="zníž. prenesená",J950,0)</f>
        <v>0</v>
      </c>
      <c r="BI950" s="191">
        <f>IF(N950="nulová",J950,0)</f>
        <v>0</v>
      </c>
      <c r="BJ950" s="19" t="s">
        <v>171</v>
      </c>
      <c r="BK950" s="191">
        <f>ROUND(I950*H950,2)</f>
        <v>0</v>
      </c>
      <c r="BL950" s="19" t="s">
        <v>240</v>
      </c>
      <c r="BM950" s="190" t="s">
        <v>1336</v>
      </c>
    </row>
    <row r="951" s="2" customFormat="1" ht="24.15" customHeight="1">
      <c r="A951" s="38"/>
      <c r="B951" s="177"/>
      <c r="C951" s="178" t="s">
        <v>1337</v>
      </c>
      <c r="D951" s="178" t="s">
        <v>167</v>
      </c>
      <c r="E951" s="179" t="s">
        <v>1338</v>
      </c>
      <c r="F951" s="180" t="s">
        <v>1339</v>
      </c>
      <c r="G951" s="181" t="s">
        <v>222</v>
      </c>
      <c r="H951" s="182">
        <v>66</v>
      </c>
      <c r="I951" s="183"/>
      <c r="J951" s="184">
        <f>ROUND(I951*H951,2)</f>
        <v>0</v>
      </c>
      <c r="K951" s="185"/>
      <c r="L951" s="39"/>
      <c r="M951" s="186" t="s">
        <v>1</v>
      </c>
      <c r="N951" s="187" t="s">
        <v>42</v>
      </c>
      <c r="O951" s="78"/>
      <c r="P951" s="188">
        <f>O951*H951</f>
        <v>0</v>
      </c>
      <c r="Q951" s="188">
        <v>0.01302</v>
      </c>
      <c r="R951" s="188">
        <f>Q951*H951</f>
        <v>0.85931999999999997</v>
      </c>
      <c r="S951" s="188">
        <v>0</v>
      </c>
      <c r="T951" s="189">
        <f>S951*H951</f>
        <v>0</v>
      </c>
      <c r="U951" s="38"/>
      <c r="V951" s="38"/>
      <c r="W951" s="38"/>
      <c r="X951" s="38"/>
      <c r="Y951" s="38"/>
      <c r="Z951" s="38"/>
      <c r="AA951" s="38"/>
      <c r="AB951" s="38"/>
      <c r="AC951" s="38"/>
      <c r="AD951" s="38"/>
      <c r="AE951" s="38"/>
      <c r="AR951" s="190" t="s">
        <v>240</v>
      </c>
      <c r="AT951" s="190" t="s">
        <v>167</v>
      </c>
      <c r="AU951" s="190" t="s">
        <v>171</v>
      </c>
      <c r="AY951" s="19" t="s">
        <v>165</v>
      </c>
      <c r="BE951" s="191">
        <f>IF(N951="základná",J951,0)</f>
        <v>0</v>
      </c>
      <c r="BF951" s="191">
        <f>IF(N951="znížená",J951,0)</f>
        <v>0</v>
      </c>
      <c r="BG951" s="191">
        <f>IF(N951="zákl. prenesená",J951,0)</f>
        <v>0</v>
      </c>
      <c r="BH951" s="191">
        <f>IF(N951="zníž. prenesená",J951,0)</f>
        <v>0</v>
      </c>
      <c r="BI951" s="191">
        <f>IF(N951="nulová",J951,0)</f>
        <v>0</v>
      </c>
      <c r="BJ951" s="19" t="s">
        <v>171</v>
      </c>
      <c r="BK951" s="191">
        <f>ROUND(I951*H951,2)</f>
        <v>0</v>
      </c>
      <c r="BL951" s="19" t="s">
        <v>240</v>
      </c>
      <c r="BM951" s="190" t="s">
        <v>1340</v>
      </c>
    </row>
    <row r="952" s="2" customFormat="1" ht="37.8" customHeight="1">
      <c r="A952" s="38"/>
      <c r="B952" s="177"/>
      <c r="C952" s="178" t="s">
        <v>1341</v>
      </c>
      <c r="D952" s="178" t="s">
        <v>167</v>
      </c>
      <c r="E952" s="179" t="s">
        <v>1342</v>
      </c>
      <c r="F952" s="180" t="s">
        <v>1343</v>
      </c>
      <c r="G952" s="181" t="s">
        <v>170</v>
      </c>
      <c r="H952" s="182">
        <v>553</v>
      </c>
      <c r="I952" s="183"/>
      <c r="J952" s="184">
        <f>ROUND(I952*H952,2)</f>
        <v>0</v>
      </c>
      <c r="K952" s="185"/>
      <c r="L952" s="39"/>
      <c r="M952" s="186" t="s">
        <v>1</v>
      </c>
      <c r="N952" s="187" t="s">
        <v>42</v>
      </c>
      <c r="O952" s="78"/>
      <c r="P952" s="188">
        <f>O952*H952</f>
        <v>0</v>
      </c>
      <c r="Q952" s="188">
        <v>0</v>
      </c>
      <c r="R952" s="188">
        <f>Q952*H952</f>
        <v>0</v>
      </c>
      <c r="S952" s="188">
        <v>0.050000000000000003</v>
      </c>
      <c r="T952" s="189">
        <f>S952*H952</f>
        <v>27.650000000000002</v>
      </c>
      <c r="U952" s="38"/>
      <c r="V952" s="38"/>
      <c r="W952" s="38"/>
      <c r="X952" s="38"/>
      <c r="Y952" s="38"/>
      <c r="Z952" s="38"/>
      <c r="AA952" s="38"/>
      <c r="AB952" s="38"/>
      <c r="AC952" s="38"/>
      <c r="AD952" s="38"/>
      <c r="AE952" s="38"/>
      <c r="AR952" s="190" t="s">
        <v>240</v>
      </c>
      <c r="AT952" s="190" t="s">
        <v>167</v>
      </c>
      <c r="AU952" s="190" t="s">
        <v>171</v>
      </c>
      <c r="AY952" s="19" t="s">
        <v>165</v>
      </c>
      <c r="BE952" s="191">
        <f>IF(N952="základná",J952,0)</f>
        <v>0</v>
      </c>
      <c r="BF952" s="191">
        <f>IF(N952="znížená",J952,0)</f>
        <v>0</v>
      </c>
      <c r="BG952" s="191">
        <f>IF(N952="zákl. prenesená",J952,0)</f>
        <v>0</v>
      </c>
      <c r="BH952" s="191">
        <f>IF(N952="zníž. prenesená",J952,0)</f>
        <v>0</v>
      </c>
      <c r="BI952" s="191">
        <f>IF(N952="nulová",J952,0)</f>
        <v>0</v>
      </c>
      <c r="BJ952" s="19" t="s">
        <v>171</v>
      </c>
      <c r="BK952" s="191">
        <f>ROUND(I952*H952,2)</f>
        <v>0</v>
      </c>
      <c r="BL952" s="19" t="s">
        <v>240</v>
      </c>
      <c r="BM952" s="190" t="s">
        <v>1344</v>
      </c>
    </row>
    <row r="953" s="2" customFormat="1" ht="37.8" customHeight="1">
      <c r="A953" s="38"/>
      <c r="B953" s="177"/>
      <c r="C953" s="178" t="s">
        <v>1345</v>
      </c>
      <c r="D953" s="178" t="s">
        <v>167</v>
      </c>
      <c r="E953" s="179" t="s">
        <v>1346</v>
      </c>
      <c r="F953" s="180" t="s">
        <v>1347</v>
      </c>
      <c r="G953" s="181" t="s">
        <v>222</v>
      </c>
      <c r="H953" s="182">
        <v>66</v>
      </c>
      <c r="I953" s="183"/>
      <c r="J953" s="184">
        <f>ROUND(I953*H953,2)</f>
        <v>0</v>
      </c>
      <c r="K953" s="185"/>
      <c r="L953" s="39"/>
      <c r="M953" s="186" t="s">
        <v>1</v>
      </c>
      <c r="N953" s="187" t="s">
        <v>42</v>
      </c>
      <c r="O953" s="78"/>
      <c r="P953" s="188">
        <f>O953*H953</f>
        <v>0</v>
      </c>
      <c r="Q953" s="188">
        <v>0</v>
      </c>
      <c r="R953" s="188">
        <f>Q953*H953</f>
        <v>0</v>
      </c>
      <c r="S953" s="188">
        <v>0.02</v>
      </c>
      <c r="T953" s="189">
        <f>S953*H953</f>
        <v>1.3200000000000001</v>
      </c>
      <c r="U953" s="38"/>
      <c r="V953" s="38"/>
      <c r="W953" s="38"/>
      <c r="X953" s="38"/>
      <c r="Y953" s="38"/>
      <c r="Z953" s="38"/>
      <c r="AA953" s="38"/>
      <c r="AB953" s="38"/>
      <c r="AC953" s="38"/>
      <c r="AD953" s="38"/>
      <c r="AE953" s="38"/>
      <c r="AR953" s="190" t="s">
        <v>240</v>
      </c>
      <c r="AT953" s="190" t="s">
        <v>167</v>
      </c>
      <c r="AU953" s="190" t="s">
        <v>171</v>
      </c>
      <c r="AY953" s="19" t="s">
        <v>165</v>
      </c>
      <c r="BE953" s="191">
        <f>IF(N953="základná",J953,0)</f>
        <v>0</v>
      </c>
      <c r="BF953" s="191">
        <f>IF(N953="znížená",J953,0)</f>
        <v>0</v>
      </c>
      <c r="BG953" s="191">
        <f>IF(N953="zákl. prenesená",J953,0)</f>
        <v>0</v>
      </c>
      <c r="BH953" s="191">
        <f>IF(N953="zníž. prenesená",J953,0)</f>
        <v>0</v>
      </c>
      <c r="BI953" s="191">
        <f>IF(N953="nulová",J953,0)</f>
        <v>0</v>
      </c>
      <c r="BJ953" s="19" t="s">
        <v>171</v>
      </c>
      <c r="BK953" s="191">
        <f>ROUND(I953*H953,2)</f>
        <v>0</v>
      </c>
      <c r="BL953" s="19" t="s">
        <v>240</v>
      </c>
      <c r="BM953" s="190" t="s">
        <v>1348</v>
      </c>
    </row>
    <row r="954" s="2" customFormat="1" ht="24.15" customHeight="1">
      <c r="A954" s="38"/>
      <c r="B954" s="177"/>
      <c r="C954" s="178" t="s">
        <v>1349</v>
      </c>
      <c r="D954" s="178" t="s">
        <v>167</v>
      </c>
      <c r="E954" s="179" t="s">
        <v>1350</v>
      </c>
      <c r="F954" s="180" t="s">
        <v>1351</v>
      </c>
      <c r="G954" s="181" t="s">
        <v>170</v>
      </c>
      <c r="H954" s="182">
        <v>553</v>
      </c>
      <c r="I954" s="183"/>
      <c r="J954" s="184">
        <f>ROUND(I954*H954,2)</f>
        <v>0</v>
      </c>
      <c r="K954" s="185"/>
      <c r="L954" s="39"/>
      <c r="M954" s="186" t="s">
        <v>1</v>
      </c>
      <c r="N954" s="187" t="s">
        <v>42</v>
      </c>
      <c r="O954" s="78"/>
      <c r="P954" s="188">
        <f>O954*H954</f>
        <v>0</v>
      </c>
      <c r="Q954" s="188">
        <v>0.00017000000000000001</v>
      </c>
      <c r="R954" s="188">
        <f>Q954*H954</f>
        <v>0.09401000000000001</v>
      </c>
      <c r="S954" s="188">
        <v>0</v>
      </c>
      <c r="T954" s="189">
        <f>S954*H954</f>
        <v>0</v>
      </c>
      <c r="U954" s="38"/>
      <c r="V954" s="38"/>
      <c r="W954" s="38"/>
      <c r="X954" s="38"/>
      <c r="Y954" s="38"/>
      <c r="Z954" s="38"/>
      <c r="AA954" s="38"/>
      <c r="AB954" s="38"/>
      <c r="AC954" s="38"/>
      <c r="AD954" s="38"/>
      <c r="AE954" s="38"/>
      <c r="AR954" s="190" t="s">
        <v>240</v>
      </c>
      <c r="AT954" s="190" t="s">
        <v>167</v>
      </c>
      <c r="AU954" s="190" t="s">
        <v>171</v>
      </c>
      <c r="AY954" s="19" t="s">
        <v>165</v>
      </c>
      <c r="BE954" s="191">
        <f>IF(N954="základná",J954,0)</f>
        <v>0</v>
      </c>
      <c r="BF954" s="191">
        <f>IF(N954="znížená",J954,0)</f>
        <v>0</v>
      </c>
      <c r="BG954" s="191">
        <f>IF(N954="zákl. prenesená",J954,0)</f>
        <v>0</v>
      </c>
      <c r="BH954" s="191">
        <f>IF(N954="zníž. prenesená",J954,0)</f>
        <v>0</v>
      </c>
      <c r="BI954" s="191">
        <f>IF(N954="nulová",J954,0)</f>
        <v>0</v>
      </c>
      <c r="BJ954" s="19" t="s">
        <v>171</v>
      </c>
      <c r="BK954" s="191">
        <f>ROUND(I954*H954,2)</f>
        <v>0</v>
      </c>
      <c r="BL954" s="19" t="s">
        <v>240</v>
      </c>
      <c r="BM954" s="190" t="s">
        <v>1352</v>
      </c>
    </row>
    <row r="955" s="2" customFormat="1" ht="24.15" customHeight="1">
      <c r="A955" s="38"/>
      <c r="B955" s="177"/>
      <c r="C955" s="178" t="s">
        <v>1353</v>
      </c>
      <c r="D955" s="178" t="s">
        <v>167</v>
      </c>
      <c r="E955" s="179" t="s">
        <v>1354</v>
      </c>
      <c r="F955" s="180" t="s">
        <v>1355</v>
      </c>
      <c r="G955" s="181" t="s">
        <v>949</v>
      </c>
      <c r="H955" s="235"/>
      <c r="I955" s="183"/>
      <c r="J955" s="184">
        <f>ROUND(I955*H955,2)</f>
        <v>0</v>
      </c>
      <c r="K955" s="185"/>
      <c r="L955" s="39"/>
      <c r="M955" s="186" t="s">
        <v>1</v>
      </c>
      <c r="N955" s="187" t="s">
        <v>42</v>
      </c>
      <c r="O955" s="78"/>
      <c r="P955" s="188">
        <f>O955*H955</f>
        <v>0</v>
      </c>
      <c r="Q955" s="188">
        <v>0</v>
      </c>
      <c r="R955" s="188">
        <f>Q955*H955</f>
        <v>0</v>
      </c>
      <c r="S955" s="188">
        <v>0</v>
      </c>
      <c r="T955" s="189">
        <f>S955*H955</f>
        <v>0</v>
      </c>
      <c r="U955" s="38"/>
      <c r="V955" s="38"/>
      <c r="W955" s="38"/>
      <c r="X955" s="38"/>
      <c r="Y955" s="38"/>
      <c r="Z955" s="38"/>
      <c r="AA955" s="38"/>
      <c r="AB955" s="38"/>
      <c r="AC955" s="38"/>
      <c r="AD955" s="38"/>
      <c r="AE955" s="38"/>
      <c r="AR955" s="190" t="s">
        <v>240</v>
      </c>
      <c r="AT955" s="190" t="s">
        <v>167</v>
      </c>
      <c r="AU955" s="190" t="s">
        <v>171</v>
      </c>
      <c r="AY955" s="19" t="s">
        <v>165</v>
      </c>
      <c r="BE955" s="191">
        <f>IF(N955="základná",J955,0)</f>
        <v>0</v>
      </c>
      <c r="BF955" s="191">
        <f>IF(N955="znížená",J955,0)</f>
        <v>0</v>
      </c>
      <c r="BG955" s="191">
        <f>IF(N955="zákl. prenesená",J955,0)</f>
        <v>0</v>
      </c>
      <c r="BH955" s="191">
        <f>IF(N955="zníž. prenesená",J955,0)</f>
        <v>0</v>
      </c>
      <c r="BI955" s="191">
        <f>IF(N955="nulová",J955,0)</f>
        <v>0</v>
      </c>
      <c r="BJ955" s="19" t="s">
        <v>171</v>
      </c>
      <c r="BK955" s="191">
        <f>ROUND(I955*H955,2)</f>
        <v>0</v>
      </c>
      <c r="BL955" s="19" t="s">
        <v>240</v>
      </c>
      <c r="BM955" s="190" t="s">
        <v>1356</v>
      </c>
    </row>
    <row r="956" s="12" customFormat="1" ht="22.8" customHeight="1">
      <c r="A956" s="12"/>
      <c r="B956" s="164"/>
      <c r="C956" s="12"/>
      <c r="D956" s="165" t="s">
        <v>75</v>
      </c>
      <c r="E956" s="175" t="s">
        <v>1357</v>
      </c>
      <c r="F956" s="175" t="s">
        <v>1358</v>
      </c>
      <c r="G956" s="12"/>
      <c r="H956" s="12"/>
      <c r="I956" s="167"/>
      <c r="J956" s="176">
        <f>BK956</f>
        <v>0</v>
      </c>
      <c r="K956" s="12"/>
      <c r="L956" s="164"/>
      <c r="M956" s="169"/>
      <c r="N956" s="170"/>
      <c r="O956" s="170"/>
      <c r="P956" s="171">
        <f>SUM(P957:P1050)</f>
        <v>0</v>
      </c>
      <c r="Q956" s="170"/>
      <c r="R956" s="171">
        <f>SUM(R957:R1050)</f>
        <v>6.3517399999999995</v>
      </c>
      <c r="S956" s="170"/>
      <c r="T956" s="172">
        <f>SUM(T957:T1050)</f>
        <v>0</v>
      </c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R956" s="165" t="s">
        <v>171</v>
      </c>
      <c r="AT956" s="173" t="s">
        <v>75</v>
      </c>
      <c r="AU956" s="173" t="s">
        <v>81</v>
      </c>
      <c r="AY956" s="165" t="s">
        <v>165</v>
      </c>
      <c r="BK956" s="174">
        <f>SUM(BK957:BK1050)</f>
        <v>0</v>
      </c>
    </row>
    <row r="957" s="2" customFormat="1" ht="24.15" customHeight="1">
      <c r="A957" s="38"/>
      <c r="B957" s="177"/>
      <c r="C957" s="178" t="s">
        <v>1359</v>
      </c>
      <c r="D957" s="178" t="s">
        <v>167</v>
      </c>
      <c r="E957" s="179" t="s">
        <v>1360</v>
      </c>
      <c r="F957" s="180" t="s">
        <v>1361</v>
      </c>
      <c r="G957" s="181" t="s">
        <v>222</v>
      </c>
      <c r="H957" s="182">
        <v>17</v>
      </c>
      <c r="I957" s="183"/>
      <c r="J957" s="184">
        <f>ROUND(I957*H957,2)</f>
        <v>0</v>
      </c>
      <c r="K957" s="185"/>
      <c r="L957" s="39"/>
      <c r="M957" s="186" t="s">
        <v>1</v>
      </c>
      <c r="N957" s="187" t="s">
        <v>42</v>
      </c>
      <c r="O957" s="78"/>
      <c r="P957" s="188">
        <f>O957*H957</f>
        <v>0</v>
      </c>
      <c r="Q957" s="188">
        <v>0.00021000000000000001</v>
      </c>
      <c r="R957" s="188">
        <f>Q957*H957</f>
        <v>0.0035700000000000003</v>
      </c>
      <c r="S957" s="188">
        <v>0</v>
      </c>
      <c r="T957" s="189">
        <f>S957*H957</f>
        <v>0</v>
      </c>
      <c r="U957" s="38"/>
      <c r="V957" s="38"/>
      <c r="W957" s="38"/>
      <c r="X957" s="38"/>
      <c r="Y957" s="38"/>
      <c r="Z957" s="38"/>
      <c r="AA957" s="38"/>
      <c r="AB957" s="38"/>
      <c r="AC957" s="38"/>
      <c r="AD957" s="38"/>
      <c r="AE957" s="38"/>
      <c r="AR957" s="190" t="s">
        <v>240</v>
      </c>
      <c r="AT957" s="190" t="s">
        <v>167</v>
      </c>
      <c r="AU957" s="190" t="s">
        <v>171</v>
      </c>
      <c r="AY957" s="19" t="s">
        <v>165</v>
      </c>
      <c r="BE957" s="191">
        <f>IF(N957="základná",J957,0)</f>
        <v>0</v>
      </c>
      <c r="BF957" s="191">
        <f>IF(N957="znížená",J957,0)</f>
        <v>0</v>
      </c>
      <c r="BG957" s="191">
        <f>IF(N957="zákl. prenesená",J957,0)</f>
        <v>0</v>
      </c>
      <c r="BH957" s="191">
        <f>IF(N957="zníž. prenesená",J957,0)</f>
        <v>0</v>
      </c>
      <c r="BI957" s="191">
        <f>IF(N957="nulová",J957,0)</f>
        <v>0</v>
      </c>
      <c r="BJ957" s="19" t="s">
        <v>171</v>
      </c>
      <c r="BK957" s="191">
        <f>ROUND(I957*H957,2)</f>
        <v>0</v>
      </c>
      <c r="BL957" s="19" t="s">
        <v>240</v>
      </c>
      <c r="BM957" s="190" t="s">
        <v>1362</v>
      </c>
    </row>
    <row r="958" s="13" customFormat="1">
      <c r="A958" s="13"/>
      <c r="B958" s="192"/>
      <c r="C958" s="13"/>
      <c r="D958" s="193" t="s">
        <v>173</v>
      </c>
      <c r="E958" s="194" t="s">
        <v>1</v>
      </c>
      <c r="F958" s="195" t="s">
        <v>1363</v>
      </c>
      <c r="G958" s="13"/>
      <c r="H958" s="196">
        <v>3.2000000000000002</v>
      </c>
      <c r="I958" s="197"/>
      <c r="J958" s="13"/>
      <c r="K958" s="13"/>
      <c r="L958" s="192"/>
      <c r="M958" s="198"/>
      <c r="N958" s="199"/>
      <c r="O958" s="199"/>
      <c r="P958" s="199"/>
      <c r="Q958" s="199"/>
      <c r="R958" s="199"/>
      <c r="S958" s="199"/>
      <c r="T958" s="200"/>
      <c r="U958" s="13"/>
      <c r="V958" s="13"/>
      <c r="W958" s="13"/>
      <c r="X958" s="13"/>
      <c r="Y958" s="13"/>
      <c r="Z958" s="13"/>
      <c r="AA958" s="13"/>
      <c r="AB958" s="13"/>
      <c r="AC958" s="13"/>
      <c r="AD958" s="13"/>
      <c r="AE958" s="13"/>
      <c r="AT958" s="194" t="s">
        <v>173</v>
      </c>
      <c r="AU958" s="194" t="s">
        <v>171</v>
      </c>
      <c r="AV958" s="13" t="s">
        <v>171</v>
      </c>
      <c r="AW958" s="13" t="s">
        <v>32</v>
      </c>
      <c r="AX958" s="13" t="s">
        <v>76</v>
      </c>
      <c r="AY958" s="194" t="s">
        <v>165</v>
      </c>
    </row>
    <row r="959" s="13" customFormat="1">
      <c r="A959" s="13"/>
      <c r="B959" s="192"/>
      <c r="C959" s="13"/>
      <c r="D959" s="193" t="s">
        <v>173</v>
      </c>
      <c r="E959" s="194" t="s">
        <v>1</v>
      </c>
      <c r="F959" s="195" t="s">
        <v>1364</v>
      </c>
      <c r="G959" s="13"/>
      <c r="H959" s="196">
        <v>5.7999999999999998</v>
      </c>
      <c r="I959" s="197"/>
      <c r="J959" s="13"/>
      <c r="K959" s="13"/>
      <c r="L959" s="192"/>
      <c r="M959" s="198"/>
      <c r="N959" s="199"/>
      <c r="O959" s="199"/>
      <c r="P959" s="199"/>
      <c r="Q959" s="199"/>
      <c r="R959" s="199"/>
      <c r="S959" s="199"/>
      <c r="T959" s="200"/>
      <c r="U959" s="13"/>
      <c r="V959" s="13"/>
      <c r="W959" s="13"/>
      <c r="X959" s="13"/>
      <c r="Y959" s="13"/>
      <c r="Z959" s="13"/>
      <c r="AA959" s="13"/>
      <c r="AB959" s="13"/>
      <c r="AC959" s="13"/>
      <c r="AD959" s="13"/>
      <c r="AE959" s="13"/>
      <c r="AT959" s="194" t="s">
        <v>173</v>
      </c>
      <c r="AU959" s="194" t="s">
        <v>171</v>
      </c>
      <c r="AV959" s="13" t="s">
        <v>171</v>
      </c>
      <c r="AW959" s="13" t="s">
        <v>32</v>
      </c>
      <c r="AX959" s="13" t="s">
        <v>76</v>
      </c>
      <c r="AY959" s="194" t="s">
        <v>165</v>
      </c>
    </row>
    <row r="960" s="13" customFormat="1">
      <c r="A960" s="13"/>
      <c r="B960" s="192"/>
      <c r="C960" s="13"/>
      <c r="D960" s="193" t="s">
        <v>173</v>
      </c>
      <c r="E960" s="194" t="s">
        <v>1</v>
      </c>
      <c r="F960" s="195" t="s">
        <v>1365</v>
      </c>
      <c r="G960" s="13"/>
      <c r="H960" s="196">
        <v>8</v>
      </c>
      <c r="I960" s="197"/>
      <c r="J960" s="13"/>
      <c r="K960" s="13"/>
      <c r="L960" s="192"/>
      <c r="M960" s="198"/>
      <c r="N960" s="199"/>
      <c r="O960" s="199"/>
      <c r="P960" s="199"/>
      <c r="Q960" s="199"/>
      <c r="R960" s="199"/>
      <c r="S960" s="199"/>
      <c r="T960" s="200"/>
      <c r="U960" s="13"/>
      <c r="V960" s="13"/>
      <c r="W960" s="13"/>
      <c r="X960" s="13"/>
      <c r="Y960" s="13"/>
      <c r="Z960" s="13"/>
      <c r="AA960" s="13"/>
      <c r="AB960" s="13"/>
      <c r="AC960" s="13"/>
      <c r="AD960" s="13"/>
      <c r="AE960" s="13"/>
      <c r="AT960" s="194" t="s">
        <v>173</v>
      </c>
      <c r="AU960" s="194" t="s">
        <v>171</v>
      </c>
      <c r="AV960" s="13" t="s">
        <v>171</v>
      </c>
      <c r="AW960" s="13" t="s">
        <v>32</v>
      </c>
      <c r="AX960" s="13" t="s">
        <v>76</v>
      </c>
      <c r="AY960" s="194" t="s">
        <v>165</v>
      </c>
    </row>
    <row r="961" s="14" customFormat="1">
      <c r="A961" s="14"/>
      <c r="B961" s="212"/>
      <c r="C961" s="14"/>
      <c r="D961" s="193" t="s">
        <v>173</v>
      </c>
      <c r="E961" s="213" t="s">
        <v>1</v>
      </c>
      <c r="F961" s="214" t="s">
        <v>231</v>
      </c>
      <c r="G961" s="14"/>
      <c r="H961" s="215">
        <v>17</v>
      </c>
      <c r="I961" s="216"/>
      <c r="J961" s="14"/>
      <c r="K961" s="14"/>
      <c r="L961" s="212"/>
      <c r="M961" s="217"/>
      <c r="N961" s="218"/>
      <c r="O961" s="218"/>
      <c r="P961" s="218"/>
      <c r="Q961" s="218"/>
      <c r="R961" s="218"/>
      <c r="S961" s="218"/>
      <c r="T961" s="219"/>
      <c r="U961" s="14"/>
      <c r="V961" s="14"/>
      <c r="W961" s="14"/>
      <c r="X961" s="14"/>
      <c r="Y961" s="14"/>
      <c r="Z961" s="14"/>
      <c r="AA961" s="14"/>
      <c r="AB961" s="14"/>
      <c r="AC961" s="14"/>
      <c r="AD961" s="14"/>
      <c r="AE961" s="14"/>
      <c r="AT961" s="213" t="s">
        <v>173</v>
      </c>
      <c r="AU961" s="213" t="s">
        <v>171</v>
      </c>
      <c r="AV961" s="14" t="s">
        <v>91</v>
      </c>
      <c r="AW961" s="14" t="s">
        <v>32</v>
      </c>
      <c r="AX961" s="14" t="s">
        <v>81</v>
      </c>
      <c r="AY961" s="213" t="s">
        <v>165</v>
      </c>
    </row>
    <row r="962" s="2" customFormat="1" ht="37.8" customHeight="1">
      <c r="A962" s="38"/>
      <c r="B962" s="177"/>
      <c r="C962" s="201" t="s">
        <v>1366</v>
      </c>
      <c r="D962" s="201" t="s">
        <v>201</v>
      </c>
      <c r="E962" s="202" t="s">
        <v>1367</v>
      </c>
      <c r="F962" s="203" t="s">
        <v>1368</v>
      </c>
      <c r="G962" s="204" t="s">
        <v>222</v>
      </c>
      <c r="H962" s="205">
        <v>9.4499999999999993</v>
      </c>
      <c r="I962" s="206"/>
      <c r="J962" s="207">
        <f>ROUND(I962*H962,2)</f>
        <v>0</v>
      </c>
      <c r="K962" s="208"/>
      <c r="L962" s="209"/>
      <c r="M962" s="210" t="s">
        <v>1</v>
      </c>
      <c r="N962" s="211" t="s">
        <v>42</v>
      </c>
      <c r="O962" s="78"/>
      <c r="P962" s="188">
        <f>O962*H962</f>
        <v>0</v>
      </c>
      <c r="Q962" s="188">
        <v>0.00010000000000000001</v>
      </c>
      <c r="R962" s="188">
        <f>Q962*H962</f>
        <v>0.00094499999999999998</v>
      </c>
      <c r="S962" s="188">
        <v>0</v>
      </c>
      <c r="T962" s="189">
        <f>S962*H962</f>
        <v>0</v>
      </c>
      <c r="U962" s="38"/>
      <c r="V962" s="38"/>
      <c r="W962" s="38"/>
      <c r="X962" s="38"/>
      <c r="Y962" s="38"/>
      <c r="Z962" s="38"/>
      <c r="AA962" s="38"/>
      <c r="AB962" s="38"/>
      <c r="AC962" s="38"/>
      <c r="AD962" s="38"/>
      <c r="AE962" s="38"/>
      <c r="AR962" s="190" t="s">
        <v>523</v>
      </c>
      <c r="AT962" s="190" t="s">
        <v>201</v>
      </c>
      <c r="AU962" s="190" t="s">
        <v>171</v>
      </c>
      <c r="AY962" s="19" t="s">
        <v>165</v>
      </c>
      <c r="BE962" s="191">
        <f>IF(N962="základná",J962,0)</f>
        <v>0</v>
      </c>
      <c r="BF962" s="191">
        <f>IF(N962="znížená",J962,0)</f>
        <v>0</v>
      </c>
      <c r="BG962" s="191">
        <f>IF(N962="zákl. prenesená",J962,0)</f>
        <v>0</v>
      </c>
      <c r="BH962" s="191">
        <f>IF(N962="zníž. prenesená",J962,0)</f>
        <v>0</v>
      </c>
      <c r="BI962" s="191">
        <f>IF(N962="nulová",J962,0)</f>
        <v>0</v>
      </c>
      <c r="BJ962" s="19" t="s">
        <v>171</v>
      </c>
      <c r="BK962" s="191">
        <f>ROUND(I962*H962,2)</f>
        <v>0</v>
      </c>
      <c r="BL962" s="19" t="s">
        <v>240</v>
      </c>
      <c r="BM962" s="190" t="s">
        <v>1369</v>
      </c>
    </row>
    <row r="963" s="2" customFormat="1" ht="37.8" customHeight="1">
      <c r="A963" s="38"/>
      <c r="B963" s="177"/>
      <c r="C963" s="201" t="s">
        <v>1370</v>
      </c>
      <c r="D963" s="201" t="s">
        <v>201</v>
      </c>
      <c r="E963" s="202" t="s">
        <v>1371</v>
      </c>
      <c r="F963" s="203" t="s">
        <v>1372</v>
      </c>
      <c r="G963" s="204" t="s">
        <v>222</v>
      </c>
      <c r="H963" s="205">
        <v>9.4499999999999993</v>
      </c>
      <c r="I963" s="206"/>
      <c r="J963" s="207">
        <f>ROUND(I963*H963,2)</f>
        <v>0</v>
      </c>
      <c r="K963" s="208"/>
      <c r="L963" s="209"/>
      <c r="M963" s="210" t="s">
        <v>1</v>
      </c>
      <c r="N963" s="211" t="s">
        <v>42</v>
      </c>
      <c r="O963" s="78"/>
      <c r="P963" s="188">
        <f>O963*H963</f>
        <v>0</v>
      </c>
      <c r="Q963" s="188">
        <v>0.00010000000000000001</v>
      </c>
      <c r="R963" s="188">
        <f>Q963*H963</f>
        <v>0.00094499999999999998</v>
      </c>
      <c r="S963" s="188">
        <v>0</v>
      </c>
      <c r="T963" s="189">
        <f>S963*H963</f>
        <v>0</v>
      </c>
      <c r="U963" s="38"/>
      <c r="V963" s="38"/>
      <c r="W963" s="38"/>
      <c r="X963" s="38"/>
      <c r="Y963" s="38"/>
      <c r="Z963" s="38"/>
      <c r="AA963" s="38"/>
      <c r="AB963" s="38"/>
      <c r="AC963" s="38"/>
      <c r="AD963" s="38"/>
      <c r="AE963" s="38"/>
      <c r="AR963" s="190" t="s">
        <v>523</v>
      </c>
      <c r="AT963" s="190" t="s">
        <v>201</v>
      </c>
      <c r="AU963" s="190" t="s">
        <v>171</v>
      </c>
      <c r="AY963" s="19" t="s">
        <v>165</v>
      </c>
      <c r="BE963" s="191">
        <f>IF(N963="základná",J963,0)</f>
        <v>0</v>
      </c>
      <c r="BF963" s="191">
        <f>IF(N963="znížená",J963,0)</f>
        <v>0</v>
      </c>
      <c r="BG963" s="191">
        <f>IF(N963="zákl. prenesená",J963,0)</f>
        <v>0</v>
      </c>
      <c r="BH963" s="191">
        <f>IF(N963="zníž. prenesená",J963,0)</f>
        <v>0</v>
      </c>
      <c r="BI963" s="191">
        <f>IF(N963="nulová",J963,0)</f>
        <v>0</v>
      </c>
      <c r="BJ963" s="19" t="s">
        <v>171</v>
      </c>
      <c r="BK963" s="191">
        <f>ROUND(I963*H963,2)</f>
        <v>0</v>
      </c>
      <c r="BL963" s="19" t="s">
        <v>240</v>
      </c>
      <c r="BM963" s="190" t="s">
        <v>1373</v>
      </c>
    </row>
    <row r="964" s="2" customFormat="1" ht="37.8" customHeight="1">
      <c r="A964" s="38"/>
      <c r="B964" s="177"/>
      <c r="C964" s="201" t="s">
        <v>1374</v>
      </c>
      <c r="D964" s="201" t="s">
        <v>201</v>
      </c>
      <c r="E964" s="202" t="s">
        <v>1375</v>
      </c>
      <c r="F964" s="203" t="s">
        <v>1376</v>
      </c>
      <c r="G964" s="204" t="s">
        <v>216</v>
      </c>
      <c r="H964" s="205">
        <v>1</v>
      </c>
      <c r="I964" s="206"/>
      <c r="J964" s="207">
        <f>ROUND(I964*H964,2)</f>
        <v>0</v>
      </c>
      <c r="K964" s="208"/>
      <c r="L964" s="209"/>
      <c r="M964" s="210" t="s">
        <v>1</v>
      </c>
      <c r="N964" s="211" t="s">
        <v>42</v>
      </c>
      <c r="O964" s="78"/>
      <c r="P964" s="188">
        <f>O964*H964</f>
        <v>0</v>
      </c>
      <c r="Q964" s="188">
        <v>0.01627</v>
      </c>
      <c r="R964" s="188">
        <f>Q964*H964</f>
        <v>0.01627</v>
      </c>
      <c r="S964" s="188">
        <v>0</v>
      </c>
      <c r="T964" s="189">
        <f>S964*H964</f>
        <v>0</v>
      </c>
      <c r="U964" s="38"/>
      <c r="V964" s="38"/>
      <c r="W964" s="38"/>
      <c r="X964" s="38"/>
      <c r="Y964" s="38"/>
      <c r="Z964" s="38"/>
      <c r="AA964" s="38"/>
      <c r="AB964" s="38"/>
      <c r="AC964" s="38"/>
      <c r="AD964" s="38"/>
      <c r="AE964" s="38"/>
      <c r="AR964" s="190" t="s">
        <v>523</v>
      </c>
      <c r="AT964" s="190" t="s">
        <v>201</v>
      </c>
      <c r="AU964" s="190" t="s">
        <v>171</v>
      </c>
      <c r="AY964" s="19" t="s">
        <v>165</v>
      </c>
      <c r="BE964" s="191">
        <f>IF(N964="základná",J964,0)</f>
        <v>0</v>
      </c>
      <c r="BF964" s="191">
        <f>IF(N964="znížená",J964,0)</f>
        <v>0</v>
      </c>
      <c r="BG964" s="191">
        <f>IF(N964="zákl. prenesená",J964,0)</f>
        <v>0</v>
      </c>
      <c r="BH964" s="191">
        <f>IF(N964="zníž. prenesená",J964,0)</f>
        <v>0</v>
      </c>
      <c r="BI964" s="191">
        <f>IF(N964="nulová",J964,0)</f>
        <v>0</v>
      </c>
      <c r="BJ964" s="19" t="s">
        <v>171</v>
      </c>
      <c r="BK964" s="191">
        <f>ROUND(I964*H964,2)</f>
        <v>0</v>
      </c>
      <c r="BL964" s="19" t="s">
        <v>240</v>
      </c>
      <c r="BM964" s="190" t="s">
        <v>1377</v>
      </c>
    </row>
    <row r="965" s="2" customFormat="1" ht="33" customHeight="1">
      <c r="A965" s="38"/>
      <c r="B965" s="177"/>
      <c r="C965" s="201" t="s">
        <v>1378</v>
      </c>
      <c r="D965" s="201" t="s">
        <v>201</v>
      </c>
      <c r="E965" s="202" t="s">
        <v>1379</v>
      </c>
      <c r="F965" s="203" t="s">
        <v>1380</v>
      </c>
      <c r="G965" s="204" t="s">
        <v>216</v>
      </c>
      <c r="H965" s="205">
        <v>1</v>
      </c>
      <c r="I965" s="206"/>
      <c r="J965" s="207">
        <f>ROUND(I965*H965,2)</f>
        <v>0</v>
      </c>
      <c r="K965" s="208"/>
      <c r="L965" s="209"/>
      <c r="M965" s="210" t="s">
        <v>1</v>
      </c>
      <c r="N965" s="211" t="s">
        <v>42</v>
      </c>
      <c r="O965" s="78"/>
      <c r="P965" s="188">
        <f>O965*H965</f>
        <v>0</v>
      </c>
      <c r="Q965" s="188">
        <v>0.01627</v>
      </c>
      <c r="R965" s="188">
        <f>Q965*H965</f>
        <v>0.01627</v>
      </c>
      <c r="S965" s="188">
        <v>0</v>
      </c>
      <c r="T965" s="189">
        <f>S965*H965</f>
        <v>0</v>
      </c>
      <c r="U965" s="38"/>
      <c r="V965" s="38"/>
      <c r="W965" s="38"/>
      <c r="X965" s="38"/>
      <c r="Y965" s="38"/>
      <c r="Z965" s="38"/>
      <c r="AA965" s="38"/>
      <c r="AB965" s="38"/>
      <c r="AC965" s="38"/>
      <c r="AD965" s="38"/>
      <c r="AE965" s="38"/>
      <c r="AR965" s="190" t="s">
        <v>523</v>
      </c>
      <c r="AT965" s="190" t="s">
        <v>201</v>
      </c>
      <c r="AU965" s="190" t="s">
        <v>171</v>
      </c>
      <c r="AY965" s="19" t="s">
        <v>165</v>
      </c>
      <c r="BE965" s="191">
        <f>IF(N965="základná",J965,0)</f>
        <v>0</v>
      </c>
      <c r="BF965" s="191">
        <f>IF(N965="znížená",J965,0)</f>
        <v>0</v>
      </c>
      <c r="BG965" s="191">
        <f>IF(N965="zákl. prenesená",J965,0)</f>
        <v>0</v>
      </c>
      <c r="BH965" s="191">
        <f>IF(N965="zníž. prenesená",J965,0)</f>
        <v>0</v>
      </c>
      <c r="BI965" s="191">
        <f>IF(N965="nulová",J965,0)</f>
        <v>0</v>
      </c>
      <c r="BJ965" s="19" t="s">
        <v>171</v>
      </c>
      <c r="BK965" s="191">
        <f>ROUND(I965*H965,2)</f>
        <v>0</v>
      </c>
      <c r="BL965" s="19" t="s">
        <v>240</v>
      </c>
      <c r="BM965" s="190" t="s">
        <v>1381</v>
      </c>
    </row>
    <row r="966" s="2" customFormat="1" ht="33" customHeight="1">
      <c r="A966" s="38"/>
      <c r="B966" s="177"/>
      <c r="C966" s="201" t="s">
        <v>1382</v>
      </c>
      <c r="D966" s="201" t="s">
        <v>201</v>
      </c>
      <c r="E966" s="202" t="s">
        <v>1383</v>
      </c>
      <c r="F966" s="203" t="s">
        <v>1384</v>
      </c>
      <c r="G966" s="204" t="s">
        <v>216</v>
      </c>
      <c r="H966" s="205">
        <v>2</v>
      </c>
      <c r="I966" s="206"/>
      <c r="J966" s="207">
        <f>ROUND(I966*H966,2)</f>
        <v>0</v>
      </c>
      <c r="K966" s="208"/>
      <c r="L966" s="209"/>
      <c r="M966" s="210" t="s">
        <v>1</v>
      </c>
      <c r="N966" s="211" t="s">
        <v>42</v>
      </c>
      <c r="O966" s="78"/>
      <c r="P966" s="188">
        <f>O966*H966</f>
        <v>0</v>
      </c>
      <c r="Q966" s="188">
        <v>0.01627</v>
      </c>
      <c r="R966" s="188">
        <f>Q966*H966</f>
        <v>0.032539999999999999</v>
      </c>
      <c r="S966" s="188">
        <v>0</v>
      </c>
      <c r="T966" s="189">
        <f>S966*H966</f>
        <v>0</v>
      </c>
      <c r="U966" s="38"/>
      <c r="V966" s="38"/>
      <c r="W966" s="38"/>
      <c r="X966" s="38"/>
      <c r="Y966" s="38"/>
      <c r="Z966" s="38"/>
      <c r="AA966" s="38"/>
      <c r="AB966" s="38"/>
      <c r="AC966" s="38"/>
      <c r="AD966" s="38"/>
      <c r="AE966" s="38"/>
      <c r="AR966" s="190" t="s">
        <v>523</v>
      </c>
      <c r="AT966" s="190" t="s">
        <v>201</v>
      </c>
      <c r="AU966" s="190" t="s">
        <v>171</v>
      </c>
      <c r="AY966" s="19" t="s">
        <v>165</v>
      </c>
      <c r="BE966" s="191">
        <f>IF(N966="základná",J966,0)</f>
        <v>0</v>
      </c>
      <c r="BF966" s="191">
        <f>IF(N966="znížená",J966,0)</f>
        <v>0</v>
      </c>
      <c r="BG966" s="191">
        <f>IF(N966="zákl. prenesená",J966,0)</f>
        <v>0</v>
      </c>
      <c r="BH966" s="191">
        <f>IF(N966="zníž. prenesená",J966,0)</f>
        <v>0</v>
      </c>
      <c r="BI966" s="191">
        <f>IF(N966="nulová",J966,0)</f>
        <v>0</v>
      </c>
      <c r="BJ966" s="19" t="s">
        <v>171</v>
      </c>
      <c r="BK966" s="191">
        <f>ROUND(I966*H966,2)</f>
        <v>0</v>
      </c>
      <c r="BL966" s="19" t="s">
        <v>240</v>
      </c>
      <c r="BM966" s="190" t="s">
        <v>1385</v>
      </c>
    </row>
    <row r="967" s="2" customFormat="1" ht="24.15" customHeight="1">
      <c r="A967" s="38"/>
      <c r="B967" s="177"/>
      <c r="C967" s="178" t="s">
        <v>1386</v>
      </c>
      <c r="D967" s="178" t="s">
        <v>167</v>
      </c>
      <c r="E967" s="179" t="s">
        <v>1387</v>
      </c>
      <c r="F967" s="180" t="s">
        <v>1388</v>
      </c>
      <c r="G967" s="181" t="s">
        <v>216</v>
      </c>
      <c r="H967" s="182">
        <v>4</v>
      </c>
      <c r="I967" s="183"/>
      <c r="J967" s="184">
        <f>ROUND(I967*H967,2)</f>
        <v>0</v>
      </c>
      <c r="K967" s="185"/>
      <c r="L967" s="39"/>
      <c r="M967" s="186" t="s">
        <v>1</v>
      </c>
      <c r="N967" s="187" t="s">
        <v>42</v>
      </c>
      <c r="O967" s="78"/>
      <c r="P967" s="188">
        <f>O967*H967</f>
        <v>0</v>
      </c>
      <c r="Q967" s="188">
        <v>0</v>
      </c>
      <c r="R967" s="188">
        <f>Q967*H967</f>
        <v>0</v>
      </c>
      <c r="S967" s="188">
        <v>0</v>
      </c>
      <c r="T967" s="189">
        <f>S967*H967</f>
        <v>0</v>
      </c>
      <c r="U967" s="38"/>
      <c r="V967" s="38"/>
      <c r="W967" s="38"/>
      <c r="X967" s="38"/>
      <c r="Y967" s="38"/>
      <c r="Z967" s="38"/>
      <c r="AA967" s="38"/>
      <c r="AB967" s="38"/>
      <c r="AC967" s="38"/>
      <c r="AD967" s="38"/>
      <c r="AE967" s="38"/>
      <c r="AR967" s="190" t="s">
        <v>240</v>
      </c>
      <c r="AT967" s="190" t="s">
        <v>167</v>
      </c>
      <c r="AU967" s="190" t="s">
        <v>171</v>
      </c>
      <c r="AY967" s="19" t="s">
        <v>165</v>
      </c>
      <c r="BE967" s="191">
        <f>IF(N967="základná",J967,0)</f>
        <v>0</v>
      </c>
      <c r="BF967" s="191">
        <f>IF(N967="znížená",J967,0)</f>
        <v>0</v>
      </c>
      <c r="BG967" s="191">
        <f>IF(N967="zákl. prenesená",J967,0)</f>
        <v>0</v>
      </c>
      <c r="BH967" s="191">
        <f>IF(N967="zníž. prenesená",J967,0)</f>
        <v>0</v>
      </c>
      <c r="BI967" s="191">
        <f>IF(N967="nulová",J967,0)</f>
        <v>0</v>
      </c>
      <c r="BJ967" s="19" t="s">
        <v>171</v>
      </c>
      <c r="BK967" s="191">
        <f>ROUND(I967*H967,2)</f>
        <v>0</v>
      </c>
      <c r="BL967" s="19" t="s">
        <v>240</v>
      </c>
      <c r="BM967" s="190" t="s">
        <v>1389</v>
      </c>
    </row>
    <row r="968" s="13" customFormat="1">
      <c r="A968" s="13"/>
      <c r="B968" s="192"/>
      <c r="C968" s="13"/>
      <c r="D968" s="193" t="s">
        <v>173</v>
      </c>
      <c r="E968" s="194" t="s">
        <v>1</v>
      </c>
      <c r="F968" s="195" t="s">
        <v>91</v>
      </c>
      <c r="G968" s="13"/>
      <c r="H968" s="196">
        <v>4</v>
      </c>
      <c r="I968" s="197"/>
      <c r="J968" s="13"/>
      <c r="K968" s="13"/>
      <c r="L968" s="192"/>
      <c r="M968" s="198"/>
      <c r="N968" s="199"/>
      <c r="O968" s="199"/>
      <c r="P968" s="199"/>
      <c r="Q968" s="199"/>
      <c r="R968" s="199"/>
      <c r="S968" s="199"/>
      <c r="T968" s="200"/>
      <c r="U968" s="13"/>
      <c r="V968" s="13"/>
      <c r="W968" s="13"/>
      <c r="X968" s="13"/>
      <c r="Y968" s="13"/>
      <c r="Z968" s="13"/>
      <c r="AA968" s="13"/>
      <c r="AB968" s="13"/>
      <c r="AC968" s="13"/>
      <c r="AD968" s="13"/>
      <c r="AE968" s="13"/>
      <c r="AT968" s="194" t="s">
        <v>173</v>
      </c>
      <c r="AU968" s="194" t="s">
        <v>171</v>
      </c>
      <c r="AV968" s="13" t="s">
        <v>171</v>
      </c>
      <c r="AW968" s="13" t="s">
        <v>32</v>
      </c>
      <c r="AX968" s="13" t="s">
        <v>81</v>
      </c>
      <c r="AY968" s="194" t="s">
        <v>165</v>
      </c>
    </row>
    <row r="969" s="2" customFormat="1" ht="33" customHeight="1">
      <c r="A969" s="38"/>
      <c r="B969" s="177"/>
      <c r="C969" s="201" t="s">
        <v>1390</v>
      </c>
      <c r="D969" s="201" t="s">
        <v>201</v>
      </c>
      <c r="E969" s="202" t="s">
        <v>1391</v>
      </c>
      <c r="F969" s="203" t="s">
        <v>1392</v>
      </c>
      <c r="G969" s="204" t="s">
        <v>216</v>
      </c>
      <c r="H969" s="205">
        <v>1</v>
      </c>
      <c r="I969" s="206"/>
      <c r="J969" s="207">
        <f>ROUND(I969*H969,2)</f>
        <v>0</v>
      </c>
      <c r="K969" s="208"/>
      <c r="L969" s="209"/>
      <c r="M969" s="210" t="s">
        <v>1</v>
      </c>
      <c r="N969" s="211" t="s">
        <v>42</v>
      </c>
      <c r="O969" s="78"/>
      <c r="P969" s="188">
        <f>O969*H969</f>
        <v>0</v>
      </c>
      <c r="Q969" s="188">
        <v>0.025000000000000001</v>
      </c>
      <c r="R969" s="188">
        <f>Q969*H969</f>
        <v>0.025000000000000001</v>
      </c>
      <c r="S969" s="188">
        <v>0</v>
      </c>
      <c r="T969" s="189">
        <f>S969*H969</f>
        <v>0</v>
      </c>
      <c r="U969" s="38"/>
      <c r="V969" s="38"/>
      <c r="W969" s="38"/>
      <c r="X969" s="38"/>
      <c r="Y969" s="38"/>
      <c r="Z969" s="38"/>
      <c r="AA969" s="38"/>
      <c r="AB969" s="38"/>
      <c r="AC969" s="38"/>
      <c r="AD969" s="38"/>
      <c r="AE969" s="38"/>
      <c r="AR969" s="190" t="s">
        <v>523</v>
      </c>
      <c r="AT969" s="190" t="s">
        <v>201</v>
      </c>
      <c r="AU969" s="190" t="s">
        <v>171</v>
      </c>
      <c r="AY969" s="19" t="s">
        <v>165</v>
      </c>
      <c r="BE969" s="191">
        <f>IF(N969="základná",J969,0)</f>
        <v>0</v>
      </c>
      <c r="BF969" s="191">
        <f>IF(N969="znížená",J969,0)</f>
        <v>0</v>
      </c>
      <c r="BG969" s="191">
        <f>IF(N969="zákl. prenesená",J969,0)</f>
        <v>0</v>
      </c>
      <c r="BH969" s="191">
        <f>IF(N969="zníž. prenesená",J969,0)</f>
        <v>0</v>
      </c>
      <c r="BI969" s="191">
        <f>IF(N969="nulová",J969,0)</f>
        <v>0</v>
      </c>
      <c r="BJ969" s="19" t="s">
        <v>171</v>
      </c>
      <c r="BK969" s="191">
        <f>ROUND(I969*H969,2)</f>
        <v>0</v>
      </c>
      <c r="BL969" s="19" t="s">
        <v>240</v>
      </c>
      <c r="BM969" s="190" t="s">
        <v>1393</v>
      </c>
    </row>
    <row r="970" s="2" customFormat="1">
      <c r="A970" s="38"/>
      <c r="B970" s="39"/>
      <c r="C970" s="38"/>
      <c r="D970" s="193" t="s">
        <v>1053</v>
      </c>
      <c r="E970" s="38"/>
      <c r="F970" s="236" t="s">
        <v>1394</v>
      </c>
      <c r="G970" s="38"/>
      <c r="H970" s="38"/>
      <c r="I970" s="237"/>
      <c r="J970" s="38"/>
      <c r="K970" s="38"/>
      <c r="L970" s="39"/>
      <c r="M970" s="238"/>
      <c r="N970" s="239"/>
      <c r="O970" s="78"/>
      <c r="P970" s="78"/>
      <c r="Q970" s="78"/>
      <c r="R970" s="78"/>
      <c r="S970" s="78"/>
      <c r="T970" s="79"/>
      <c r="U970" s="38"/>
      <c r="V970" s="38"/>
      <c r="W970" s="38"/>
      <c r="X970" s="38"/>
      <c r="Y970" s="38"/>
      <c r="Z970" s="38"/>
      <c r="AA970" s="38"/>
      <c r="AB970" s="38"/>
      <c r="AC970" s="38"/>
      <c r="AD970" s="38"/>
      <c r="AE970" s="38"/>
      <c r="AT970" s="19" t="s">
        <v>1053</v>
      </c>
      <c r="AU970" s="19" t="s">
        <v>171</v>
      </c>
    </row>
    <row r="971" s="2" customFormat="1" ht="37.8" customHeight="1">
      <c r="A971" s="38"/>
      <c r="B971" s="177"/>
      <c r="C971" s="201" t="s">
        <v>1395</v>
      </c>
      <c r="D971" s="201" t="s">
        <v>201</v>
      </c>
      <c r="E971" s="202" t="s">
        <v>1396</v>
      </c>
      <c r="F971" s="203" t="s">
        <v>1397</v>
      </c>
      <c r="G971" s="204" t="s">
        <v>216</v>
      </c>
      <c r="H971" s="205">
        <v>3</v>
      </c>
      <c r="I971" s="206"/>
      <c r="J971" s="207">
        <f>ROUND(I971*H971,2)</f>
        <v>0</v>
      </c>
      <c r="K971" s="208"/>
      <c r="L971" s="209"/>
      <c r="M971" s="210" t="s">
        <v>1</v>
      </c>
      <c r="N971" s="211" t="s">
        <v>42</v>
      </c>
      <c r="O971" s="78"/>
      <c r="P971" s="188">
        <f>O971*H971</f>
        <v>0</v>
      </c>
      <c r="Q971" s="188">
        <v>0.025000000000000001</v>
      </c>
      <c r="R971" s="188">
        <f>Q971*H971</f>
        <v>0.075000000000000011</v>
      </c>
      <c r="S971" s="188">
        <v>0</v>
      </c>
      <c r="T971" s="189">
        <f>S971*H971</f>
        <v>0</v>
      </c>
      <c r="U971" s="38"/>
      <c r="V971" s="38"/>
      <c r="W971" s="38"/>
      <c r="X971" s="38"/>
      <c r="Y971" s="38"/>
      <c r="Z971" s="38"/>
      <c r="AA971" s="38"/>
      <c r="AB971" s="38"/>
      <c r="AC971" s="38"/>
      <c r="AD971" s="38"/>
      <c r="AE971" s="38"/>
      <c r="AR971" s="190" t="s">
        <v>523</v>
      </c>
      <c r="AT971" s="190" t="s">
        <v>201</v>
      </c>
      <c r="AU971" s="190" t="s">
        <v>171</v>
      </c>
      <c r="AY971" s="19" t="s">
        <v>165</v>
      </c>
      <c r="BE971" s="191">
        <f>IF(N971="základná",J971,0)</f>
        <v>0</v>
      </c>
      <c r="BF971" s="191">
        <f>IF(N971="znížená",J971,0)</f>
        <v>0</v>
      </c>
      <c r="BG971" s="191">
        <f>IF(N971="zákl. prenesená",J971,0)</f>
        <v>0</v>
      </c>
      <c r="BH971" s="191">
        <f>IF(N971="zníž. prenesená",J971,0)</f>
        <v>0</v>
      </c>
      <c r="BI971" s="191">
        <f>IF(N971="nulová",J971,0)</f>
        <v>0</v>
      </c>
      <c r="BJ971" s="19" t="s">
        <v>171</v>
      </c>
      <c r="BK971" s="191">
        <f>ROUND(I971*H971,2)</f>
        <v>0</v>
      </c>
      <c r="BL971" s="19" t="s">
        <v>240</v>
      </c>
      <c r="BM971" s="190" t="s">
        <v>1398</v>
      </c>
    </row>
    <row r="972" s="2" customFormat="1">
      <c r="A972" s="38"/>
      <c r="B972" s="39"/>
      <c r="C972" s="38"/>
      <c r="D972" s="193" t="s">
        <v>1053</v>
      </c>
      <c r="E972" s="38"/>
      <c r="F972" s="236" t="s">
        <v>1394</v>
      </c>
      <c r="G972" s="38"/>
      <c r="H972" s="38"/>
      <c r="I972" s="237"/>
      <c r="J972" s="38"/>
      <c r="K972" s="38"/>
      <c r="L972" s="39"/>
      <c r="M972" s="238"/>
      <c r="N972" s="239"/>
      <c r="O972" s="78"/>
      <c r="P972" s="78"/>
      <c r="Q972" s="78"/>
      <c r="R972" s="78"/>
      <c r="S972" s="78"/>
      <c r="T972" s="79"/>
      <c r="U972" s="38"/>
      <c r="V972" s="38"/>
      <c r="W972" s="38"/>
      <c r="X972" s="38"/>
      <c r="Y972" s="38"/>
      <c r="Z972" s="38"/>
      <c r="AA972" s="38"/>
      <c r="AB972" s="38"/>
      <c r="AC972" s="38"/>
      <c r="AD972" s="38"/>
      <c r="AE972" s="38"/>
      <c r="AT972" s="19" t="s">
        <v>1053</v>
      </c>
      <c r="AU972" s="19" t="s">
        <v>171</v>
      </c>
    </row>
    <row r="973" s="2" customFormat="1" ht="16.5" customHeight="1">
      <c r="A973" s="38"/>
      <c r="B973" s="177"/>
      <c r="C973" s="201" t="s">
        <v>1399</v>
      </c>
      <c r="D973" s="201" t="s">
        <v>201</v>
      </c>
      <c r="E973" s="202" t="s">
        <v>1400</v>
      </c>
      <c r="F973" s="203" t="s">
        <v>1401</v>
      </c>
      <c r="G973" s="204" t="s">
        <v>1402</v>
      </c>
      <c r="H973" s="205">
        <v>376</v>
      </c>
      <c r="I973" s="206"/>
      <c r="J973" s="207">
        <f>ROUND(I973*H973,2)</f>
        <v>0</v>
      </c>
      <c r="K973" s="208"/>
      <c r="L973" s="209"/>
      <c r="M973" s="210" t="s">
        <v>1</v>
      </c>
      <c r="N973" s="211" t="s">
        <v>42</v>
      </c>
      <c r="O973" s="78"/>
      <c r="P973" s="188">
        <f>O973*H973</f>
        <v>0</v>
      </c>
      <c r="Q973" s="188">
        <v>0</v>
      </c>
      <c r="R973" s="188">
        <f>Q973*H973</f>
        <v>0</v>
      </c>
      <c r="S973" s="188">
        <v>0</v>
      </c>
      <c r="T973" s="189">
        <f>S973*H973</f>
        <v>0</v>
      </c>
      <c r="U973" s="38"/>
      <c r="V973" s="38"/>
      <c r="W973" s="38"/>
      <c r="X973" s="38"/>
      <c r="Y973" s="38"/>
      <c r="Z973" s="38"/>
      <c r="AA973" s="38"/>
      <c r="AB973" s="38"/>
      <c r="AC973" s="38"/>
      <c r="AD973" s="38"/>
      <c r="AE973" s="38"/>
      <c r="AR973" s="190" t="s">
        <v>523</v>
      </c>
      <c r="AT973" s="190" t="s">
        <v>201</v>
      </c>
      <c r="AU973" s="190" t="s">
        <v>171</v>
      </c>
      <c r="AY973" s="19" t="s">
        <v>165</v>
      </c>
      <c r="BE973" s="191">
        <f>IF(N973="základná",J973,0)</f>
        <v>0</v>
      </c>
      <c r="BF973" s="191">
        <f>IF(N973="znížená",J973,0)</f>
        <v>0</v>
      </c>
      <c r="BG973" s="191">
        <f>IF(N973="zákl. prenesená",J973,0)</f>
        <v>0</v>
      </c>
      <c r="BH973" s="191">
        <f>IF(N973="zníž. prenesená",J973,0)</f>
        <v>0</v>
      </c>
      <c r="BI973" s="191">
        <f>IF(N973="nulová",J973,0)</f>
        <v>0</v>
      </c>
      <c r="BJ973" s="19" t="s">
        <v>171</v>
      </c>
      <c r="BK973" s="191">
        <f>ROUND(I973*H973,2)</f>
        <v>0</v>
      </c>
      <c r="BL973" s="19" t="s">
        <v>240</v>
      </c>
      <c r="BM973" s="190" t="s">
        <v>1403</v>
      </c>
    </row>
    <row r="974" s="2" customFormat="1" ht="21.75" customHeight="1">
      <c r="A974" s="38"/>
      <c r="B974" s="177"/>
      <c r="C974" s="178" t="s">
        <v>1404</v>
      </c>
      <c r="D974" s="178" t="s">
        <v>167</v>
      </c>
      <c r="E974" s="179" t="s">
        <v>1405</v>
      </c>
      <c r="F974" s="180" t="s">
        <v>1406</v>
      </c>
      <c r="G974" s="181" t="s">
        <v>216</v>
      </c>
      <c r="H974" s="182">
        <v>2</v>
      </c>
      <c r="I974" s="183"/>
      <c r="J974" s="184">
        <f>ROUND(I974*H974,2)</f>
        <v>0</v>
      </c>
      <c r="K974" s="185"/>
      <c r="L974" s="39"/>
      <c r="M974" s="186" t="s">
        <v>1</v>
      </c>
      <c r="N974" s="187" t="s">
        <v>42</v>
      </c>
      <c r="O974" s="78"/>
      <c r="P974" s="188">
        <f>O974*H974</f>
        <v>0</v>
      </c>
      <c r="Q974" s="188">
        <v>0</v>
      </c>
      <c r="R974" s="188">
        <f>Q974*H974</f>
        <v>0</v>
      </c>
      <c r="S974" s="188">
        <v>0</v>
      </c>
      <c r="T974" s="189">
        <f>S974*H974</f>
        <v>0</v>
      </c>
      <c r="U974" s="38"/>
      <c r="V974" s="38"/>
      <c r="W974" s="38"/>
      <c r="X974" s="38"/>
      <c r="Y974" s="38"/>
      <c r="Z974" s="38"/>
      <c r="AA974" s="38"/>
      <c r="AB974" s="38"/>
      <c r="AC974" s="38"/>
      <c r="AD974" s="38"/>
      <c r="AE974" s="38"/>
      <c r="AR974" s="190" t="s">
        <v>240</v>
      </c>
      <c r="AT974" s="190" t="s">
        <v>167</v>
      </c>
      <c r="AU974" s="190" t="s">
        <v>171</v>
      </c>
      <c r="AY974" s="19" t="s">
        <v>165</v>
      </c>
      <c r="BE974" s="191">
        <f>IF(N974="základná",J974,0)</f>
        <v>0</v>
      </c>
      <c r="BF974" s="191">
        <f>IF(N974="znížená",J974,0)</f>
        <v>0</v>
      </c>
      <c r="BG974" s="191">
        <f>IF(N974="zákl. prenesená",J974,0)</f>
        <v>0</v>
      </c>
      <c r="BH974" s="191">
        <f>IF(N974="zníž. prenesená",J974,0)</f>
        <v>0</v>
      </c>
      <c r="BI974" s="191">
        <f>IF(N974="nulová",J974,0)</f>
        <v>0</v>
      </c>
      <c r="BJ974" s="19" t="s">
        <v>171</v>
      </c>
      <c r="BK974" s="191">
        <f>ROUND(I974*H974,2)</f>
        <v>0</v>
      </c>
      <c r="BL974" s="19" t="s">
        <v>240</v>
      </c>
      <c r="BM974" s="190" t="s">
        <v>1407</v>
      </c>
    </row>
    <row r="975" s="13" customFormat="1">
      <c r="A975" s="13"/>
      <c r="B975" s="192"/>
      <c r="C975" s="13"/>
      <c r="D975" s="193" t="s">
        <v>173</v>
      </c>
      <c r="E975" s="194" t="s">
        <v>1</v>
      </c>
      <c r="F975" s="195" t="s">
        <v>1408</v>
      </c>
      <c r="G975" s="13"/>
      <c r="H975" s="196">
        <v>2</v>
      </c>
      <c r="I975" s="197"/>
      <c r="J975" s="13"/>
      <c r="K975" s="13"/>
      <c r="L975" s="192"/>
      <c r="M975" s="198"/>
      <c r="N975" s="199"/>
      <c r="O975" s="199"/>
      <c r="P975" s="199"/>
      <c r="Q975" s="199"/>
      <c r="R975" s="199"/>
      <c r="S975" s="199"/>
      <c r="T975" s="200"/>
      <c r="U975" s="13"/>
      <c r="V975" s="13"/>
      <c r="W975" s="13"/>
      <c r="X975" s="13"/>
      <c r="Y975" s="13"/>
      <c r="Z975" s="13"/>
      <c r="AA975" s="13"/>
      <c r="AB975" s="13"/>
      <c r="AC975" s="13"/>
      <c r="AD975" s="13"/>
      <c r="AE975" s="13"/>
      <c r="AT975" s="194" t="s">
        <v>173</v>
      </c>
      <c r="AU975" s="194" t="s">
        <v>171</v>
      </c>
      <c r="AV975" s="13" t="s">
        <v>171</v>
      </c>
      <c r="AW975" s="13" t="s">
        <v>32</v>
      </c>
      <c r="AX975" s="13" t="s">
        <v>81</v>
      </c>
      <c r="AY975" s="194" t="s">
        <v>165</v>
      </c>
    </row>
    <row r="976" s="2" customFormat="1" ht="33" customHeight="1">
      <c r="A976" s="38"/>
      <c r="B976" s="177"/>
      <c r="C976" s="201" t="s">
        <v>1409</v>
      </c>
      <c r="D976" s="201" t="s">
        <v>201</v>
      </c>
      <c r="E976" s="202" t="s">
        <v>1391</v>
      </c>
      <c r="F976" s="203" t="s">
        <v>1392</v>
      </c>
      <c r="G976" s="204" t="s">
        <v>216</v>
      </c>
      <c r="H976" s="205">
        <v>4</v>
      </c>
      <c r="I976" s="206"/>
      <c r="J976" s="207">
        <f>ROUND(I976*H976,2)</f>
        <v>0</v>
      </c>
      <c r="K976" s="208"/>
      <c r="L976" s="209"/>
      <c r="M976" s="210" t="s">
        <v>1</v>
      </c>
      <c r="N976" s="211" t="s">
        <v>42</v>
      </c>
      <c r="O976" s="78"/>
      <c r="P976" s="188">
        <f>O976*H976</f>
        <v>0</v>
      </c>
      <c r="Q976" s="188">
        <v>0.025000000000000001</v>
      </c>
      <c r="R976" s="188">
        <f>Q976*H976</f>
        <v>0.10000000000000001</v>
      </c>
      <c r="S976" s="188">
        <v>0</v>
      </c>
      <c r="T976" s="189">
        <f>S976*H976</f>
        <v>0</v>
      </c>
      <c r="U976" s="38"/>
      <c r="V976" s="38"/>
      <c r="W976" s="38"/>
      <c r="X976" s="38"/>
      <c r="Y976" s="38"/>
      <c r="Z976" s="38"/>
      <c r="AA976" s="38"/>
      <c r="AB976" s="38"/>
      <c r="AC976" s="38"/>
      <c r="AD976" s="38"/>
      <c r="AE976" s="38"/>
      <c r="AR976" s="190" t="s">
        <v>523</v>
      </c>
      <c r="AT976" s="190" t="s">
        <v>201</v>
      </c>
      <c r="AU976" s="190" t="s">
        <v>171</v>
      </c>
      <c r="AY976" s="19" t="s">
        <v>165</v>
      </c>
      <c r="BE976" s="191">
        <f>IF(N976="základná",J976,0)</f>
        <v>0</v>
      </c>
      <c r="BF976" s="191">
        <f>IF(N976="znížená",J976,0)</f>
        <v>0</v>
      </c>
      <c r="BG976" s="191">
        <f>IF(N976="zákl. prenesená",J976,0)</f>
        <v>0</v>
      </c>
      <c r="BH976" s="191">
        <f>IF(N976="zníž. prenesená",J976,0)</f>
        <v>0</v>
      </c>
      <c r="BI976" s="191">
        <f>IF(N976="nulová",J976,0)</f>
        <v>0</v>
      </c>
      <c r="BJ976" s="19" t="s">
        <v>171</v>
      </c>
      <c r="BK976" s="191">
        <f>ROUND(I976*H976,2)</f>
        <v>0</v>
      </c>
      <c r="BL976" s="19" t="s">
        <v>240</v>
      </c>
      <c r="BM976" s="190" t="s">
        <v>1410</v>
      </c>
    </row>
    <row r="977" s="2" customFormat="1">
      <c r="A977" s="38"/>
      <c r="B977" s="39"/>
      <c r="C977" s="38"/>
      <c r="D977" s="193" t="s">
        <v>1053</v>
      </c>
      <c r="E977" s="38"/>
      <c r="F977" s="236" t="s">
        <v>1394</v>
      </c>
      <c r="G977" s="38"/>
      <c r="H977" s="38"/>
      <c r="I977" s="237"/>
      <c r="J977" s="38"/>
      <c r="K977" s="38"/>
      <c r="L977" s="39"/>
      <c r="M977" s="238"/>
      <c r="N977" s="239"/>
      <c r="O977" s="78"/>
      <c r="P977" s="78"/>
      <c r="Q977" s="78"/>
      <c r="R977" s="78"/>
      <c r="S977" s="78"/>
      <c r="T977" s="79"/>
      <c r="U977" s="38"/>
      <c r="V977" s="38"/>
      <c r="W977" s="38"/>
      <c r="X977" s="38"/>
      <c r="Y977" s="38"/>
      <c r="Z977" s="38"/>
      <c r="AA977" s="38"/>
      <c r="AB977" s="38"/>
      <c r="AC977" s="38"/>
      <c r="AD977" s="38"/>
      <c r="AE977" s="38"/>
      <c r="AT977" s="19" t="s">
        <v>1053</v>
      </c>
      <c r="AU977" s="19" t="s">
        <v>171</v>
      </c>
    </row>
    <row r="978" s="2" customFormat="1" ht="16.5" customHeight="1">
      <c r="A978" s="38"/>
      <c r="B978" s="177"/>
      <c r="C978" s="201" t="s">
        <v>1411</v>
      </c>
      <c r="D978" s="201" t="s">
        <v>201</v>
      </c>
      <c r="E978" s="202" t="s">
        <v>1400</v>
      </c>
      <c r="F978" s="203" t="s">
        <v>1401</v>
      </c>
      <c r="G978" s="204" t="s">
        <v>1402</v>
      </c>
      <c r="H978" s="205">
        <v>230</v>
      </c>
      <c r="I978" s="206"/>
      <c r="J978" s="207">
        <f>ROUND(I978*H978,2)</f>
        <v>0</v>
      </c>
      <c r="K978" s="208"/>
      <c r="L978" s="209"/>
      <c r="M978" s="210" t="s">
        <v>1</v>
      </c>
      <c r="N978" s="211" t="s">
        <v>42</v>
      </c>
      <c r="O978" s="78"/>
      <c r="P978" s="188">
        <f>O978*H978</f>
        <v>0</v>
      </c>
      <c r="Q978" s="188">
        <v>0</v>
      </c>
      <c r="R978" s="188">
        <f>Q978*H978</f>
        <v>0</v>
      </c>
      <c r="S978" s="188">
        <v>0</v>
      </c>
      <c r="T978" s="189">
        <f>S978*H978</f>
        <v>0</v>
      </c>
      <c r="U978" s="38"/>
      <c r="V978" s="38"/>
      <c r="W978" s="38"/>
      <c r="X978" s="38"/>
      <c r="Y978" s="38"/>
      <c r="Z978" s="38"/>
      <c r="AA978" s="38"/>
      <c r="AB978" s="38"/>
      <c r="AC978" s="38"/>
      <c r="AD978" s="38"/>
      <c r="AE978" s="38"/>
      <c r="AR978" s="190" t="s">
        <v>523</v>
      </c>
      <c r="AT978" s="190" t="s">
        <v>201</v>
      </c>
      <c r="AU978" s="190" t="s">
        <v>171</v>
      </c>
      <c r="AY978" s="19" t="s">
        <v>165</v>
      </c>
      <c r="BE978" s="191">
        <f>IF(N978="základná",J978,0)</f>
        <v>0</v>
      </c>
      <c r="BF978" s="191">
        <f>IF(N978="znížená",J978,0)</f>
        <v>0</v>
      </c>
      <c r="BG978" s="191">
        <f>IF(N978="zákl. prenesená",J978,0)</f>
        <v>0</v>
      </c>
      <c r="BH978" s="191">
        <f>IF(N978="zníž. prenesená",J978,0)</f>
        <v>0</v>
      </c>
      <c r="BI978" s="191">
        <f>IF(N978="nulová",J978,0)</f>
        <v>0</v>
      </c>
      <c r="BJ978" s="19" t="s">
        <v>171</v>
      </c>
      <c r="BK978" s="191">
        <f>ROUND(I978*H978,2)</f>
        <v>0</v>
      </c>
      <c r="BL978" s="19" t="s">
        <v>240</v>
      </c>
      <c r="BM978" s="190" t="s">
        <v>1412</v>
      </c>
    </row>
    <row r="979" s="2" customFormat="1" ht="33" customHeight="1">
      <c r="A979" s="38"/>
      <c r="B979" s="177"/>
      <c r="C979" s="178" t="s">
        <v>1413</v>
      </c>
      <c r="D979" s="178" t="s">
        <v>167</v>
      </c>
      <c r="E979" s="179" t="s">
        <v>1414</v>
      </c>
      <c r="F979" s="180" t="s">
        <v>1415</v>
      </c>
      <c r="G979" s="181" t="s">
        <v>216</v>
      </c>
      <c r="H979" s="182">
        <v>96</v>
      </c>
      <c r="I979" s="183"/>
      <c r="J979" s="184">
        <f>ROUND(I979*H979,2)</f>
        <v>0</v>
      </c>
      <c r="K979" s="185"/>
      <c r="L979" s="39"/>
      <c r="M979" s="186" t="s">
        <v>1</v>
      </c>
      <c r="N979" s="187" t="s">
        <v>42</v>
      </c>
      <c r="O979" s="78"/>
      <c r="P979" s="188">
        <f>O979*H979</f>
        <v>0</v>
      </c>
      <c r="Q979" s="188">
        <v>0</v>
      </c>
      <c r="R979" s="188">
        <f>Q979*H979</f>
        <v>0</v>
      </c>
      <c r="S979" s="188">
        <v>0</v>
      </c>
      <c r="T979" s="189">
        <f>S979*H979</f>
        <v>0</v>
      </c>
      <c r="U979" s="38"/>
      <c r="V979" s="38"/>
      <c r="W979" s="38"/>
      <c r="X979" s="38"/>
      <c r="Y979" s="38"/>
      <c r="Z979" s="38"/>
      <c r="AA979" s="38"/>
      <c r="AB979" s="38"/>
      <c r="AC979" s="38"/>
      <c r="AD979" s="38"/>
      <c r="AE979" s="38"/>
      <c r="AR979" s="190" t="s">
        <v>240</v>
      </c>
      <c r="AT979" s="190" t="s">
        <v>167</v>
      </c>
      <c r="AU979" s="190" t="s">
        <v>171</v>
      </c>
      <c r="AY979" s="19" t="s">
        <v>165</v>
      </c>
      <c r="BE979" s="191">
        <f>IF(N979="základná",J979,0)</f>
        <v>0</v>
      </c>
      <c r="BF979" s="191">
        <f>IF(N979="znížená",J979,0)</f>
        <v>0</v>
      </c>
      <c r="BG979" s="191">
        <f>IF(N979="zákl. prenesená",J979,0)</f>
        <v>0</v>
      </c>
      <c r="BH979" s="191">
        <f>IF(N979="zníž. prenesená",J979,0)</f>
        <v>0</v>
      </c>
      <c r="BI979" s="191">
        <f>IF(N979="nulová",J979,0)</f>
        <v>0</v>
      </c>
      <c r="BJ979" s="19" t="s">
        <v>171</v>
      </c>
      <c r="BK979" s="191">
        <f>ROUND(I979*H979,2)</f>
        <v>0</v>
      </c>
      <c r="BL979" s="19" t="s">
        <v>240</v>
      </c>
      <c r="BM979" s="190" t="s">
        <v>1416</v>
      </c>
    </row>
    <row r="980" s="13" customFormat="1">
      <c r="A980" s="13"/>
      <c r="B980" s="192"/>
      <c r="C980" s="13"/>
      <c r="D980" s="193" t="s">
        <v>173</v>
      </c>
      <c r="E980" s="194" t="s">
        <v>1</v>
      </c>
      <c r="F980" s="195" t="s">
        <v>911</v>
      </c>
      <c r="G980" s="13"/>
      <c r="H980" s="196">
        <v>96</v>
      </c>
      <c r="I980" s="197"/>
      <c r="J980" s="13"/>
      <c r="K980" s="13"/>
      <c r="L980" s="192"/>
      <c r="M980" s="198"/>
      <c r="N980" s="199"/>
      <c r="O980" s="199"/>
      <c r="P980" s="199"/>
      <c r="Q980" s="199"/>
      <c r="R980" s="199"/>
      <c r="S980" s="199"/>
      <c r="T980" s="200"/>
      <c r="U980" s="13"/>
      <c r="V980" s="13"/>
      <c r="W980" s="13"/>
      <c r="X980" s="13"/>
      <c r="Y980" s="13"/>
      <c r="Z980" s="13"/>
      <c r="AA980" s="13"/>
      <c r="AB980" s="13"/>
      <c r="AC980" s="13"/>
      <c r="AD980" s="13"/>
      <c r="AE980" s="13"/>
      <c r="AT980" s="194" t="s">
        <v>173</v>
      </c>
      <c r="AU980" s="194" t="s">
        <v>171</v>
      </c>
      <c r="AV980" s="13" t="s">
        <v>171</v>
      </c>
      <c r="AW980" s="13" t="s">
        <v>32</v>
      </c>
      <c r="AX980" s="13" t="s">
        <v>81</v>
      </c>
      <c r="AY980" s="194" t="s">
        <v>165</v>
      </c>
    </row>
    <row r="981" s="2" customFormat="1" ht="24.15" customHeight="1">
      <c r="A981" s="38"/>
      <c r="B981" s="177"/>
      <c r="C981" s="201" t="s">
        <v>1417</v>
      </c>
      <c r="D981" s="201" t="s">
        <v>201</v>
      </c>
      <c r="E981" s="202" t="s">
        <v>1418</v>
      </c>
      <c r="F981" s="203" t="s">
        <v>1419</v>
      </c>
      <c r="G981" s="204" t="s">
        <v>216</v>
      </c>
      <c r="H981" s="205">
        <v>96</v>
      </c>
      <c r="I981" s="206"/>
      <c r="J981" s="207">
        <f>ROUND(I981*H981,2)</f>
        <v>0</v>
      </c>
      <c r="K981" s="208"/>
      <c r="L981" s="209"/>
      <c r="M981" s="210" t="s">
        <v>1</v>
      </c>
      <c r="N981" s="211" t="s">
        <v>42</v>
      </c>
      <c r="O981" s="78"/>
      <c r="P981" s="188">
        <f>O981*H981</f>
        <v>0</v>
      </c>
      <c r="Q981" s="188">
        <v>0.001</v>
      </c>
      <c r="R981" s="188">
        <f>Q981*H981</f>
        <v>0.096000000000000002</v>
      </c>
      <c r="S981" s="188">
        <v>0</v>
      </c>
      <c r="T981" s="189">
        <f>S981*H981</f>
        <v>0</v>
      </c>
      <c r="U981" s="38"/>
      <c r="V981" s="38"/>
      <c r="W981" s="38"/>
      <c r="X981" s="38"/>
      <c r="Y981" s="38"/>
      <c r="Z981" s="38"/>
      <c r="AA981" s="38"/>
      <c r="AB981" s="38"/>
      <c r="AC981" s="38"/>
      <c r="AD981" s="38"/>
      <c r="AE981" s="38"/>
      <c r="AR981" s="190" t="s">
        <v>523</v>
      </c>
      <c r="AT981" s="190" t="s">
        <v>201</v>
      </c>
      <c r="AU981" s="190" t="s">
        <v>171</v>
      </c>
      <c r="AY981" s="19" t="s">
        <v>165</v>
      </c>
      <c r="BE981" s="191">
        <f>IF(N981="základná",J981,0)</f>
        <v>0</v>
      </c>
      <c r="BF981" s="191">
        <f>IF(N981="znížená",J981,0)</f>
        <v>0</v>
      </c>
      <c r="BG981" s="191">
        <f>IF(N981="zákl. prenesená",J981,0)</f>
        <v>0</v>
      </c>
      <c r="BH981" s="191">
        <f>IF(N981="zníž. prenesená",J981,0)</f>
        <v>0</v>
      </c>
      <c r="BI981" s="191">
        <f>IF(N981="nulová",J981,0)</f>
        <v>0</v>
      </c>
      <c r="BJ981" s="19" t="s">
        <v>171</v>
      </c>
      <c r="BK981" s="191">
        <f>ROUND(I981*H981,2)</f>
        <v>0</v>
      </c>
      <c r="BL981" s="19" t="s">
        <v>240</v>
      </c>
      <c r="BM981" s="190" t="s">
        <v>1420</v>
      </c>
    </row>
    <row r="982" s="2" customFormat="1" ht="33" customHeight="1">
      <c r="A982" s="38"/>
      <c r="B982" s="177"/>
      <c r="C982" s="201" t="s">
        <v>1421</v>
      </c>
      <c r="D982" s="201" t="s">
        <v>201</v>
      </c>
      <c r="E982" s="202" t="s">
        <v>1391</v>
      </c>
      <c r="F982" s="203" t="s">
        <v>1392</v>
      </c>
      <c r="G982" s="204" t="s">
        <v>216</v>
      </c>
      <c r="H982" s="205">
        <v>95</v>
      </c>
      <c r="I982" s="206"/>
      <c r="J982" s="207">
        <f>ROUND(I982*H982,2)</f>
        <v>0</v>
      </c>
      <c r="K982" s="208"/>
      <c r="L982" s="209"/>
      <c r="M982" s="210" t="s">
        <v>1</v>
      </c>
      <c r="N982" s="211" t="s">
        <v>42</v>
      </c>
      <c r="O982" s="78"/>
      <c r="P982" s="188">
        <f>O982*H982</f>
        <v>0</v>
      </c>
      <c r="Q982" s="188">
        <v>0.025000000000000001</v>
      </c>
      <c r="R982" s="188">
        <f>Q982*H982</f>
        <v>2.375</v>
      </c>
      <c r="S982" s="188">
        <v>0</v>
      </c>
      <c r="T982" s="189">
        <f>S982*H982</f>
        <v>0</v>
      </c>
      <c r="U982" s="38"/>
      <c r="V982" s="38"/>
      <c r="W982" s="38"/>
      <c r="X982" s="38"/>
      <c r="Y982" s="38"/>
      <c r="Z982" s="38"/>
      <c r="AA982" s="38"/>
      <c r="AB982" s="38"/>
      <c r="AC982" s="38"/>
      <c r="AD982" s="38"/>
      <c r="AE982" s="38"/>
      <c r="AR982" s="190" t="s">
        <v>523</v>
      </c>
      <c r="AT982" s="190" t="s">
        <v>201</v>
      </c>
      <c r="AU982" s="190" t="s">
        <v>171</v>
      </c>
      <c r="AY982" s="19" t="s">
        <v>165</v>
      </c>
      <c r="BE982" s="191">
        <f>IF(N982="základná",J982,0)</f>
        <v>0</v>
      </c>
      <c r="BF982" s="191">
        <f>IF(N982="znížená",J982,0)</f>
        <v>0</v>
      </c>
      <c r="BG982" s="191">
        <f>IF(N982="zákl. prenesená",J982,0)</f>
        <v>0</v>
      </c>
      <c r="BH982" s="191">
        <f>IF(N982="zníž. prenesená",J982,0)</f>
        <v>0</v>
      </c>
      <c r="BI982" s="191">
        <f>IF(N982="nulová",J982,0)</f>
        <v>0</v>
      </c>
      <c r="BJ982" s="19" t="s">
        <v>171</v>
      </c>
      <c r="BK982" s="191">
        <f>ROUND(I982*H982,2)</f>
        <v>0</v>
      </c>
      <c r="BL982" s="19" t="s">
        <v>240</v>
      </c>
      <c r="BM982" s="190" t="s">
        <v>1422</v>
      </c>
    </row>
    <row r="983" s="2" customFormat="1">
      <c r="A983" s="38"/>
      <c r="B983" s="39"/>
      <c r="C983" s="38"/>
      <c r="D983" s="193" t="s">
        <v>1053</v>
      </c>
      <c r="E983" s="38"/>
      <c r="F983" s="236" t="s">
        <v>1394</v>
      </c>
      <c r="G983" s="38"/>
      <c r="H983" s="38"/>
      <c r="I983" s="237"/>
      <c r="J983" s="38"/>
      <c r="K983" s="38"/>
      <c r="L983" s="39"/>
      <c r="M983" s="238"/>
      <c r="N983" s="239"/>
      <c r="O983" s="78"/>
      <c r="P983" s="78"/>
      <c r="Q983" s="78"/>
      <c r="R983" s="78"/>
      <c r="S983" s="78"/>
      <c r="T983" s="79"/>
      <c r="U983" s="38"/>
      <c r="V983" s="38"/>
      <c r="W983" s="38"/>
      <c r="X983" s="38"/>
      <c r="Y983" s="38"/>
      <c r="Z983" s="38"/>
      <c r="AA983" s="38"/>
      <c r="AB983" s="38"/>
      <c r="AC983" s="38"/>
      <c r="AD983" s="38"/>
      <c r="AE983" s="38"/>
      <c r="AT983" s="19" t="s">
        <v>1053</v>
      </c>
      <c r="AU983" s="19" t="s">
        <v>171</v>
      </c>
    </row>
    <row r="984" s="2" customFormat="1" ht="37.8" customHeight="1">
      <c r="A984" s="38"/>
      <c r="B984" s="177"/>
      <c r="C984" s="201" t="s">
        <v>1423</v>
      </c>
      <c r="D984" s="201" t="s">
        <v>201</v>
      </c>
      <c r="E984" s="202" t="s">
        <v>1424</v>
      </c>
      <c r="F984" s="203" t="s">
        <v>1425</v>
      </c>
      <c r="G984" s="204" t="s">
        <v>216</v>
      </c>
      <c r="H984" s="205">
        <v>1</v>
      </c>
      <c r="I984" s="206"/>
      <c r="J984" s="207">
        <f>ROUND(I984*H984,2)</f>
        <v>0</v>
      </c>
      <c r="K984" s="208"/>
      <c r="L984" s="209"/>
      <c r="M984" s="210" t="s">
        <v>1</v>
      </c>
      <c r="N984" s="211" t="s">
        <v>42</v>
      </c>
      <c r="O984" s="78"/>
      <c r="P984" s="188">
        <f>O984*H984</f>
        <v>0</v>
      </c>
      <c r="Q984" s="188">
        <v>0.025000000000000001</v>
      </c>
      <c r="R984" s="188">
        <f>Q984*H984</f>
        <v>0.025000000000000001</v>
      </c>
      <c r="S984" s="188">
        <v>0</v>
      </c>
      <c r="T984" s="189">
        <f>S984*H984</f>
        <v>0</v>
      </c>
      <c r="U984" s="38"/>
      <c r="V984" s="38"/>
      <c r="W984" s="38"/>
      <c r="X984" s="38"/>
      <c r="Y984" s="38"/>
      <c r="Z984" s="38"/>
      <c r="AA984" s="38"/>
      <c r="AB984" s="38"/>
      <c r="AC984" s="38"/>
      <c r="AD984" s="38"/>
      <c r="AE984" s="38"/>
      <c r="AR984" s="190" t="s">
        <v>523</v>
      </c>
      <c r="AT984" s="190" t="s">
        <v>201</v>
      </c>
      <c r="AU984" s="190" t="s">
        <v>171</v>
      </c>
      <c r="AY984" s="19" t="s">
        <v>165</v>
      </c>
      <c r="BE984" s="191">
        <f>IF(N984="základná",J984,0)</f>
        <v>0</v>
      </c>
      <c r="BF984" s="191">
        <f>IF(N984="znížená",J984,0)</f>
        <v>0</v>
      </c>
      <c r="BG984" s="191">
        <f>IF(N984="zákl. prenesená",J984,0)</f>
        <v>0</v>
      </c>
      <c r="BH984" s="191">
        <f>IF(N984="zníž. prenesená",J984,0)</f>
        <v>0</v>
      </c>
      <c r="BI984" s="191">
        <f>IF(N984="nulová",J984,0)</f>
        <v>0</v>
      </c>
      <c r="BJ984" s="19" t="s">
        <v>171</v>
      </c>
      <c r="BK984" s="191">
        <f>ROUND(I984*H984,2)</f>
        <v>0</v>
      </c>
      <c r="BL984" s="19" t="s">
        <v>240</v>
      </c>
      <c r="BM984" s="190" t="s">
        <v>1426</v>
      </c>
    </row>
    <row r="985" s="2" customFormat="1">
      <c r="A985" s="38"/>
      <c r="B985" s="39"/>
      <c r="C985" s="38"/>
      <c r="D985" s="193" t="s">
        <v>1053</v>
      </c>
      <c r="E985" s="38"/>
      <c r="F985" s="236" t="s">
        <v>1394</v>
      </c>
      <c r="G985" s="38"/>
      <c r="H985" s="38"/>
      <c r="I985" s="237"/>
      <c r="J985" s="38"/>
      <c r="K985" s="38"/>
      <c r="L985" s="39"/>
      <c r="M985" s="238"/>
      <c r="N985" s="239"/>
      <c r="O985" s="78"/>
      <c r="P985" s="78"/>
      <c r="Q985" s="78"/>
      <c r="R985" s="78"/>
      <c r="S985" s="78"/>
      <c r="T985" s="79"/>
      <c r="U985" s="38"/>
      <c r="V985" s="38"/>
      <c r="W985" s="38"/>
      <c r="X985" s="38"/>
      <c r="Y985" s="38"/>
      <c r="Z985" s="38"/>
      <c r="AA985" s="38"/>
      <c r="AB985" s="38"/>
      <c r="AC985" s="38"/>
      <c r="AD985" s="38"/>
      <c r="AE985" s="38"/>
      <c r="AT985" s="19" t="s">
        <v>1053</v>
      </c>
      <c r="AU985" s="19" t="s">
        <v>171</v>
      </c>
    </row>
    <row r="986" s="2" customFormat="1" ht="33" customHeight="1">
      <c r="A986" s="38"/>
      <c r="B986" s="177"/>
      <c r="C986" s="178" t="s">
        <v>1427</v>
      </c>
      <c r="D986" s="178" t="s">
        <v>167</v>
      </c>
      <c r="E986" s="179" t="s">
        <v>1428</v>
      </c>
      <c r="F986" s="180" t="s">
        <v>1429</v>
      </c>
      <c r="G986" s="181" t="s">
        <v>216</v>
      </c>
      <c r="H986" s="182">
        <v>19</v>
      </c>
      <c r="I986" s="183"/>
      <c r="J986" s="184">
        <f>ROUND(I986*H986,2)</f>
        <v>0</v>
      </c>
      <c r="K986" s="185"/>
      <c r="L986" s="39"/>
      <c r="M986" s="186" t="s">
        <v>1</v>
      </c>
      <c r="N986" s="187" t="s">
        <v>42</v>
      </c>
      <c r="O986" s="78"/>
      <c r="P986" s="188">
        <f>O986*H986</f>
        <v>0</v>
      </c>
      <c r="Q986" s="188">
        <v>0</v>
      </c>
      <c r="R986" s="188">
        <f>Q986*H986</f>
        <v>0</v>
      </c>
      <c r="S986" s="188">
        <v>0</v>
      </c>
      <c r="T986" s="189">
        <f>S986*H986</f>
        <v>0</v>
      </c>
      <c r="U986" s="38"/>
      <c r="V986" s="38"/>
      <c r="W986" s="38"/>
      <c r="X986" s="38"/>
      <c r="Y986" s="38"/>
      <c r="Z986" s="38"/>
      <c r="AA986" s="38"/>
      <c r="AB986" s="38"/>
      <c r="AC986" s="38"/>
      <c r="AD986" s="38"/>
      <c r="AE986" s="38"/>
      <c r="AR986" s="190" t="s">
        <v>240</v>
      </c>
      <c r="AT986" s="190" t="s">
        <v>167</v>
      </c>
      <c r="AU986" s="190" t="s">
        <v>171</v>
      </c>
      <c r="AY986" s="19" t="s">
        <v>165</v>
      </c>
      <c r="BE986" s="191">
        <f>IF(N986="základná",J986,0)</f>
        <v>0</v>
      </c>
      <c r="BF986" s="191">
        <f>IF(N986="znížená",J986,0)</f>
        <v>0</v>
      </c>
      <c r="BG986" s="191">
        <f>IF(N986="zákl. prenesená",J986,0)</f>
        <v>0</v>
      </c>
      <c r="BH986" s="191">
        <f>IF(N986="zníž. prenesená",J986,0)</f>
        <v>0</v>
      </c>
      <c r="BI986" s="191">
        <f>IF(N986="nulová",J986,0)</f>
        <v>0</v>
      </c>
      <c r="BJ986" s="19" t="s">
        <v>171</v>
      </c>
      <c r="BK986" s="191">
        <f>ROUND(I986*H986,2)</f>
        <v>0</v>
      </c>
      <c r="BL986" s="19" t="s">
        <v>240</v>
      </c>
      <c r="BM986" s="190" t="s">
        <v>1430</v>
      </c>
    </row>
    <row r="987" s="2" customFormat="1" ht="24.15" customHeight="1">
      <c r="A987" s="38"/>
      <c r="B987" s="177"/>
      <c r="C987" s="201" t="s">
        <v>1431</v>
      </c>
      <c r="D987" s="201" t="s">
        <v>201</v>
      </c>
      <c r="E987" s="202" t="s">
        <v>1418</v>
      </c>
      <c r="F987" s="203" t="s">
        <v>1419</v>
      </c>
      <c r="G987" s="204" t="s">
        <v>216</v>
      </c>
      <c r="H987" s="205">
        <v>19</v>
      </c>
      <c r="I987" s="206"/>
      <c r="J987" s="207">
        <f>ROUND(I987*H987,2)</f>
        <v>0</v>
      </c>
      <c r="K987" s="208"/>
      <c r="L987" s="209"/>
      <c r="M987" s="210" t="s">
        <v>1</v>
      </c>
      <c r="N987" s="211" t="s">
        <v>42</v>
      </c>
      <c r="O987" s="78"/>
      <c r="P987" s="188">
        <f>O987*H987</f>
        <v>0</v>
      </c>
      <c r="Q987" s="188">
        <v>0.001</v>
      </c>
      <c r="R987" s="188">
        <f>Q987*H987</f>
        <v>0.019</v>
      </c>
      <c r="S987" s="188">
        <v>0</v>
      </c>
      <c r="T987" s="189">
        <f>S987*H987</f>
        <v>0</v>
      </c>
      <c r="U987" s="38"/>
      <c r="V987" s="38"/>
      <c r="W987" s="38"/>
      <c r="X987" s="38"/>
      <c r="Y987" s="38"/>
      <c r="Z987" s="38"/>
      <c r="AA987" s="38"/>
      <c r="AB987" s="38"/>
      <c r="AC987" s="38"/>
      <c r="AD987" s="38"/>
      <c r="AE987" s="38"/>
      <c r="AR987" s="190" t="s">
        <v>523</v>
      </c>
      <c r="AT987" s="190" t="s">
        <v>201</v>
      </c>
      <c r="AU987" s="190" t="s">
        <v>171</v>
      </c>
      <c r="AY987" s="19" t="s">
        <v>165</v>
      </c>
      <c r="BE987" s="191">
        <f>IF(N987="základná",J987,0)</f>
        <v>0</v>
      </c>
      <c r="BF987" s="191">
        <f>IF(N987="znížená",J987,0)</f>
        <v>0</v>
      </c>
      <c r="BG987" s="191">
        <f>IF(N987="zákl. prenesená",J987,0)</f>
        <v>0</v>
      </c>
      <c r="BH987" s="191">
        <f>IF(N987="zníž. prenesená",J987,0)</f>
        <v>0</v>
      </c>
      <c r="BI987" s="191">
        <f>IF(N987="nulová",J987,0)</f>
        <v>0</v>
      </c>
      <c r="BJ987" s="19" t="s">
        <v>171</v>
      </c>
      <c r="BK987" s="191">
        <f>ROUND(I987*H987,2)</f>
        <v>0</v>
      </c>
      <c r="BL987" s="19" t="s">
        <v>240</v>
      </c>
      <c r="BM987" s="190" t="s">
        <v>1432</v>
      </c>
    </row>
    <row r="988" s="2" customFormat="1" ht="37.8" customHeight="1">
      <c r="A988" s="38"/>
      <c r="B988" s="177"/>
      <c r="C988" s="201" t="s">
        <v>1433</v>
      </c>
      <c r="D988" s="201" t="s">
        <v>201</v>
      </c>
      <c r="E988" s="202" t="s">
        <v>1434</v>
      </c>
      <c r="F988" s="203" t="s">
        <v>1435</v>
      </c>
      <c r="G988" s="204" t="s">
        <v>216</v>
      </c>
      <c r="H988" s="205">
        <v>19</v>
      </c>
      <c r="I988" s="206"/>
      <c r="J988" s="207">
        <f>ROUND(I988*H988,2)</f>
        <v>0</v>
      </c>
      <c r="K988" s="208"/>
      <c r="L988" s="209"/>
      <c r="M988" s="210" t="s">
        <v>1</v>
      </c>
      <c r="N988" s="211" t="s">
        <v>42</v>
      </c>
      <c r="O988" s="78"/>
      <c r="P988" s="188">
        <f>O988*H988</f>
        <v>0</v>
      </c>
      <c r="Q988" s="188">
        <v>0.037999999999999999</v>
      </c>
      <c r="R988" s="188">
        <f>Q988*H988</f>
        <v>0.72199999999999998</v>
      </c>
      <c r="S988" s="188">
        <v>0</v>
      </c>
      <c r="T988" s="189">
        <f>S988*H988</f>
        <v>0</v>
      </c>
      <c r="U988" s="38"/>
      <c r="V988" s="38"/>
      <c r="W988" s="38"/>
      <c r="X988" s="38"/>
      <c r="Y988" s="38"/>
      <c r="Z988" s="38"/>
      <c r="AA988" s="38"/>
      <c r="AB988" s="38"/>
      <c r="AC988" s="38"/>
      <c r="AD988" s="38"/>
      <c r="AE988" s="38"/>
      <c r="AR988" s="190" t="s">
        <v>523</v>
      </c>
      <c r="AT988" s="190" t="s">
        <v>201</v>
      </c>
      <c r="AU988" s="190" t="s">
        <v>171</v>
      </c>
      <c r="AY988" s="19" t="s">
        <v>165</v>
      </c>
      <c r="BE988" s="191">
        <f>IF(N988="základná",J988,0)</f>
        <v>0</v>
      </c>
      <c r="BF988" s="191">
        <f>IF(N988="znížená",J988,0)</f>
        <v>0</v>
      </c>
      <c r="BG988" s="191">
        <f>IF(N988="zákl. prenesená",J988,0)</f>
        <v>0</v>
      </c>
      <c r="BH988" s="191">
        <f>IF(N988="zníž. prenesená",J988,0)</f>
        <v>0</v>
      </c>
      <c r="BI988" s="191">
        <f>IF(N988="nulová",J988,0)</f>
        <v>0</v>
      </c>
      <c r="BJ988" s="19" t="s">
        <v>171</v>
      </c>
      <c r="BK988" s="191">
        <f>ROUND(I988*H988,2)</f>
        <v>0</v>
      </c>
      <c r="BL988" s="19" t="s">
        <v>240</v>
      </c>
      <c r="BM988" s="190" t="s">
        <v>1436</v>
      </c>
    </row>
    <row r="989" s="2" customFormat="1" ht="33" customHeight="1">
      <c r="A989" s="38"/>
      <c r="B989" s="177"/>
      <c r="C989" s="178" t="s">
        <v>1437</v>
      </c>
      <c r="D989" s="178" t="s">
        <v>167</v>
      </c>
      <c r="E989" s="179" t="s">
        <v>1438</v>
      </c>
      <c r="F989" s="180" t="s">
        <v>1439</v>
      </c>
      <c r="G989" s="181" t="s">
        <v>216</v>
      </c>
      <c r="H989" s="182">
        <v>9</v>
      </c>
      <c r="I989" s="183"/>
      <c r="J989" s="184">
        <f>ROUND(I989*H989,2)</f>
        <v>0</v>
      </c>
      <c r="K989" s="185"/>
      <c r="L989" s="39"/>
      <c r="M989" s="186" t="s">
        <v>1</v>
      </c>
      <c r="N989" s="187" t="s">
        <v>42</v>
      </c>
      <c r="O989" s="78"/>
      <c r="P989" s="188">
        <f>O989*H989</f>
        <v>0</v>
      </c>
      <c r="Q989" s="188">
        <v>0</v>
      </c>
      <c r="R989" s="188">
        <f>Q989*H989</f>
        <v>0</v>
      </c>
      <c r="S989" s="188">
        <v>0</v>
      </c>
      <c r="T989" s="189">
        <f>S989*H989</f>
        <v>0</v>
      </c>
      <c r="U989" s="38"/>
      <c r="V989" s="38"/>
      <c r="W989" s="38"/>
      <c r="X989" s="38"/>
      <c r="Y989" s="38"/>
      <c r="Z989" s="38"/>
      <c r="AA989" s="38"/>
      <c r="AB989" s="38"/>
      <c r="AC989" s="38"/>
      <c r="AD989" s="38"/>
      <c r="AE989" s="38"/>
      <c r="AR989" s="190" t="s">
        <v>240</v>
      </c>
      <c r="AT989" s="190" t="s">
        <v>167</v>
      </c>
      <c r="AU989" s="190" t="s">
        <v>171</v>
      </c>
      <c r="AY989" s="19" t="s">
        <v>165</v>
      </c>
      <c r="BE989" s="191">
        <f>IF(N989="základná",J989,0)</f>
        <v>0</v>
      </c>
      <c r="BF989" s="191">
        <f>IF(N989="znížená",J989,0)</f>
        <v>0</v>
      </c>
      <c r="BG989" s="191">
        <f>IF(N989="zákl. prenesená",J989,0)</f>
        <v>0</v>
      </c>
      <c r="BH989" s="191">
        <f>IF(N989="zníž. prenesená",J989,0)</f>
        <v>0</v>
      </c>
      <c r="BI989" s="191">
        <f>IF(N989="nulová",J989,0)</f>
        <v>0</v>
      </c>
      <c r="BJ989" s="19" t="s">
        <v>171</v>
      </c>
      <c r="BK989" s="191">
        <f>ROUND(I989*H989,2)</f>
        <v>0</v>
      </c>
      <c r="BL989" s="19" t="s">
        <v>240</v>
      </c>
      <c r="BM989" s="190" t="s">
        <v>1440</v>
      </c>
    </row>
    <row r="990" s="13" customFormat="1">
      <c r="A990" s="13"/>
      <c r="B990" s="192"/>
      <c r="C990" s="13"/>
      <c r="D990" s="193" t="s">
        <v>173</v>
      </c>
      <c r="E990" s="194" t="s">
        <v>1</v>
      </c>
      <c r="F990" s="195" t="s">
        <v>106</v>
      </c>
      <c r="G990" s="13"/>
      <c r="H990" s="196">
        <v>9</v>
      </c>
      <c r="I990" s="197"/>
      <c r="J990" s="13"/>
      <c r="K990" s="13"/>
      <c r="L990" s="192"/>
      <c r="M990" s="198"/>
      <c r="N990" s="199"/>
      <c r="O990" s="199"/>
      <c r="P990" s="199"/>
      <c r="Q990" s="199"/>
      <c r="R990" s="199"/>
      <c r="S990" s="199"/>
      <c r="T990" s="200"/>
      <c r="U990" s="13"/>
      <c r="V990" s="13"/>
      <c r="W990" s="13"/>
      <c r="X990" s="13"/>
      <c r="Y990" s="13"/>
      <c r="Z990" s="13"/>
      <c r="AA990" s="13"/>
      <c r="AB990" s="13"/>
      <c r="AC990" s="13"/>
      <c r="AD990" s="13"/>
      <c r="AE990" s="13"/>
      <c r="AT990" s="194" t="s">
        <v>173</v>
      </c>
      <c r="AU990" s="194" t="s">
        <v>171</v>
      </c>
      <c r="AV990" s="13" t="s">
        <v>171</v>
      </c>
      <c r="AW990" s="13" t="s">
        <v>32</v>
      </c>
      <c r="AX990" s="13" t="s">
        <v>81</v>
      </c>
      <c r="AY990" s="194" t="s">
        <v>165</v>
      </c>
    </row>
    <row r="991" s="2" customFormat="1" ht="24.15" customHeight="1">
      <c r="A991" s="38"/>
      <c r="B991" s="177"/>
      <c r="C991" s="201" t="s">
        <v>1441</v>
      </c>
      <c r="D991" s="201" t="s">
        <v>201</v>
      </c>
      <c r="E991" s="202" t="s">
        <v>1418</v>
      </c>
      <c r="F991" s="203" t="s">
        <v>1419</v>
      </c>
      <c r="G991" s="204" t="s">
        <v>216</v>
      </c>
      <c r="H991" s="205">
        <v>18</v>
      </c>
      <c r="I991" s="206"/>
      <c r="J991" s="207">
        <f>ROUND(I991*H991,2)</f>
        <v>0</v>
      </c>
      <c r="K991" s="208"/>
      <c r="L991" s="209"/>
      <c r="M991" s="210" t="s">
        <v>1</v>
      </c>
      <c r="N991" s="211" t="s">
        <v>42</v>
      </c>
      <c r="O991" s="78"/>
      <c r="P991" s="188">
        <f>O991*H991</f>
        <v>0</v>
      </c>
      <c r="Q991" s="188">
        <v>0.001</v>
      </c>
      <c r="R991" s="188">
        <f>Q991*H991</f>
        <v>0.018000000000000002</v>
      </c>
      <c r="S991" s="188">
        <v>0</v>
      </c>
      <c r="T991" s="189">
        <f>S991*H991</f>
        <v>0</v>
      </c>
      <c r="U991" s="38"/>
      <c r="V991" s="38"/>
      <c r="W991" s="38"/>
      <c r="X991" s="38"/>
      <c r="Y991" s="38"/>
      <c r="Z991" s="38"/>
      <c r="AA991" s="38"/>
      <c r="AB991" s="38"/>
      <c r="AC991" s="38"/>
      <c r="AD991" s="38"/>
      <c r="AE991" s="38"/>
      <c r="AR991" s="190" t="s">
        <v>523</v>
      </c>
      <c r="AT991" s="190" t="s">
        <v>201</v>
      </c>
      <c r="AU991" s="190" t="s">
        <v>171</v>
      </c>
      <c r="AY991" s="19" t="s">
        <v>165</v>
      </c>
      <c r="BE991" s="191">
        <f>IF(N991="základná",J991,0)</f>
        <v>0</v>
      </c>
      <c r="BF991" s="191">
        <f>IF(N991="znížená",J991,0)</f>
        <v>0</v>
      </c>
      <c r="BG991" s="191">
        <f>IF(N991="zákl. prenesená",J991,0)</f>
        <v>0</v>
      </c>
      <c r="BH991" s="191">
        <f>IF(N991="zníž. prenesená",J991,0)</f>
        <v>0</v>
      </c>
      <c r="BI991" s="191">
        <f>IF(N991="nulová",J991,0)</f>
        <v>0</v>
      </c>
      <c r="BJ991" s="19" t="s">
        <v>171</v>
      </c>
      <c r="BK991" s="191">
        <f>ROUND(I991*H991,2)</f>
        <v>0</v>
      </c>
      <c r="BL991" s="19" t="s">
        <v>240</v>
      </c>
      <c r="BM991" s="190" t="s">
        <v>1442</v>
      </c>
    </row>
    <row r="992" s="2" customFormat="1" ht="33" customHeight="1">
      <c r="A992" s="38"/>
      <c r="B992" s="177"/>
      <c r="C992" s="201" t="s">
        <v>1443</v>
      </c>
      <c r="D992" s="201" t="s">
        <v>201</v>
      </c>
      <c r="E992" s="202" t="s">
        <v>1391</v>
      </c>
      <c r="F992" s="203" t="s">
        <v>1392</v>
      </c>
      <c r="G992" s="204" t="s">
        <v>216</v>
      </c>
      <c r="H992" s="205">
        <v>18</v>
      </c>
      <c r="I992" s="206"/>
      <c r="J992" s="207">
        <f>ROUND(I992*H992,2)</f>
        <v>0</v>
      </c>
      <c r="K992" s="208"/>
      <c r="L992" s="209"/>
      <c r="M992" s="210" t="s">
        <v>1</v>
      </c>
      <c r="N992" s="211" t="s">
        <v>42</v>
      </c>
      <c r="O992" s="78"/>
      <c r="P992" s="188">
        <f>O992*H992</f>
        <v>0</v>
      </c>
      <c r="Q992" s="188">
        <v>0.025000000000000001</v>
      </c>
      <c r="R992" s="188">
        <f>Q992*H992</f>
        <v>0.45000000000000001</v>
      </c>
      <c r="S992" s="188">
        <v>0</v>
      </c>
      <c r="T992" s="189">
        <f>S992*H992</f>
        <v>0</v>
      </c>
      <c r="U992" s="38"/>
      <c r="V992" s="38"/>
      <c r="W992" s="38"/>
      <c r="X992" s="38"/>
      <c r="Y992" s="38"/>
      <c r="Z992" s="38"/>
      <c r="AA992" s="38"/>
      <c r="AB992" s="38"/>
      <c r="AC992" s="38"/>
      <c r="AD992" s="38"/>
      <c r="AE992" s="38"/>
      <c r="AR992" s="190" t="s">
        <v>523</v>
      </c>
      <c r="AT992" s="190" t="s">
        <v>201</v>
      </c>
      <c r="AU992" s="190" t="s">
        <v>171</v>
      </c>
      <c r="AY992" s="19" t="s">
        <v>165</v>
      </c>
      <c r="BE992" s="191">
        <f>IF(N992="základná",J992,0)</f>
        <v>0</v>
      </c>
      <c r="BF992" s="191">
        <f>IF(N992="znížená",J992,0)</f>
        <v>0</v>
      </c>
      <c r="BG992" s="191">
        <f>IF(N992="zákl. prenesená",J992,0)</f>
        <v>0</v>
      </c>
      <c r="BH992" s="191">
        <f>IF(N992="zníž. prenesená",J992,0)</f>
        <v>0</v>
      </c>
      <c r="BI992" s="191">
        <f>IF(N992="nulová",J992,0)</f>
        <v>0</v>
      </c>
      <c r="BJ992" s="19" t="s">
        <v>171</v>
      </c>
      <c r="BK992" s="191">
        <f>ROUND(I992*H992,2)</f>
        <v>0</v>
      </c>
      <c r="BL992" s="19" t="s">
        <v>240</v>
      </c>
      <c r="BM992" s="190" t="s">
        <v>1444</v>
      </c>
    </row>
    <row r="993" s="2" customFormat="1">
      <c r="A993" s="38"/>
      <c r="B993" s="39"/>
      <c r="C993" s="38"/>
      <c r="D993" s="193" t="s">
        <v>1053</v>
      </c>
      <c r="E993" s="38"/>
      <c r="F993" s="236" t="s">
        <v>1394</v>
      </c>
      <c r="G993" s="38"/>
      <c r="H993" s="38"/>
      <c r="I993" s="237"/>
      <c r="J993" s="38"/>
      <c r="K993" s="38"/>
      <c r="L993" s="39"/>
      <c r="M993" s="238"/>
      <c r="N993" s="239"/>
      <c r="O993" s="78"/>
      <c r="P993" s="78"/>
      <c r="Q993" s="78"/>
      <c r="R993" s="78"/>
      <c r="S993" s="78"/>
      <c r="T993" s="79"/>
      <c r="U993" s="38"/>
      <c r="V993" s="38"/>
      <c r="W993" s="38"/>
      <c r="X993" s="38"/>
      <c r="Y993" s="38"/>
      <c r="Z993" s="38"/>
      <c r="AA993" s="38"/>
      <c r="AB993" s="38"/>
      <c r="AC993" s="38"/>
      <c r="AD993" s="38"/>
      <c r="AE993" s="38"/>
      <c r="AT993" s="19" t="s">
        <v>1053</v>
      </c>
      <c r="AU993" s="19" t="s">
        <v>171</v>
      </c>
    </row>
    <row r="994" s="2" customFormat="1" ht="33" customHeight="1">
      <c r="A994" s="38"/>
      <c r="B994" s="177"/>
      <c r="C994" s="178" t="s">
        <v>1445</v>
      </c>
      <c r="D994" s="178" t="s">
        <v>167</v>
      </c>
      <c r="E994" s="179" t="s">
        <v>1446</v>
      </c>
      <c r="F994" s="180" t="s">
        <v>1447</v>
      </c>
      <c r="G994" s="181" t="s">
        <v>216</v>
      </c>
      <c r="H994" s="182">
        <v>13</v>
      </c>
      <c r="I994" s="183"/>
      <c r="J994" s="184">
        <f>ROUND(I994*H994,2)</f>
        <v>0</v>
      </c>
      <c r="K994" s="185"/>
      <c r="L994" s="39"/>
      <c r="M994" s="186" t="s">
        <v>1</v>
      </c>
      <c r="N994" s="187" t="s">
        <v>42</v>
      </c>
      <c r="O994" s="78"/>
      <c r="P994" s="188">
        <f>O994*H994</f>
        <v>0</v>
      </c>
      <c r="Q994" s="188">
        <v>0</v>
      </c>
      <c r="R994" s="188">
        <f>Q994*H994</f>
        <v>0</v>
      </c>
      <c r="S994" s="188">
        <v>0</v>
      </c>
      <c r="T994" s="189">
        <f>S994*H994</f>
        <v>0</v>
      </c>
      <c r="U994" s="38"/>
      <c r="V994" s="38"/>
      <c r="W994" s="38"/>
      <c r="X994" s="38"/>
      <c r="Y994" s="38"/>
      <c r="Z994" s="38"/>
      <c r="AA994" s="38"/>
      <c r="AB994" s="38"/>
      <c r="AC994" s="38"/>
      <c r="AD994" s="38"/>
      <c r="AE994" s="38"/>
      <c r="AR994" s="190" t="s">
        <v>240</v>
      </c>
      <c r="AT994" s="190" t="s">
        <v>167</v>
      </c>
      <c r="AU994" s="190" t="s">
        <v>171</v>
      </c>
      <c r="AY994" s="19" t="s">
        <v>165</v>
      </c>
      <c r="BE994" s="191">
        <f>IF(N994="základná",J994,0)</f>
        <v>0</v>
      </c>
      <c r="BF994" s="191">
        <f>IF(N994="znížená",J994,0)</f>
        <v>0</v>
      </c>
      <c r="BG994" s="191">
        <f>IF(N994="zákl. prenesená",J994,0)</f>
        <v>0</v>
      </c>
      <c r="BH994" s="191">
        <f>IF(N994="zníž. prenesená",J994,0)</f>
        <v>0</v>
      </c>
      <c r="BI994" s="191">
        <f>IF(N994="nulová",J994,0)</f>
        <v>0</v>
      </c>
      <c r="BJ994" s="19" t="s">
        <v>171</v>
      </c>
      <c r="BK994" s="191">
        <f>ROUND(I994*H994,2)</f>
        <v>0</v>
      </c>
      <c r="BL994" s="19" t="s">
        <v>240</v>
      </c>
      <c r="BM994" s="190" t="s">
        <v>1448</v>
      </c>
    </row>
    <row r="995" s="2" customFormat="1" ht="24.15" customHeight="1">
      <c r="A995" s="38"/>
      <c r="B995" s="177"/>
      <c r="C995" s="201" t="s">
        <v>1449</v>
      </c>
      <c r="D995" s="201" t="s">
        <v>201</v>
      </c>
      <c r="E995" s="202" t="s">
        <v>1418</v>
      </c>
      <c r="F995" s="203" t="s">
        <v>1419</v>
      </c>
      <c r="G995" s="204" t="s">
        <v>216</v>
      </c>
      <c r="H995" s="205">
        <v>26</v>
      </c>
      <c r="I995" s="206"/>
      <c r="J995" s="207">
        <f>ROUND(I995*H995,2)</f>
        <v>0</v>
      </c>
      <c r="K995" s="208"/>
      <c r="L995" s="209"/>
      <c r="M995" s="210" t="s">
        <v>1</v>
      </c>
      <c r="N995" s="211" t="s">
        <v>42</v>
      </c>
      <c r="O995" s="78"/>
      <c r="P995" s="188">
        <f>O995*H995</f>
        <v>0</v>
      </c>
      <c r="Q995" s="188">
        <v>0.001</v>
      </c>
      <c r="R995" s="188">
        <f>Q995*H995</f>
        <v>0.026000000000000002</v>
      </c>
      <c r="S995" s="188">
        <v>0</v>
      </c>
      <c r="T995" s="189">
        <f>S995*H995</f>
        <v>0</v>
      </c>
      <c r="U995" s="38"/>
      <c r="V995" s="38"/>
      <c r="W995" s="38"/>
      <c r="X995" s="38"/>
      <c r="Y995" s="38"/>
      <c r="Z995" s="38"/>
      <c r="AA995" s="38"/>
      <c r="AB995" s="38"/>
      <c r="AC995" s="38"/>
      <c r="AD995" s="38"/>
      <c r="AE995" s="38"/>
      <c r="AR995" s="190" t="s">
        <v>523</v>
      </c>
      <c r="AT995" s="190" t="s">
        <v>201</v>
      </c>
      <c r="AU995" s="190" t="s">
        <v>171</v>
      </c>
      <c r="AY995" s="19" t="s">
        <v>165</v>
      </c>
      <c r="BE995" s="191">
        <f>IF(N995="základná",J995,0)</f>
        <v>0</v>
      </c>
      <c r="BF995" s="191">
        <f>IF(N995="znížená",J995,0)</f>
        <v>0</v>
      </c>
      <c r="BG995" s="191">
        <f>IF(N995="zákl. prenesená",J995,0)</f>
        <v>0</v>
      </c>
      <c r="BH995" s="191">
        <f>IF(N995="zníž. prenesená",J995,0)</f>
        <v>0</v>
      </c>
      <c r="BI995" s="191">
        <f>IF(N995="nulová",J995,0)</f>
        <v>0</v>
      </c>
      <c r="BJ995" s="19" t="s">
        <v>171</v>
      </c>
      <c r="BK995" s="191">
        <f>ROUND(I995*H995,2)</f>
        <v>0</v>
      </c>
      <c r="BL995" s="19" t="s">
        <v>240</v>
      </c>
      <c r="BM995" s="190" t="s">
        <v>1450</v>
      </c>
    </row>
    <row r="996" s="2" customFormat="1" ht="37.8" customHeight="1">
      <c r="A996" s="38"/>
      <c r="B996" s="177"/>
      <c r="C996" s="201" t="s">
        <v>1451</v>
      </c>
      <c r="D996" s="201" t="s">
        <v>201</v>
      </c>
      <c r="E996" s="202" t="s">
        <v>1434</v>
      </c>
      <c r="F996" s="203" t="s">
        <v>1435</v>
      </c>
      <c r="G996" s="204" t="s">
        <v>216</v>
      </c>
      <c r="H996" s="205">
        <v>26</v>
      </c>
      <c r="I996" s="206"/>
      <c r="J996" s="207">
        <f>ROUND(I996*H996,2)</f>
        <v>0</v>
      </c>
      <c r="K996" s="208"/>
      <c r="L996" s="209"/>
      <c r="M996" s="210" t="s">
        <v>1</v>
      </c>
      <c r="N996" s="211" t="s">
        <v>42</v>
      </c>
      <c r="O996" s="78"/>
      <c r="P996" s="188">
        <f>O996*H996</f>
        <v>0</v>
      </c>
      <c r="Q996" s="188">
        <v>0.037999999999999999</v>
      </c>
      <c r="R996" s="188">
        <f>Q996*H996</f>
        <v>0.98799999999999999</v>
      </c>
      <c r="S996" s="188">
        <v>0</v>
      </c>
      <c r="T996" s="189">
        <f>S996*H996</f>
        <v>0</v>
      </c>
      <c r="U996" s="38"/>
      <c r="V996" s="38"/>
      <c r="W996" s="38"/>
      <c r="X996" s="38"/>
      <c r="Y996" s="38"/>
      <c r="Z996" s="38"/>
      <c r="AA996" s="38"/>
      <c r="AB996" s="38"/>
      <c r="AC996" s="38"/>
      <c r="AD996" s="38"/>
      <c r="AE996" s="38"/>
      <c r="AR996" s="190" t="s">
        <v>523</v>
      </c>
      <c r="AT996" s="190" t="s">
        <v>201</v>
      </c>
      <c r="AU996" s="190" t="s">
        <v>171</v>
      </c>
      <c r="AY996" s="19" t="s">
        <v>165</v>
      </c>
      <c r="BE996" s="191">
        <f>IF(N996="základná",J996,0)</f>
        <v>0</v>
      </c>
      <c r="BF996" s="191">
        <f>IF(N996="znížená",J996,0)</f>
        <v>0</v>
      </c>
      <c r="BG996" s="191">
        <f>IF(N996="zákl. prenesená",J996,0)</f>
        <v>0</v>
      </c>
      <c r="BH996" s="191">
        <f>IF(N996="zníž. prenesená",J996,0)</f>
        <v>0</v>
      </c>
      <c r="BI996" s="191">
        <f>IF(N996="nulová",J996,0)</f>
        <v>0</v>
      </c>
      <c r="BJ996" s="19" t="s">
        <v>171</v>
      </c>
      <c r="BK996" s="191">
        <f>ROUND(I996*H996,2)</f>
        <v>0</v>
      </c>
      <c r="BL996" s="19" t="s">
        <v>240</v>
      </c>
      <c r="BM996" s="190" t="s">
        <v>1452</v>
      </c>
    </row>
    <row r="997" s="2" customFormat="1" ht="16.5" customHeight="1">
      <c r="A997" s="38"/>
      <c r="B997" s="177"/>
      <c r="C997" s="178" t="s">
        <v>1453</v>
      </c>
      <c r="D997" s="178" t="s">
        <v>167</v>
      </c>
      <c r="E997" s="179" t="s">
        <v>1454</v>
      </c>
      <c r="F997" s="180" t="s">
        <v>1455</v>
      </c>
      <c r="G997" s="181" t="s">
        <v>216</v>
      </c>
      <c r="H997" s="182">
        <v>1</v>
      </c>
      <c r="I997" s="183"/>
      <c r="J997" s="184">
        <f>ROUND(I997*H997,2)</f>
        <v>0</v>
      </c>
      <c r="K997" s="185"/>
      <c r="L997" s="39"/>
      <c r="M997" s="186" t="s">
        <v>1</v>
      </c>
      <c r="N997" s="187" t="s">
        <v>42</v>
      </c>
      <c r="O997" s="78"/>
      <c r="P997" s="188">
        <f>O997*H997</f>
        <v>0</v>
      </c>
      <c r="Q997" s="188">
        <v>0</v>
      </c>
      <c r="R997" s="188">
        <f>Q997*H997</f>
        <v>0</v>
      </c>
      <c r="S997" s="188">
        <v>0</v>
      </c>
      <c r="T997" s="189">
        <f>S997*H997</f>
        <v>0</v>
      </c>
      <c r="U997" s="38"/>
      <c r="V997" s="38"/>
      <c r="W997" s="38"/>
      <c r="X997" s="38"/>
      <c r="Y997" s="38"/>
      <c r="Z997" s="38"/>
      <c r="AA997" s="38"/>
      <c r="AB997" s="38"/>
      <c r="AC997" s="38"/>
      <c r="AD997" s="38"/>
      <c r="AE997" s="38"/>
      <c r="AR997" s="190" t="s">
        <v>240</v>
      </c>
      <c r="AT997" s="190" t="s">
        <v>167</v>
      </c>
      <c r="AU997" s="190" t="s">
        <v>171</v>
      </c>
      <c r="AY997" s="19" t="s">
        <v>165</v>
      </c>
      <c r="BE997" s="191">
        <f>IF(N997="základná",J997,0)</f>
        <v>0</v>
      </c>
      <c r="BF997" s="191">
        <f>IF(N997="znížená",J997,0)</f>
        <v>0</v>
      </c>
      <c r="BG997" s="191">
        <f>IF(N997="zákl. prenesená",J997,0)</f>
        <v>0</v>
      </c>
      <c r="BH997" s="191">
        <f>IF(N997="zníž. prenesená",J997,0)</f>
        <v>0</v>
      </c>
      <c r="BI997" s="191">
        <f>IF(N997="nulová",J997,0)</f>
        <v>0</v>
      </c>
      <c r="BJ997" s="19" t="s">
        <v>171</v>
      </c>
      <c r="BK997" s="191">
        <f>ROUND(I997*H997,2)</f>
        <v>0</v>
      </c>
      <c r="BL997" s="19" t="s">
        <v>240</v>
      </c>
      <c r="BM997" s="190" t="s">
        <v>1456</v>
      </c>
    </row>
    <row r="998" s="2" customFormat="1" ht="21.75" customHeight="1">
      <c r="A998" s="38"/>
      <c r="B998" s="177"/>
      <c r="C998" s="201" t="s">
        <v>1457</v>
      </c>
      <c r="D998" s="201" t="s">
        <v>201</v>
      </c>
      <c r="E998" s="202" t="s">
        <v>1458</v>
      </c>
      <c r="F998" s="203" t="s">
        <v>1459</v>
      </c>
      <c r="G998" s="204" t="s">
        <v>216</v>
      </c>
      <c r="H998" s="205">
        <v>1</v>
      </c>
      <c r="I998" s="206"/>
      <c r="J998" s="207">
        <f>ROUND(I998*H998,2)</f>
        <v>0</v>
      </c>
      <c r="K998" s="208"/>
      <c r="L998" s="209"/>
      <c r="M998" s="210" t="s">
        <v>1</v>
      </c>
      <c r="N998" s="211" t="s">
        <v>42</v>
      </c>
      <c r="O998" s="78"/>
      <c r="P998" s="188">
        <f>O998*H998</f>
        <v>0</v>
      </c>
      <c r="Q998" s="188">
        <v>0</v>
      </c>
      <c r="R998" s="188">
        <f>Q998*H998</f>
        <v>0</v>
      </c>
      <c r="S998" s="188">
        <v>0</v>
      </c>
      <c r="T998" s="189">
        <f>S998*H998</f>
        <v>0</v>
      </c>
      <c r="U998" s="38"/>
      <c r="V998" s="38"/>
      <c r="W998" s="38"/>
      <c r="X998" s="38"/>
      <c r="Y998" s="38"/>
      <c r="Z998" s="38"/>
      <c r="AA998" s="38"/>
      <c r="AB998" s="38"/>
      <c r="AC998" s="38"/>
      <c r="AD998" s="38"/>
      <c r="AE998" s="38"/>
      <c r="AR998" s="190" t="s">
        <v>523</v>
      </c>
      <c r="AT998" s="190" t="s">
        <v>201</v>
      </c>
      <c r="AU998" s="190" t="s">
        <v>171</v>
      </c>
      <c r="AY998" s="19" t="s">
        <v>165</v>
      </c>
      <c r="BE998" s="191">
        <f>IF(N998="základná",J998,0)</f>
        <v>0</v>
      </c>
      <c r="BF998" s="191">
        <f>IF(N998="znížená",J998,0)</f>
        <v>0</v>
      </c>
      <c r="BG998" s="191">
        <f>IF(N998="zákl. prenesená",J998,0)</f>
        <v>0</v>
      </c>
      <c r="BH998" s="191">
        <f>IF(N998="zníž. prenesená",J998,0)</f>
        <v>0</v>
      </c>
      <c r="BI998" s="191">
        <f>IF(N998="nulová",J998,0)</f>
        <v>0</v>
      </c>
      <c r="BJ998" s="19" t="s">
        <v>171</v>
      </c>
      <c r="BK998" s="191">
        <f>ROUND(I998*H998,2)</f>
        <v>0</v>
      </c>
      <c r="BL998" s="19" t="s">
        <v>240</v>
      </c>
      <c r="BM998" s="190" t="s">
        <v>1460</v>
      </c>
    </row>
    <row r="999" s="2" customFormat="1" ht="24.15" customHeight="1">
      <c r="A999" s="38"/>
      <c r="B999" s="177"/>
      <c r="C999" s="178" t="s">
        <v>1461</v>
      </c>
      <c r="D999" s="178" t="s">
        <v>167</v>
      </c>
      <c r="E999" s="179" t="s">
        <v>1462</v>
      </c>
      <c r="F999" s="180" t="s">
        <v>1463</v>
      </c>
      <c r="G999" s="181" t="s">
        <v>216</v>
      </c>
      <c r="H999" s="182">
        <v>32</v>
      </c>
      <c r="I999" s="183"/>
      <c r="J999" s="184">
        <f>ROUND(I999*H999,2)</f>
        <v>0</v>
      </c>
      <c r="K999" s="185"/>
      <c r="L999" s="39"/>
      <c r="M999" s="186" t="s">
        <v>1</v>
      </c>
      <c r="N999" s="187" t="s">
        <v>42</v>
      </c>
      <c r="O999" s="78"/>
      <c r="P999" s="188">
        <f>O999*H999</f>
        <v>0</v>
      </c>
      <c r="Q999" s="188">
        <v>0</v>
      </c>
      <c r="R999" s="188">
        <f>Q999*H999</f>
        <v>0</v>
      </c>
      <c r="S999" s="188">
        <v>0</v>
      </c>
      <c r="T999" s="189">
        <f>S999*H999</f>
        <v>0</v>
      </c>
      <c r="U999" s="38"/>
      <c r="V999" s="38"/>
      <c r="W999" s="38"/>
      <c r="X999" s="38"/>
      <c r="Y999" s="38"/>
      <c r="Z999" s="38"/>
      <c r="AA999" s="38"/>
      <c r="AB999" s="38"/>
      <c r="AC999" s="38"/>
      <c r="AD999" s="38"/>
      <c r="AE999" s="38"/>
      <c r="AR999" s="190" t="s">
        <v>240</v>
      </c>
      <c r="AT999" s="190" t="s">
        <v>167</v>
      </c>
      <c r="AU999" s="190" t="s">
        <v>171</v>
      </c>
      <c r="AY999" s="19" t="s">
        <v>165</v>
      </c>
      <c r="BE999" s="191">
        <f>IF(N999="základná",J999,0)</f>
        <v>0</v>
      </c>
      <c r="BF999" s="191">
        <f>IF(N999="znížená",J999,0)</f>
        <v>0</v>
      </c>
      <c r="BG999" s="191">
        <f>IF(N999="zákl. prenesená",J999,0)</f>
        <v>0</v>
      </c>
      <c r="BH999" s="191">
        <f>IF(N999="zníž. prenesená",J999,0)</f>
        <v>0</v>
      </c>
      <c r="BI999" s="191">
        <f>IF(N999="nulová",J999,0)</f>
        <v>0</v>
      </c>
      <c r="BJ999" s="19" t="s">
        <v>171</v>
      </c>
      <c r="BK999" s="191">
        <f>ROUND(I999*H999,2)</f>
        <v>0</v>
      </c>
      <c r="BL999" s="19" t="s">
        <v>240</v>
      </c>
      <c r="BM999" s="190" t="s">
        <v>1464</v>
      </c>
    </row>
    <row r="1000" s="2" customFormat="1" ht="33" customHeight="1">
      <c r="A1000" s="38"/>
      <c r="B1000" s="177"/>
      <c r="C1000" s="201" t="s">
        <v>1465</v>
      </c>
      <c r="D1000" s="201" t="s">
        <v>201</v>
      </c>
      <c r="E1000" s="202" t="s">
        <v>1466</v>
      </c>
      <c r="F1000" s="203" t="s">
        <v>1467</v>
      </c>
      <c r="G1000" s="204" t="s">
        <v>216</v>
      </c>
      <c r="H1000" s="205">
        <v>32</v>
      </c>
      <c r="I1000" s="206"/>
      <c r="J1000" s="207">
        <f>ROUND(I1000*H1000,2)</f>
        <v>0</v>
      </c>
      <c r="K1000" s="208"/>
      <c r="L1000" s="209"/>
      <c r="M1000" s="210" t="s">
        <v>1</v>
      </c>
      <c r="N1000" s="211" t="s">
        <v>42</v>
      </c>
      <c r="O1000" s="78"/>
      <c r="P1000" s="188">
        <f>O1000*H1000</f>
        <v>0</v>
      </c>
      <c r="Q1000" s="188">
        <v>0.001</v>
      </c>
      <c r="R1000" s="188">
        <f>Q1000*H1000</f>
        <v>0.032000000000000001</v>
      </c>
      <c r="S1000" s="188">
        <v>0</v>
      </c>
      <c r="T1000" s="189">
        <f>S1000*H1000</f>
        <v>0</v>
      </c>
      <c r="U1000" s="38"/>
      <c r="V1000" s="38"/>
      <c r="W1000" s="38"/>
      <c r="X1000" s="38"/>
      <c r="Y1000" s="38"/>
      <c r="Z1000" s="38"/>
      <c r="AA1000" s="38"/>
      <c r="AB1000" s="38"/>
      <c r="AC1000" s="38"/>
      <c r="AD1000" s="38"/>
      <c r="AE1000" s="38"/>
      <c r="AR1000" s="190" t="s">
        <v>523</v>
      </c>
      <c r="AT1000" s="190" t="s">
        <v>201</v>
      </c>
      <c r="AU1000" s="190" t="s">
        <v>171</v>
      </c>
      <c r="AY1000" s="19" t="s">
        <v>165</v>
      </c>
      <c r="BE1000" s="191">
        <f>IF(N1000="základná",J1000,0)</f>
        <v>0</v>
      </c>
      <c r="BF1000" s="191">
        <f>IF(N1000="znížená",J1000,0)</f>
        <v>0</v>
      </c>
      <c r="BG1000" s="191">
        <f>IF(N1000="zákl. prenesená",J1000,0)</f>
        <v>0</v>
      </c>
      <c r="BH1000" s="191">
        <f>IF(N1000="zníž. prenesená",J1000,0)</f>
        <v>0</v>
      </c>
      <c r="BI1000" s="191">
        <f>IF(N1000="nulová",J1000,0)</f>
        <v>0</v>
      </c>
      <c r="BJ1000" s="19" t="s">
        <v>171</v>
      </c>
      <c r="BK1000" s="191">
        <f>ROUND(I1000*H1000,2)</f>
        <v>0</v>
      </c>
      <c r="BL1000" s="19" t="s">
        <v>240</v>
      </c>
      <c r="BM1000" s="190" t="s">
        <v>1468</v>
      </c>
    </row>
    <row r="1001" s="2" customFormat="1" ht="24.15" customHeight="1">
      <c r="A1001" s="38"/>
      <c r="B1001" s="177"/>
      <c r="C1001" s="178" t="s">
        <v>1469</v>
      </c>
      <c r="D1001" s="178" t="s">
        <v>167</v>
      </c>
      <c r="E1001" s="179" t="s">
        <v>1470</v>
      </c>
      <c r="F1001" s="180" t="s">
        <v>1471</v>
      </c>
      <c r="G1001" s="181" t="s">
        <v>216</v>
      </c>
      <c r="H1001" s="182">
        <v>30</v>
      </c>
      <c r="I1001" s="183"/>
      <c r="J1001" s="184">
        <f>ROUND(I1001*H1001,2)</f>
        <v>0</v>
      </c>
      <c r="K1001" s="185"/>
      <c r="L1001" s="39"/>
      <c r="M1001" s="186" t="s">
        <v>1</v>
      </c>
      <c r="N1001" s="187" t="s">
        <v>42</v>
      </c>
      <c r="O1001" s="78"/>
      <c r="P1001" s="188">
        <f>O1001*H1001</f>
        <v>0</v>
      </c>
      <c r="Q1001" s="188">
        <v>6.0000000000000002E-05</v>
      </c>
      <c r="R1001" s="188">
        <f>Q1001*H1001</f>
        <v>0.0018</v>
      </c>
      <c r="S1001" s="188">
        <v>0</v>
      </c>
      <c r="T1001" s="189">
        <f>S1001*H1001</f>
        <v>0</v>
      </c>
      <c r="U1001" s="38"/>
      <c r="V1001" s="38"/>
      <c r="W1001" s="38"/>
      <c r="X1001" s="38"/>
      <c r="Y1001" s="38"/>
      <c r="Z1001" s="38"/>
      <c r="AA1001" s="38"/>
      <c r="AB1001" s="38"/>
      <c r="AC1001" s="38"/>
      <c r="AD1001" s="38"/>
      <c r="AE1001" s="38"/>
      <c r="AR1001" s="190" t="s">
        <v>240</v>
      </c>
      <c r="AT1001" s="190" t="s">
        <v>167</v>
      </c>
      <c r="AU1001" s="190" t="s">
        <v>171</v>
      </c>
      <c r="AY1001" s="19" t="s">
        <v>165</v>
      </c>
      <c r="BE1001" s="191">
        <f>IF(N1001="základná",J1001,0)</f>
        <v>0</v>
      </c>
      <c r="BF1001" s="191">
        <f>IF(N1001="znížená",J1001,0)</f>
        <v>0</v>
      </c>
      <c r="BG1001" s="191">
        <f>IF(N1001="zákl. prenesená",J1001,0)</f>
        <v>0</v>
      </c>
      <c r="BH1001" s="191">
        <f>IF(N1001="zníž. prenesená",J1001,0)</f>
        <v>0</v>
      </c>
      <c r="BI1001" s="191">
        <f>IF(N1001="nulová",J1001,0)</f>
        <v>0</v>
      </c>
      <c r="BJ1001" s="19" t="s">
        <v>171</v>
      </c>
      <c r="BK1001" s="191">
        <f>ROUND(I1001*H1001,2)</f>
        <v>0</v>
      </c>
      <c r="BL1001" s="19" t="s">
        <v>240</v>
      </c>
      <c r="BM1001" s="190" t="s">
        <v>1472</v>
      </c>
    </row>
    <row r="1002" s="2" customFormat="1" ht="33" customHeight="1">
      <c r="A1002" s="38"/>
      <c r="B1002" s="177"/>
      <c r="C1002" s="201" t="s">
        <v>1473</v>
      </c>
      <c r="D1002" s="201" t="s">
        <v>201</v>
      </c>
      <c r="E1002" s="202" t="s">
        <v>1474</v>
      </c>
      <c r="F1002" s="203" t="s">
        <v>1475</v>
      </c>
      <c r="G1002" s="204" t="s">
        <v>216</v>
      </c>
      <c r="H1002" s="205">
        <v>30</v>
      </c>
      <c r="I1002" s="206"/>
      <c r="J1002" s="207">
        <f>ROUND(I1002*H1002,2)</f>
        <v>0</v>
      </c>
      <c r="K1002" s="208"/>
      <c r="L1002" s="209"/>
      <c r="M1002" s="210" t="s">
        <v>1</v>
      </c>
      <c r="N1002" s="211" t="s">
        <v>42</v>
      </c>
      <c r="O1002" s="78"/>
      <c r="P1002" s="188">
        <f>O1002*H1002</f>
        <v>0</v>
      </c>
      <c r="Q1002" s="188">
        <v>0.0378</v>
      </c>
      <c r="R1002" s="188">
        <f>Q1002*H1002</f>
        <v>1.1339999999999999</v>
      </c>
      <c r="S1002" s="188">
        <v>0</v>
      </c>
      <c r="T1002" s="189">
        <f>S1002*H1002</f>
        <v>0</v>
      </c>
      <c r="U1002" s="38"/>
      <c r="V1002" s="38"/>
      <c r="W1002" s="38"/>
      <c r="X1002" s="38"/>
      <c r="Y1002" s="38"/>
      <c r="Z1002" s="38"/>
      <c r="AA1002" s="38"/>
      <c r="AB1002" s="38"/>
      <c r="AC1002" s="38"/>
      <c r="AD1002" s="38"/>
      <c r="AE1002" s="38"/>
      <c r="AR1002" s="190" t="s">
        <v>523</v>
      </c>
      <c r="AT1002" s="190" t="s">
        <v>201</v>
      </c>
      <c r="AU1002" s="190" t="s">
        <v>171</v>
      </c>
      <c r="AY1002" s="19" t="s">
        <v>165</v>
      </c>
      <c r="BE1002" s="191">
        <f>IF(N1002="základná",J1002,0)</f>
        <v>0</v>
      </c>
      <c r="BF1002" s="191">
        <f>IF(N1002="znížená",J1002,0)</f>
        <v>0</v>
      </c>
      <c r="BG1002" s="191">
        <f>IF(N1002="zákl. prenesená",J1002,0)</f>
        <v>0</v>
      </c>
      <c r="BH1002" s="191">
        <f>IF(N1002="zníž. prenesená",J1002,0)</f>
        <v>0</v>
      </c>
      <c r="BI1002" s="191">
        <f>IF(N1002="nulová",J1002,0)</f>
        <v>0</v>
      </c>
      <c r="BJ1002" s="19" t="s">
        <v>171</v>
      </c>
      <c r="BK1002" s="191">
        <f>ROUND(I1002*H1002,2)</f>
        <v>0</v>
      </c>
      <c r="BL1002" s="19" t="s">
        <v>240</v>
      </c>
      <c r="BM1002" s="190" t="s">
        <v>1476</v>
      </c>
    </row>
    <row r="1003" s="2" customFormat="1" ht="37.8" customHeight="1">
      <c r="A1003" s="38"/>
      <c r="B1003" s="177"/>
      <c r="C1003" s="201" t="s">
        <v>1477</v>
      </c>
      <c r="D1003" s="201" t="s">
        <v>201</v>
      </c>
      <c r="E1003" s="202" t="s">
        <v>1478</v>
      </c>
      <c r="F1003" s="203" t="s">
        <v>1479</v>
      </c>
      <c r="G1003" s="204" t="s">
        <v>216</v>
      </c>
      <c r="H1003" s="205">
        <v>30</v>
      </c>
      <c r="I1003" s="206"/>
      <c r="J1003" s="207">
        <f>ROUND(I1003*H1003,2)</f>
        <v>0</v>
      </c>
      <c r="K1003" s="208"/>
      <c r="L1003" s="209"/>
      <c r="M1003" s="210" t="s">
        <v>1</v>
      </c>
      <c r="N1003" s="211" t="s">
        <v>42</v>
      </c>
      <c r="O1003" s="78"/>
      <c r="P1003" s="188">
        <f>O1003*H1003</f>
        <v>0</v>
      </c>
      <c r="Q1003" s="188">
        <v>0.0026099999999999999</v>
      </c>
      <c r="R1003" s="188">
        <f>Q1003*H1003</f>
        <v>0.078299999999999995</v>
      </c>
      <c r="S1003" s="188">
        <v>0</v>
      </c>
      <c r="T1003" s="189">
        <f>S1003*H1003</f>
        <v>0</v>
      </c>
      <c r="U1003" s="38"/>
      <c r="V1003" s="38"/>
      <c r="W1003" s="38"/>
      <c r="X1003" s="38"/>
      <c r="Y1003" s="38"/>
      <c r="Z1003" s="38"/>
      <c r="AA1003" s="38"/>
      <c r="AB1003" s="38"/>
      <c r="AC1003" s="38"/>
      <c r="AD1003" s="38"/>
      <c r="AE1003" s="38"/>
      <c r="AR1003" s="190" t="s">
        <v>523</v>
      </c>
      <c r="AT1003" s="190" t="s">
        <v>201</v>
      </c>
      <c r="AU1003" s="190" t="s">
        <v>171</v>
      </c>
      <c r="AY1003" s="19" t="s">
        <v>165</v>
      </c>
      <c r="BE1003" s="191">
        <f>IF(N1003="základná",J1003,0)</f>
        <v>0</v>
      </c>
      <c r="BF1003" s="191">
        <f>IF(N1003="znížená",J1003,0)</f>
        <v>0</v>
      </c>
      <c r="BG1003" s="191">
        <f>IF(N1003="zákl. prenesená",J1003,0)</f>
        <v>0</v>
      </c>
      <c r="BH1003" s="191">
        <f>IF(N1003="zníž. prenesená",J1003,0)</f>
        <v>0</v>
      </c>
      <c r="BI1003" s="191">
        <f>IF(N1003="nulová",J1003,0)</f>
        <v>0</v>
      </c>
      <c r="BJ1003" s="19" t="s">
        <v>171</v>
      </c>
      <c r="BK1003" s="191">
        <f>ROUND(I1003*H1003,2)</f>
        <v>0</v>
      </c>
      <c r="BL1003" s="19" t="s">
        <v>240</v>
      </c>
      <c r="BM1003" s="190" t="s">
        <v>1480</v>
      </c>
    </row>
    <row r="1004" s="2" customFormat="1" ht="24.15" customHeight="1">
      <c r="A1004" s="38"/>
      <c r="B1004" s="177"/>
      <c r="C1004" s="201" t="s">
        <v>1481</v>
      </c>
      <c r="D1004" s="201" t="s">
        <v>201</v>
      </c>
      <c r="E1004" s="202" t="s">
        <v>1482</v>
      </c>
      <c r="F1004" s="203" t="s">
        <v>1483</v>
      </c>
      <c r="G1004" s="204" t="s">
        <v>216</v>
      </c>
      <c r="H1004" s="205">
        <v>30</v>
      </c>
      <c r="I1004" s="206"/>
      <c r="J1004" s="207">
        <f>ROUND(I1004*H1004,2)</f>
        <v>0</v>
      </c>
      <c r="K1004" s="208"/>
      <c r="L1004" s="209"/>
      <c r="M1004" s="210" t="s">
        <v>1</v>
      </c>
      <c r="N1004" s="211" t="s">
        <v>42</v>
      </c>
      <c r="O1004" s="78"/>
      <c r="P1004" s="188">
        <f>O1004*H1004</f>
        <v>0</v>
      </c>
      <c r="Q1004" s="188">
        <v>0.0030799999999999998</v>
      </c>
      <c r="R1004" s="188">
        <f>Q1004*H1004</f>
        <v>0.092399999999999996</v>
      </c>
      <c r="S1004" s="188">
        <v>0</v>
      </c>
      <c r="T1004" s="189">
        <f>S1004*H1004</f>
        <v>0</v>
      </c>
      <c r="U1004" s="38"/>
      <c r="V1004" s="38"/>
      <c r="W1004" s="38"/>
      <c r="X1004" s="38"/>
      <c r="Y1004" s="38"/>
      <c r="Z1004" s="38"/>
      <c r="AA1004" s="38"/>
      <c r="AB1004" s="38"/>
      <c r="AC1004" s="38"/>
      <c r="AD1004" s="38"/>
      <c r="AE1004" s="38"/>
      <c r="AR1004" s="190" t="s">
        <v>523</v>
      </c>
      <c r="AT1004" s="190" t="s">
        <v>201</v>
      </c>
      <c r="AU1004" s="190" t="s">
        <v>171</v>
      </c>
      <c r="AY1004" s="19" t="s">
        <v>165</v>
      </c>
      <c r="BE1004" s="191">
        <f>IF(N1004="základná",J1004,0)</f>
        <v>0</v>
      </c>
      <c r="BF1004" s="191">
        <f>IF(N1004="znížená",J1004,0)</f>
        <v>0</v>
      </c>
      <c r="BG1004" s="191">
        <f>IF(N1004="zákl. prenesená",J1004,0)</f>
        <v>0</v>
      </c>
      <c r="BH1004" s="191">
        <f>IF(N1004="zníž. prenesená",J1004,0)</f>
        <v>0</v>
      </c>
      <c r="BI1004" s="191">
        <f>IF(N1004="nulová",J1004,0)</f>
        <v>0</v>
      </c>
      <c r="BJ1004" s="19" t="s">
        <v>171</v>
      </c>
      <c r="BK1004" s="191">
        <f>ROUND(I1004*H1004,2)</f>
        <v>0</v>
      </c>
      <c r="BL1004" s="19" t="s">
        <v>240</v>
      </c>
      <c r="BM1004" s="190" t="s">
        <v>1484</v>
      </c>
    </row>
    <row r="1005" s="2" customFormat="1" ht="24.15" customHeight="1">
      <c r="A1005" s="38"/>
      <c r="B1005" s="177"/>
      <c r="C1005" s="201" t="s">
        <v>1485</v>
      </c>
      <c r="D1005" s="201" t="s">
        <v>201</v>
      </c>
      <c r="E1005" s="202" t="s">
        <v>1486</v>
      </c>
      <c r="F1005" s="203" t="s">
        <v>1487</v>
      </c>
      <c r="G1005" s="204" t="s">
        <v>216</v>
      </c>
      <c r="H1005" s="205">
        <v>30</v>
      </c>
      <c r="I1005" s="206"/>
      <c r="J1005" s="207">
        <f>ROUND(I1005*H1005,2)</f>
        <v>0</v>
      </c>
      <c r="K1005" s="208"/>
      <c r="L1005" s="209"/>
      <c r="M1005" s="210" t="s">
        <v>1</v>
      </c>
      <c r="N1005" s="211" t="s">
        <v>42</v>
      </c>
      <c r="O1005" s="78"/>
      <c r="P1005" s="188">
        <f>O1005*H1005</f>
        <v>0</v>
      </c>
      <c r="Q1005" s="188">
        <v>0.00079000000000000001</v>
      </c>
      <c r="R1005" s="188">
        <f>Q1005*H1005</f>
        <v>0.023699999999999999</v>
      </c>
      <c r="S1005" s="188">
        <v>0</v>
      </c>
      <c r="T1005" s="189">
        <f>S1005*H1005</f>
        <v>0</v>
      </c>
      <c r="U1005" s="38"/>
      <c r="V1005" s="38"/>
      <c r="W1005" s="38"/>
      <c r="X1005" s="38"/>
      <c r="Y1005" s="38"/>
      <c r="Z1005" s="38"/>
      <c r="AA1005" s="38"/>
      <c r="AB1005" s="38"/>
      <c r="AC1005" s="38"/>
      <c r="AD1005" s="38"/>
      <c r="AE1005" s="38"/>
      <c r="AR1005" s="190" t="s">
        <v>523</v>
      </c>
      <c r="AT1005" s="190" t="s">
        <v>201</v>
      </c>
      <c r="AU1005" s="190" t="s">
        <v>171</v>
      </c>
      <c r="AY1005" s="19" t="s">
        <v>165</v>
      </c>
      <c r="BE1005" s="191">
        <f>IF(N1005="základná",J1005,0)</f>
        <v>0</v>
      </c>
      <c r="BF1005" s="191">
        <f>IF(N1005="znížená",J1005,0)</f>
        <v>0</v>
      </c>
      <c r="BG1005" s="191">
        <f>IF(N1005="zákl. prenesená",J1005,0)</f>
        <v>0</v>
      </c>
      <c r="BH1005" s="191">
        <f>IF(N1005="zníž. prenesená",J1005,0)</f>
        <v>0</v>
      </c>
      <c r="BI1005" s="191">
        <f>IF(N1005="nulová",J1005,0)</f>
        <v>0</v>
      </c>
      <c r="BJ1005" s="19" t="s">
        <v>171</v>
      </c>
      <c r="BK1005" s="191">
        <f>ROUND(I1005*H1005,2)</f>
        <v>0</v>
      </c>
      <c r="BL1005" s="19" t="s">
        <v>240</v>
      </c>
      <c r="BM1005" s="190" t="s">
        <v>1488</v>
      </c>
    </row>
    <row r="1006" s="2" customFormat="1" ht="49.05" customHeight="1">
      <c r="A1006" s="38"/>
      <c r="B1006" s="177"/>
      <c r="C1006" s="178" t="s">
        <v>1489</v>
      </c>
      <c r="D1006" s="178" t="s">
        <v>167</v>
      </c>
      <c r="E1006" s="179" t="s">
        <v>1490</v>
      </c>
      <c r="F1006" s="180" t="s">
        <v>1491</v>
      </c>
      <c r="G1006" s="181" t="s">
        <v>216</v>
      </c>
      <c r="H1006" s="182">
        <v>1</v>
      </c>
      <c r="I1006" s="183"/>
      <c r="J1006" s="184">
        <f>ROUND(I1006*H1006,2)</f>
        <v>0</v>
      </c>
      <c r="K1006" s="185"/>
      <c r="L1006" s="39"/>
      <c r="M1006" s="186" t="s">
        <v>1</v>
      </c>
      <c r="N1006" s="187" t="s">
        <v>42</v>
      </c>
      <c r="O1006" s="78"/>
      <c r="P1006" s="188">
        <f>O1006*H1006</f>
        <v>0</v>
      </c>
      <c r="Q1006" s="188">
        <v>0</v>
      </c>
      <c r="R1006" s="188">
        <f>Q1006*H1006</f>
        <v>0</v>
      </c>
      <c r="S1006" s="188">
        <v>0</v>
      </c>
      <c r="T1006" s="189">
        <f>S1006*H1006</f>
        <v>0</v>
      </c>
      <c r="U1006" s="38"/>
      <c r="V1006" s="38"/>
      <c r="W1006" s="38"/>
      <c r="X1006" s="38"/>
      <c r="Y1006" s="38"/>
      <c r="Z1006" s="38"/>
      <c r="AA1006" s="38"/>
      <c r="AB1006" s="38"/>
      <c r="AC1006" s="38"/>
      <c r="AD1006" s="38"/>
      <c r="AE1006" s="38"/>
      <c r="AR1006" s="190" t="s">
        <v>240</v>
      </c>
      <c r="AT1006" s="190" t="s">
        <v>167</v>
      </c>
      <c r="AU1006" s="190" t="s">
        <v>171</v>
      </c>
      <c r="AY1006" s="19" t="s">
        <v>165</v>
      </c>
      <c r="BE1006" s="191">
        <f>IF(N1006="základná",J1006,0)</f>
        <v>0</v>
      </c>
      <c r="BF1006" s="191">
        <f>IF(N1006="znížená",J1006,0)</f>
        <v>0</v>
      </c>
      <c r="BG1006" s="191">
        <f>IF(N1006="zákl. prenesená",J1006,0)</f>
        <v>0</v>
      </c>
      <c r="BH1006" s="191">
        <f>IF(N1006="zníž. prenesená",J1006,0)</f>
        <v>0</v>
      </c>
      <c r="BI1006" s="191">
        <f>IF(N1006="nulová",J1006,0)</f>
        <v>0</v>
      </c>
      <c r="BJ1006" s="19" t="s">
        <v>171</v>
      </c>
      <c r="BK1006" s="191">
        <f>ROUND(I1006*H1006,2)</f>
        <v>0</v>
      </c>
      <c r="BL1006" s="19" t="s">
        <v>240</v>
      </c>
      <c r="BM1006" s="190" t="s">
        <v>1492</v>
      </c>
    </row>
    <row r="1007" s="2" customFormat="1" ht="49.05" customHeight="1">
      <c r="A1007" s="38"/>
      <c r="B1007" s="177"/>
      <c r="C1007" s="178" t="s">
        <v>1493</v>
      </c>
      <c r="D1007" s="178" t="s">
        <v>167</v>
      </c>
      <c r="E1007" s="179" t="s">
        <v>1494</v>
      </c>
      <c r="F1007" s="180" t="s">
        <v>1495</v>
      </c>
      <c r="G1007" s="181" t="s">
        <v>216</v>
      </c>
      <c r="H1007" s="182">
        <v>1</v>
      </c>
      <c r="I1007" s="183"/>
      <c r="J1007" s="184">
        <f>ROUND(I1007*H1007,2)</f>
        <v>0</v>
      </c>
      <c r="K1007" s="185"/>
      <c r="L1007" s="39"/>
      <c r="M1007" s="186" t="s">
        <v>1</v>
      </c>
      <c r="N1007" s="187" t="s">
        <v>42</v>
      </c>
      <c r="O1007" s="78"/>
      <c r="P1007" s="188">
        <f>O1007*H1007</f>
        <v>0</v>
      </c>
      <c r="Q1007" s="188">
        <v>0</v>
      </c>
      <c r="R1007" s="188">
        <f>Q1007*H1007</f>
        <v>0</v>
      </c>
      <c r="S1007" s="188">
        <v>0</v>
      </c>
      <c r="T1007" s="189">
        <f>S1007*H1007</f>
        <v>0</v>
      </c>
      <c r="U1007" s="38"/>
      <c r="V1007" s="38"/>
      <c r="W1007" s="38"/>
      <c r="X1007" s="38"/>
      <c r="Y1007" s="38"/>
      <c r="Z1007" s="38"/>
      <c r="AA1007" s="38"/>
      <c r="AB1007" s="38"/>
      <c r="AC1007" s="38"/>
      <c r="AD1007" s="38"/>
      <c r="AE1007" s="38"/>
      <c r="AR1007" s="190" t="s">
        <v>240</v>
      </c>
      <c r="AT1007" s="190" t="s">
        <v>167</v>
      </c>
      <c r="AU1007" s="190" t="s">
        <v>171</v>
      </c>
      <c r="AY1007" s="19" t="s">
        <v>165</v>
      </c>
      <c r="BE1007" s="191">
        <f>IF(N1007="základná",J1007,0)</f>
        <v>0</v>
      </c>
      <c r="BF1007" s="191">
        <f>IF(N1007="znížená",J1007,0)</f>
        <v>0</v>
      </c>
      <c r="BG1007" s="191">
        <f>IF(N1007="zákl. prenesená",J1007,0)</f>
        <v>0</v>
      </c>
      <c r="BH1007" s="191">
        <f>IF(N1007="zníž. prenesená",J1007,0)</f>
        <v>0</v>
      </c>
      <c r="BI1007" s="191">
        <f>IF(N1007="nulová",J1007,0)</f>
        <v>0</v>
      </c>
      <c r="BJ1007" s="19" t="s">
        <v>171</v>
      </c>
      <c r="BK1007" s="191">
        <f>ROUND(I1007*H1007,2)</f>
        <v>0</v>
      </c>
      <c r="BL1007" s="19" t="s">
        <v>240</v>
      </c>
      <c r="BM1007" s="190" t="s">
        <v>1496</v>
      </c>
    </row>
    <row r="1008" s="2" customFormat="1" ht="37.8" customHeight="1">
      <c r="A1008" s="38"/>
      <c r="B1008" s="177"/>
      <c r="C1008" s="178" t="s">
        <v>1497</v>
      </c>
      <c r="D1008" s="178" t="s">
        <v>167</v>
      </c>
      <c r="E1008" s="179" t="s">
        <v>1498</v>
      </c>
      <c r="F1008" s="180" t="s">
        <v>1499</v>
      </c>
      <c r="G1008" s="181" t="s">
        <v>216</v>
      </c>
      <c r="H1008" s="182">
        <v>1</v>
      </c>
      <c r="I1008" s="183"/>
      <c r="J1008" s="184">
        <f>ROUND(I1008*H1008,2)</f>
        <v>0</v>
      </c>
      <c r="K1008" s="185"/>
      <c r="L1008" s="39"/>
      <c r="M1008" s="186" t="s">
        <v>1</v>
      </c>
      <c r="N1008" s="187" t="s">
        <v>42</v>
      </c>
      <c r="O1008" s="78"/>
      <c r="P1008" s="188">
        <f>O1008*H1008</f>
        <v>0</v>
      </c>
      <c r="Q1008" s="188">
        <v>0</v>
      </c>
      <c r="R1008" s="188">
        <f>Q1008*H1008</f>
        <v>0</v>
      </c>
      <c r="S1008" s="188">
        <v>0</v>
      </c>
      <c r="T1008" s="189">
        <f>S1008*H1008</f>
        <v>0</v>
      </c>
      <c r="U1008" s="38"/>
      <c r="V1008" s="38"/>
      <c r="W1008" s="38"/>
      <c r="X1008" s="38"/>
      <c r="Y1008" s="38"/>
      <c r="Z1008" s="38"/>
      <c r="AA1008" s="38"/>
      <c r="AB1008" s="38"/>
      <c r="AC1008" s="38"/>
      <c r="AD1008" s="38"/>
      <c r="AE1008" s="38"/>
      <c r="AR1008" s="190" t="s">
        <v>240</v>
      </c>
      <c r="AT1008" s="190" t="s">
        <v>167</v>
      </c>
      <c r="AU1008" s="190" t="s">
        <v>171</v>
      </c>
      <c r="AY1008" s="19" t="s">
        <v>165</v>
      </c>
      <c r="BE1008" s="191">
        <f>IF(N1008="základná",J1008,0)</f>
        <v>0</v>
      </c>
      <c r="BF1008" s="191">
        <f>IF(N1008="znížená",J1008,0)</f>
        <v>0</v>
      </c>
      <c r="BG1008" s="191">
        <f>IF(N1008="zákl. prenesená",J1008,0)</f>
        <v>0</v>
      </c>
      <c r="BH1008" s="191">
        <f>IF(N1008="zníž. prenesená",J1008,0)</f>
        <v>0</v>
      </c>
      <c r="BI1008" s="191">
        <f>IF(N1008="nulová",J1008,0)</f>
        <v>0</v>
      </c>
      <c r="BJ1008" s="19" t="s">
        <v>171</v>
      </c>
      <c r="BK1008" s="191">
        <f>ROUND(I1008*H1008,2)</f>
        <v>0</v>
      </c>
      <c r="BL1008" s="19" t="s">
        <v>240</v>
      </c>
      <c r="BM1008" s="190" t="s">
        <v>1500</v>
      </c>
    </row>
    <row r="1009" s="2" customFormat="1" ht="37.8" customHeight="1">
      <c r="A1009" s="38"/>
      <c r="B1009" s="177"/>
      <c r="C1009" s="178" t="s">
        <v>1501</v>
      </c>
      <c r="D1009" s="178" t="s">
        <v>167</v>
      </c>
      <c r="E1009" s="179" t="s">
        <v>1502</v>
      </c>
      <c r="F1009" s="180" t="s">
        <v>1503</v>
      </c>
      <c r="G1009" s="181" t="s">
        <v>170</v>
      </c>
      <c r="H1009" s="182">
        <v>258.245</v>
      </c>
      <c r="I1009" s="183"/>
      <c r="J1009" s="184">
        <f>ROUND(I1009*H1009,2)</f>
        <v>0</v>
      </c>
      <c r="K1009" s="185"/>
      <c r="L1009" s="39"/>
      <c r="M1009" s="186" t="s">
        <v>1</v>
      </c>
      <c r="N1009" s="187" t="s">
        <v>42</v>
      </c>
      <c r="O1009" s="78"/>
      <c r="P1009" s="188">
        <f>O1009*H1009</f>
        <v>0</v>
      </c>
      <c r="Q1009" s="188">
        <v>0</v>
      </c>
      <c r="R1009" s="188">
        <f>Q1009*H1009</f>
        <v>0</v>
      </c>
      <c r="S1009" s="188">
        <v>0</v>
      </c>
      <c r="T1009" s="189">
        <f>S1009*H1009</f>
        <v>0</v>
      </c>
      <c r="U1009" s="38"/>
      <c r="V1009" s="38"/>
      <c r="W1009" s="38"/>
      <c r="X1009" s="38"/>
      <c r="Y1009" s="38"/>
      <c r="Z1009" s="38"/>
      <c r="AA1009" s="38"/>
      <c r="AB1009" s="38"/>
      <c r="AC1009" s="38"/>
      <c r="AD1009" s="38"/>
      <c r="AE1009" s="38"/>
      <c r="AR1009" s="190" t="s">
        <v>240</v>
      </c>
      <c r="AT1009" s="190" t="s">
        <v>167</v>
      </c>
      <c r="AU1009" s="190" t="s">
        <v>171</v>
      </c>
      <c r="AY1009" s="19" t="s">
        <v>165</v>
      </c>
      <c r="BE1009" s="191">
        <f>IF(N1009="základná",J1009,0)</f>
        <v>0</v>
      </c>
      <c r="BF1009" s="191">
        <f>IF(N1009="znížená",J1009,0)</f>
        <v>0</v>
      </c>
      <c r="BG1009" s="191">
        <f>IF(N1009="zákl. prenesená",J1009,0)</f>
        <v>0</v>
      </c>
      <c r="BH1009" s="191">
        <f>IF(N1009="zníž. prenesená",J1009,0)</f>
        <v>0</v>
      </c>
      <c r="BI1009" s="191">
        <f>IF(N1009="nulová",J1009,0)</f>
        <v>0</v>
      </c>
      <c r="BJ1009" s="19" t="s">
        <v>171</v>
      </c>
      <c r="BK1009" s="191">
        <f>ROUND(I1009*H1009,2)</f>
        <v>0</v>
      </c>
      <c r="BL1009" s="19" t="s">
        <v>240</v>
      </c>
      <c r="BM1009" s="190" t="s">
        <v>1504</v>
      </c>
    </row>
    <row r="1010" s="13" customFormat="1">
      <c r="A1010" s="13"/>
      <c r="B1010" s="192"/>
      <c r="C1010" s="13"/>
      <c r="D1010" s="193" t="s">
        <v>173</v>
      </c>
      <c r="E1010" s="194" t="s">
        <v>1</v>
      </c>
      <c r="F1010" s="195" t="s">
        <v>1505</v>
      </c>
      <c r="G1010" s="13"/>
      <c r="H1010" s="196">
        <v>55.200000000000003</v>
      </c>
      <c r="I1010" s="197"/>
      <c r="J1010" s="13"/>
      <c r="K1010" s="13"/>
      <c r="L1010" s="192"/>
      <c r="M1010" s="198"/>
      <c r="N1010" s="199"/>
      <c r="O1010" s="199"/>
      <c r="P1010" s="199"/>
      <c r="Q1010" s="199"/>
      <c r="R1010" s="199"/>
      <c r="S1010" s="199"/>
      <c r="T1010" s="200"/>
      <c r="U1010" s="13"/>
      <c r="V1010" s="13"/>
      <c r="W1010" s="13"/>
      <c r="X1010" s="13"/>
      <c r="Y1010" s="13"/>
      <c r="Z1010" s="13"/>
      <c r="AA1010" s="13"/>
      <c r="AB1010" s="13"/>
      <c r="AC1010" s="13"/>
      <c r="AD1010" s="13"/>
      <c r="AE1010" s="13"/>
      <c r="AT1010" s="194" t="s">
        <v>173</v>
      </c>
      <c r="AU1010" s="194" t="s">
        <v>171</v>
      </c>
      <c r="AV1010" s="13" t="s">
        <v>171</v>
      </c>
      <c r="AW1010" s="13" t="s">
        <v>32</v>
      </c>
      <c r="AX1010" s="13" t="s">
        <v>76</v>
      </c>
      <c r="AY1010" s="194" t="s">
        <v>165</v>
      </c>
    </row>
    <row r="1011" s="13" customFormat="1">
      <c r="A1011" s="13"/>
      <c r="B1011" s="192"/>
      <c r="C1011" s="13"/>
      <c r="D1011" s="193" t="s">
        <v>173</v>
      </c>
      <c r="E1011" s="194" t="s">
        <v>1</v>
      </c>
      <c r="F1011" s="195" t="s">
        <v>1506</v>
      </c>
      <c r="G1011" s="13"/>
      <c r="H1011" s="196">
        <v>36.799999999999997</v>
      </c>
      <c r="I1011" s="197"/>
      <c r="J1011" s="13"/>
      <c r="K1011" s="13"/>
      <c r="L1011" s="192"/>
      <c r="M1011" s="198"/>
      <c r="N1011" s="199"/>
      <c r="O1011" s="199"/>
      <c r="P1011" s="199"/>
      <c r="Q1011" s="199"/>
      <c r="R1011" s="199"/>
      <c r="S1011" s="199"/>
      <c r="T1011" s="200"/>
      <c r="U1011" s="13"/>
      <c r="V1011" s="13"/>
      <c r="W1011" s="13"/>
      <c r="X1011" s="13"/>
      <c r="Y1011" s="13"/>
      <c r="Z1011" s="13"/>
      <c r="AA1011" s="13"/>
      <c r="AB1011" s="13"/>
      <c r="AC1011" s="13"/>
      <c r="AD1011" s="13"/>
      <c r="AE1011" s="13"/>
      <c r="AT1011" s="194" t="s">
        <v>173</v>
      </c>
      <c r="AU1011" s="194" t="s">
        <v>171</v>
      </c>
      <c r="AV1011" s="13" t="s">
        <v>171</v>
      </c>
      <c r="AW1011" s="13" t="s">
        <v>32</v>
      </c>
      <c r="AX1011" s="13" t="s">
        <v>76</v>
      </c>
      <c r="AY1011" s="194" t="s">
        <v>165</v>
      </c>
    </row>
    <row r="1012" s="13" customFormat="1">
      <c r="A1012" s="13"/>
      <c r="B1012" s="192"/>
      <c r="C1012" s="13"/>
      <c r="D1012" s="193" t="s">
        <v>173</v>
      </c>
      <c r="E1012" s="194" t="s">
        <v>1</v>
      </c>
      <c r="F1012" s="195" t="s">
        <v>1507</v>
      </c>
      <c r="G1012" s="13"/>
      <c r="H1012" s="196">
        <v>11.960000000000001</v>
      </c>
      <c r="I1012" s="197"/>
      <c r="J1012" s="13"/>
      <c r="K1012" s="13"/>
      <c r="L1012" s="192"/>
      <c r="M1012" s="198"/>
      <c r="N1012" s="199"/>
      <c r="O1012" s="199"/>
      <c r="P1012" s="199"/>
      <c r="Q1012" s="199"/>
      <c r="R1012" s="199"/>
      <c r="S1012" s="199"/>
      <c r="T1012" s="200"/>
      <c r="U1012" s="13"/>
      <c r="V1012" s="13"/>
      <c r="W1012" s="13"/>
      <c r="X1012" s="13"/>
      <c r="Y1012" s="13"/>
      <c r="Z1012" s="13"/>
      <c r="AA1012" s="13"/>
      <c r="AB1012" s="13"/>
      <c r="AC1012" s="13"/>
      <c r="AD1012" s="13"/>
      <c r="AE1012" s="13"/>
      <c r="AT1012" s="194" t="s">
        <v>173</v>
      </c>
      <c r="AU1012" s="194" t="s">
        <v>171</v>
      </c>
      <c r="AV1012" s="13" t="s">
        <v>171</v>
      </c>
      <c r="AW1012" s="13" t="s">
        <v>32</v>
      </c>
      <c r="AX1012" s="13" t="s">
        <v>76</v>
      </c>
      <c r="AY1012" s="194" t="s">
        <v>165</v>
      </c>
    </row>
    <row r="1013" s="13" customFormat="1">
      <c r="A1013" s="13"/>
      <c r="B1013" s="192"/>
      <c r="C1013" s="13"/>
      <c r="D1013" s="193" t="s">
        <v>173</v>
      </c>
      <c r="E1013" s="194" t="s">
        <v>1</v>
      </c>
      <c r="F1013" s="195" t="s">
        <v>1508</v>
      </c>
      <c r="G1013" s="13"/>
      <c r="H1013" s="196">
        <v>17.940000000000001</v>
      </c>
      <c r="I1013" s="197"/>
      <c r="J1013" s="13"/>
      <c r="K1013" s="13"/>
      <c r="L1013" s="192"/>
      <c r="M1013" s="198"/>
      <c r="N1013" s="199"/>
      <c r="O1013" s="199"/>
      <c r="P1013" s="199"/>
      <c r="Q1013" s="199"/>
      <c r="R1013" s="199"/>
      <c r="S1013" s="199"/>
      <c r="T1013" s="200"/>
      <c r="U1013" s="13"/>
      <c r="V1013" s="13"/>
      <c r="W1013" s="13"/>
      <c r="X1013" s="13"/>
      <c r="Y1013" s="13"/>
      <c r="Z1013" s="13"/>
      <c r="AA1013" s="13"/>
      <c r="AB1013" s="13"/>
      <c r="AC1013" s="13"/>
      <c r="AD1013" s="13"/>
      <c r="AE1013" s="13"/>
      <c r="AT1013" s="194" t="s">
        <v>173</v>
      </c>
      <c r="AU1013" s="194" t="s">
        <v>171</v>
      </c>
      <c r="AV1013" s="13" t="s">
        <v>171</v>
      </c>
      <c r="AW1013" s="13" t="s">
        <v>32</v>
      </c>
      <c r="AX1013" s="13" t="s">
        <v>76</v>
      </c>
      <c r="AY1013" s="194" t="s">
        <v>165</v>
      </c>
    </row>
    <row r="1014" s="13" customFormat="1">
      <c r="A1014" s="13"/>
      <c r="B1014" s="192"/>
      <c r="C1014" s="13"/>
      <c r="D1014" s="193" t="s">
        <v>173</v>
      </c>
      <c r="E1014" s="194" t="s">
        <v>1</v>
      </c>
      <c r="F1014" s="195" t="s">
        <v>1509</v>
      </c>
      <c r="G1014" s="13"/>
      <c r="H1014" s="196">
        <v>20.16</v>
      </c>
      <c r="I1014" s="197"/>
      <c r="J1014" s="13"/>
      <c r="K1014" s="13"/>
      <c r="L1014" s="192"/>
      <c r="M1014" s="198"/>
      <c r="N1014" s="199"/>
      <c r="O1014" s="199"/>
      <c r="P1014" s="199"/>
      <c r="Q1014" s="199"/>
      <c r="R1014" s="199"/>
      <c r="S1014" s="199"/>
      <c r="T1014" s="200"/>
      <c r="U1014" s="13"/>
      <c r="V1014" s="13"/>
      <c r="W1014" s="13"/>
      <c r="X1014" s="13"/>
      <c r="Y1014" s="13"/>
      <c r="Z1014" s="13"/>
      <c r="AA1014" s="13"/>
      <c r="AB1014" s="13"/>
      <c r="AC1014" s="13"/>
      <c r="AD1014" s="13"/>
      <c r="AE1014" s="13"/>
      <c r="AT1014" s="194" t="s">
        <v>173</v>
      </c>
      <c r="AU1014" s="194" t="s">
        <v>171</v>
      </c>
      <c r="AV1014" s="13" t="s">
        <v>171</v>
      </c>
      <c r="AW1014" s="13" t="s">
        <v>32</v>
      </c>
      <c r="AX1014" s="13" t="s">
        <v>76</v>
      </c>
      <c r="AY1014" s="194" t="s">
        <v>165</v>
      </c>
    </row>
    <row r="1015" s="13" customFormat="1">
      <c r="A1015" s="13"/>
      <c r="B1015" s="192"/>
      <c r="C1015" s="13"/>
      <c r="D1015" s="193" t="s">
        <v>173</v>
      </c>
      <c r="E1015" s="194" t="s">
        <v>1</v>
      </c>
      <c r="F1015" s="195" t="s">
        <v>1510</v>
      </c>
      <c r="G1015" s="13"/>
      <c r="H1015" s="196">
        <v>12.800000000000001</v>
      </c>
      <c r="I1015" s="197"/>
      <c r="J1015" s="13"/>
      <c r="K1015" s="13"/>
      <c r="L1015" s="192"/>
      <c r="M1015" s="198"/>
      <c r="N1015" s="199"/>
      <c r="O1015" s="199"/>
      <c r="P1015" s="199"/>
      <c r="Q1015" s="199"/>
      <c r="R1015" s="199"/>
      <c r="S1015" s="199"/>
      <c r="T1015" s="200"/>
      <c r="U1015" s="13"/>
      <c r="V1015" s="13"/>
      <c r="W1015" s="13"/>
      <c r="X1015" s="13"/>
      <c r="Y1015" s="13"/>
      <c r="Z1015" s="13"/>
      <c r="AA1015" s="13"/>
      <c r="AB1015" s="13"/>
      <c r="AC1015" s="13"/>
      <c r="AD1015" s="13"/>
      <c r="AE1015" s="13"/>
      <c r="AT1015" s="194" t="s">
        <v>173</v>
      </c>
      <c r="AU1015" s="194" t="s">
        <v>171</v>
      </c>
      <c r="AV1015" s="13" t="s">
        <v>171</v>
      </c>
      <c r="AW1015" s="13" t="s">
        <v>32</v>
      </c>
      <c r="AX1015" s="13" t="s">
        <v>76</v>
      </c>
      <c r="AY1015" s="194" t="s">
        <v>165</v>
      </c>
    </row>
    <row r="1016" s="13" customFormat="1">
      <c r="A1016" s="13"/>
      <c r="B1016" s="192"/>
      <c r="C1016" s="13"/>
      <c r="D1016" s="193" t="s">
        <v>173</v>
      </c>
      <c r="E1016" s="194" t="s">
        <v>1</v>
      </c>
      <c r="F1016" s="195" t="s">
        <v>1511</v>
      </c>
      <c r="G1016" s="13"/>
      <c r="H1016" s="196">
        <v>12</v>
      </c>
      <c r="I1016" s="197"/>
      <c r="J1016" s="13"/>
      <c r="K1016" s="13"/>
      <c r="L1016" s="192"/>
      <c r="M1016" s="198"/>
      <c r="N1016" s="199"/>
      <c r="O1016" s="199"/>
      <c r="P1016" s="199"/>
      <c r="Q1016" s="199"/>
      <c r="R1016" s="199"/>
      <c r="S1016" s="199"/>
      <c r="T1016" s="200"/>
      <c r="U1016" s="13"/>
      <c r="V1016" s="13"/>
      <c r="W1016" s="13"/>
      <c r="X1016" s="13"/>
      <c r="Y1016" s="13"/>
      <c r="Z1016" s="13"/>
      <c r="AA1016" s="13"/>
      <c r="AB1016" s="13"/>
      <c r="AC1016" s="13"/>
      <c r="AD1016" s="13"/>
      <c r="AE1016" s="13"/>
      <c r="AT1016" s="194" t="s">
        <v>173</v>
      </c>
      <c r="AU1016" s="194" t="s">
        <v>171</v>
      </c>
      <c r="AV1016" s="13" t="s">
        <v>171</v>
      </c>
      <c r="AW1016" s="13" t="s">
        <v>32</v>
      </c>
      <c r="AX1016" s="13" t="s">
        <v>76</v>
      </c>
      <c r="AY1016" s="194" t="s">
        <v>165</v>
      </c>
    </row>
    <row r="1017" s="13" customFormat="1">
      <c r="A1017" s="13"/>
      <c r="B1017" s="192"/>
      <c r="C1017" s="13"/>
      <c r="D1017" s="193" t="s">
        <v>173</v>
      </c>
      <c r="E1017" s="194" t="s">
        <v>1</v>
      </c>
      <c r="F1017" s="195" t="s">
        <v>1512</v>
      </c>
      <c r="G1017" s="13"/>
      <c r="H1017" s="196">
        <v>10</v>
      </c>
      <c r="I1017" s="197"/>
      <c r="J1017" s="13"/>
      <c r="K1017" s="13"/>
      <c r="L1017" s="192"/>
      <c r="M1017" s="198"/>
      <c r="N1017" s="199"/>
      <c r="O1017" s="199"/>
      <c r="P1017" s="199"/>
      <c r="Q1017" s="199"/>
      <c r="R1017" s="199"/>
      <c r="S1017" s="199"/>
      <c r="T1017" s="200"/>
      <c r="U1017" s="13"/>
      <c r="V1017" s="13"/>
      <c r="W1017" s="13"/>
      <c r="X1017" s="13"/>
      <c r="Y1017" s="13"/>
      <c r="Z1017" s="13"/>
      <c r="AA1017" s="13"/>
      <c r="AB1017" s="13"/>
      <c r="AC1017" s="13"/>
      <c r="AD1017" s="13"/>
      <c r="AE1017" s="13"/>
      <c r="AT1017" s="194" t="s">
        <v>173</v>
      </c>
      <c r="AU1017" s="194" t="s">
        <v>171</v>
      </c>
      <c r="AV1017" s="13" t="s">
        <v>171</v>
      </c>
      <c r="AW1017" s="13" t="s">
        <v>32</v>
      </c>
      <c r="AX1017" s="13" t="s">
        <v>76</v>
      </c>
      <c r="AY1017" s="194" t="s">
        <v>165</v>
      </c>
    </row>
    <row r="1018" s="13" customFormat="1">
      <c r="A1018" s="13"/>
      <c r="B1018" s="192"/>
      <c r="C1018" s="13"/>
      <c r="D1018" s="193" t="s">
        <v>173</v>
      </c>
      <c r="E1018" s="194" t="s">
        <v>1</v>
      </c>
      <c r="F1018" s="195" t="s">
        <v>1513</v>
      </c>
      <c r="G1018" s="13"/>
      <c r="H1018" s="196">
        <v>12</v>
      </c>
      <c r="I1018" s="197"/>
      <c r="J1018" s="13"/>
      <c r="K1018" s="13"/>
      <c r="L1018" s="192"/>
      <c r="M1018" s="198"/>
      <c r="N1018" s="199"/>
      <c r="O1018" s="199"/>
      <c r="P1018" s="199"/>
      <c r="Q1018" s="199"/>
      <c r="R1018" s="199"/>
      <c r="S1018" s="199"/>
      <c r="T1018" s="200"/>
      <c r="U1018" s="13"/>
      <c r="V1018" s="13"/>
      <c r="W1018" s="13"/>
      <c r="X1018" s="13"/>
      <c r="Y1018" s="13"/>
      <c r="Z1018" s="13"/>
      <c r="AA1018" s="13"/>
      <c r="AB1018" s="13"/>
      <c r="AC1018" s="13"/>
      <c r="AD1018" s="13"/>
      <c r="AE1018" s="13"/>
      <c r="AT1018" s="194" t="s">
        <v>173</v>
      </c>
      <c r="AU1018" s="194" t="s">
        <v>171</v>
      </c>
      <c r="AV1018" s="13" t="s">
        <v>171</v>
      </c>
      <c r="AW1018" s="13" t="s">
        <v>32</v>
      </c>
      <c r="AX1018" s="13" t="s">
        <v>76</v>
      </c>
      <c r="AY1018" s="194" t="s">
        <v>165</v>
      </c>
    </row>
    <row r="1019" s="13" customFormat="1">
      <c r="A1019" s="13"/>
      <c r="B1019" s="192"/>
      <c r="C1019" s="13"/>
      <c r="D1019" s="193" t="s">
        <v>173</v>
      </c>
      <c r="E1019" s="194" t="s">
        <v>1</v>
      </c>
      <c r="F1019" s="195" t="s">
        <v>1514</v>
      </c>
      <c r="G1019" s="13"/>
      <c r="H1019" s="196">
        <v>10</v>
      </c>
      <c r="I1019" s="197"/>
      <c r="J1019" s="13"/>
      <c r="K1019" s="13"/>
      <c r="L1019" s="192"/>
      <c r="M1019" s="198"/>
      <c r="N1019" s="199"/>
      <c r="O1019" s="199"/>
      <c r="P1019" s="199"/>
      <c r="Q1019" s="199"/>
      <c r="R1019" s="199"/>
      <c r="S1019" s="199"/>
      <c r="T1019" s="200"/>
      <c r="U1019" s="13"/>
      <c r="V1019" s="13"/>
      <c r="W1019" s="13"/>
      <c r="X1019" s="13"/>
      <c r="Y1019" s="13"/>
      <c r="Z1019" s="13"/>
      <c r="AA1019" s="13"/>
      <c r="AB1019" s="13"/>
      <c r="AC1019" s="13"/>
      <c r="AD1019" s="13"/>
      <c r="AE1019" s="13"/>
      <c r="AT1019" s="194" t="s">
        <v>173</v>
      </c>
      <c r="AU1019" s="194" t="s">
        <v>171</v>
      </c>
      <c r="AV1019" s="13" t="s">
        <v>171</v>
      </c>
      <c r="AW1019" s="13" t="s">
        <v>32</v>
      </c>
      <c r="AX1019" s="13" t="s">
        <v>76</v>
      </c>
      <c r="AY1019" s="194" t="s">
        <v>165</v>
      </c>
    </row>
    <row r="1020" s="13" customFormat="1">
      <c r="A1020" s="13"/>
      <c r="B1020" s="192"/>
      <c r="C1020" s="13"/>
      <c r="D1020" s="193" t="s">
        <v>173</v>
      </c>
      <c r="E1020" s="194" t="s">
        <v>1</v>
      </c>
      <c r="F1020" s="195" t="s">
        <v>1515</v>
      </c>
      <c r="G1020" s="13"/>
      <c r="H1020" s="196">
        <v>5.8499999999999996</v>
      </c>
      <c r="I1020" s="197"/>
      <c r="J1020" s="13"/>
      <c r="K1020" s="13"/>
      <c r="L1020" s="192"/>
      <c r="M1020" s="198"/>
      <c r="N1020" s="199"/>
      <c r="O1020" s="199"/>
      <c r="P1020" s="199"/>
      <c r="Q1020" s="199"/>
      <c r="R1020" s="199"/>
      <c r="S1020" s="199"/>
      <c r="T1020" s="200"/>
      <c r="U1020" s="13"/>
      <c r="V1020" s="13"/>
      <c r="W1020" s="13"/>
      <c r="X1020" s="13"/>
      <c r="Y1020" s="13"/>
      <c r="Z1020" s="13"/>
      <c r="AA1020" s="13"/>
      <c r="AB1020" s="13"/>
      <c r="AC1020" s="13"/>
      <c r="AD1020" s="13"/>
      <c r="AE1020" s="13"/>
      <c r="AT1020" s="194" t="s">
        <v>173</v>
      </c>
      <c r="AU1020" s="194" t="s">
        <v>171</v>
      </c>
      <c r="AV1020" s="13" t="s">
        <v>171</v>
      </c>
      <c r="AW1020" s="13" t="s">
        <v>32</v>
      </c>
      <c r="AX1020" s="13" t="s">
        <v>76</v>
      </c>
      <c r="AY1020" s="194" t="s">
        <v>165</v>
      </c>
    </row>
    <row r="1021" s="13" customFormat="1">
      <c r="A1021" s="13"/>
      <c r="B1021" s="192"/>
      <c r="C1021" s="13"/>
      <c r="D1021" s="193" t="s">
        <v>173</v>
      </c>
      <c r="E1021" s="194" t="s">
        <v>1</v>
      </c>
      <c r="F1021" s="195" t="s">
        <v>1516</v>
      </c>
      <c r="G1021" s="13"/>
      <c r="H1021" s="196">
        <v>4.8600000000000003</v>
      </c>
      <c r="I1021" s="197"/>
      <c r="J1021" s="13"/>
      <c r="K1021" s="13"/>
      <c r="L1021" s="192"/>
      <c r="M1021" s="198"/>
      <c r="N1021" s="199"/>
      <c r="O1021" s="199"/>
      <c r="P1021" s="199"/>
      <c r="Q1021" s="199"/>
      <c r="R1021" s="199"/>
      <c r="S1021" s="199"/>
      <c r="T1021" s="200"/>
      <c r="U1021" s="13"/>
      <c r="V1021" s="13"/>
      <c r="W1021" s="13"/>
      <c r="X1021" s="13"/>
      <c r="Y1021" s="13"/>
      <c r="Z1021" s="13"/>
      <c r="AA1021" s="13"/>
      <c r="AB1021" s="13"/>
      <c r="AC1021" s="13"/>
      <c r="AD1021" s="13"/>
      <c r="AE1021" s="13"/>
      <c r="AT1021" s="194" t="s">
        <v>173</v>
      </c>
      <c r="AU1021" s="194" t="s">
        <v>171</v>
      </c>
      <c r="AV1021" s="13" t="s">
        <v>171</v>
      </c>
      <c r="AW1021" s="13" t="s">
        <v>32</v>
      </c>
      <c r="AX1021" s="13" t="s">
        <v>76</v>
      </c>
      <c r="AY1021" s="194" t="s">
        <v>165</v>
      </c>
    </row>
    <row r="1022" s="13" customFormat="1">
      <c r="A1022" s="13"/>
      <c r="B1022" s="192"/>
      <c r="C1022" s="13"/>
      <c r="D1022" s="193" t="s">
        <v>173</v>
      </c>
      <c r="E1022" s="194" t="s">
        <v>1</v>
      </c>
      <c r="F1022" s="195" t="s">
        <v>1517</v>
      </c>
      <c r="G1022" s="13"/>
      <c r="H1022" s="196">
        <v>2.4300000000000002</v>
      </c>
      <c r="I1022" s="197"/>
      <c r="J1022" s="13"/>
      <c r="K1022" s="13"/>
      <c r="L1022" s="192"/>
      <c r="M1022" s="198"/>
      <c r="N1022" s="199"/>
      <c r="O1022" s="199"/>
      <c r="P1022" s="199"/>
      <c r="Q1022" s="199"/>
      <c r="R1022" s="199"/>
      <c r="S1022" s="199"/>
      <c r="T1022" s="200"/>
      <c r="U1022" s="13"/>
      <c r="V1022" s="13"/>
      <c r="W1022" s="13"/>
      <c r="X1022" s="13"/>
      <c r="Y1022" s="13"/>
      <c r="Z1022" s="13"/>
      <c r="AA1022" s="13"/>
      <c r="AB1022" s="13"/>
      <c r="AC1022" s="13"/>
      <c r="AD1022" s="13"/>
      <c r="AE1022" s="13"/>
      <c r="AT1022" s="194" t="s">
        <v>173</v>
      </c>
      <c r="AU1022" s="194" t="s">
        <v>171</v>
      </c>
      <c r="AV1022" s="13" t="s">
        <v>171</v>
      </c>
      <c r="AW1022" s="13" t="s">
        <v>32</v>
      </c>
      <c r="AX1022" s="13" t="s">
        <v>76</v>
      </c>
      <c r="AY1022" s="194" t="s">
        <v>165</v>
      </c>
    </row>
    <row r="1023" s="13" customFormat="1">
      <c r="A1023" s="13"/>
      <c r="B1023" s="192"/>
      <c r="C1023" s="13"/>
      <c r="D1023" s="193" t="s">
        <v>173</v>
      </c>
      <c r="E1023" s="194" t="s">
        <v>1</v>
      </c>
      <c r="F1023" s="195" t="s">
        <v>1518</v>
      </c>
      <c r="G1023" s="13"/>
      <c r="H1023" s="196">
        <v>1.0800000000000001</v>
      </c>
      <c r="I1023" s="197"/>
      <c r="J1023" s="13"/>
      <c r="K1023" s="13"/>
      <c r="L1023" s="192"/>
      <c r="M1023" s="198"/>
      <c r="N1023" s="199"/>
      <c r="O1023" s="199"/>
      <c r="P1023" s="199"/>
      <c r="Q1023" s="199"/>
      <c r="R1023" s="199"/>
      <c r="S1023" s="199"/>
      <c r="T1023" s="200"/>
      <c r="U1023" s="13"/>
      <c r="V1023" s="13"/>
      <c r="W1023" s="13"/>
      <c r="X1023" s="13"/>
      <c r="Y1023" s="13"/>
      <c r="Z1023" s="13"/>
      <c r="AA1023" s="13"/>
      <c r="AB1023" s="13"/>
      <c r="AC1023" s="13"/>
      <c r="AD1023" s="13"/>
      <c r="AE1023" s="13"/>
      <c r="AT1023" s="194" t="s">
        <v>173</v>
      </c>
      <c r="AU1023" s="194" t="s">
        <v>171</v>
      </c>
      <c r="AV1023" s="13" t="s">
        <v>171</v>
      </c>
      <c r="AW1023" s="13" t="s">
        <v>32</v>
      </c>
      <c r="AX1023" s="13" t="s">
        <v>76</v>
      </c>
      <c r="AY1023" s="194" t="s">
        <v>165</v>
      </c>
    </row>
    <row r="1024" s="13" customFormat="1">
      <c r="A1024" s="13"/>
      <c r="B1024" s="192"/>
      <c r="C1024" s="13"/>
      <c r="D1024" s="193" t="s">
        <v>173</v>
      </c>
      <c r="E1024" s="194" t="s">
        <v>1</v>
      </c>
      <c r="F1024" s="195" t="s">
        <v>1519</v>
      </c>
      <c r="G1024" s="13"/>
      <c r="H1024" s="196">
        <v>1.53</v>
      </c>
      <c r="I1024" s="197"/>
      <c r="J1024" s="13"/>
      <c r="K1024" s="13"/>
      <c r="L1024" s="192"/>
      <c r="M1024" s="198"/>
      <c r="N1024" s="199"/>
      <c r="O1024" s="199"/>
      <c r="P1024" s="199"/>
      <c r="Q1024" s="199"/>
      <c r="R1024" s="199"/>
      <c r="S1024" s="199"/>
      <c r="T1024" s="200"/>
      <c r="U1024" s="13"/>
      <c r="V1024" s="13"/>
      <c r="W1024" s="13"/>
      <c r="X1024" s="13"/>
      <c r="Y1024" s="13"/>
      <c r="Z1024" s="13"/>
      <c r="AA1024" s="13"/>
      <c r="AB1024" s="13"/>
      <c r="AC1024" s="13"/>
      <c r="AD1024" s="13"/>
      <c r="AE1024" s="13"/>
      <c r="AT1024" s="194" t="s">
        <v>173</v>
      </c>
      <c r="AU1024" s="194" t="s">
        <v>171</v>
      </c>
      <c r="AV1024" s="13" t="s">
        <v>171</v>
      </c>
      <c r="AW1024" s="13" t="s">
        <v>32</v>
      </c>
      <c r="AX1024" s="13" t="s">
        <v>76</v>
      </c>
      <c r="AY1024" s="194" t="s">
        <v>165</v>
      </c>
    </row>
    <row r="1025" s="13" customFormat="1">
      <c r="A1025" s="13"/>
      <c r="B1025" s="192"/>
      <c r="C1025" s="13"/>
      <c r="D1025" s="193" t="s">
        <v>173</v>
      </c>
      <c r="E1025" s="194" t="s">
        <v>1</v>
      </c>
      <c r="F1025" s="195" t="s">
        <v>1520</v>
      </c>
      <c r="G1025" s="13"/>
      <c r="H1025" s="196">
        <v>1.95</v>
      </c>
      <c r="I1025" s="197"/>
      <c r="J1025" s="13"/>
      <c r="K1025" s="13"/>
      <c r="L1025" s="192"/>
      <c r="M1025" s="198"/>
      <c r="N1025" s="199"/>
      <c r="O1025" s="199"/>
      <c r="P1025" s="199"/>
      <c r="Q1025" s="199"/>
      <c r="R1025" s="199"/>
      <c r="S1025" s="199"/>
      <c r="T1025" s="200"/>
      <c r="U1025" s="13"/>
      <c r="V1025" s="13"/>
      <c r="W1025" s="13"/>
      <c r="X1025" s="13"/>
      <c r="Y1025" s="13"/>
      <c r="Z1025" s="13"/>
      <c r="AA1025" s="13"/>
      <c r="AB1025" s="13"/>
      <c r="AC1025" s="13"/>
      <c r="AD1025" s="13"/>
      <c r="AE1025" s="13"/>
      <c r="AT1025" s="194" t="s">
        <v>173</v>
      </c>
      <c r="AU1025" s="194" t="s">
        <v>171</v>
      </c>
      <c r="AV1025" s="13" t="s">
        <v>171</v>
      </c>
      <c r="AW1025" s="13" t="s">
        <v>32</v>
      </c>
      <c r="AX1025" s="13" t="s">
        <v>76</v>
      </c>
      <c r="AY1025" s="194" t="s">
        <v>165</v>
      </c>
    </row>
    <row r="1026" s="13" customFormat="1">
      <c r="A1026" s="13"/>
      <c r="B1026" s="192"/>
      <c r="C1026" s="13"/>
      <c r="D1026" s="193" t="s">
        <v>173</v>
      </c>
      <c r="E1026" s="194" t="s">
        <v>1</v>
      </c>
      <c r="F1026" s="195" t="s">
        <v>1521</v>
      </c>
      <c r="G1026" s="13"/>
      <c r="H1026" s="196">
        <v>1.4299999999999999</v>
      </c>
      <c r="I1026" s="197"/>
      <c r="J1026" s="13"/>
      <c r="K1026" s="13"/>
      <c r="L1026" s="192"/>
      <c r="M1026" s="198"/>
      <c r="N1026" s="199"/>
      <c r="O1026" s="199"/>
      <c r="P1026" s="199"/>
      <c r="Q1026" s="199"/>
      <c r="R1026" s="199"/>
      <c r="S1026" s="199"/>
      <c r="T1026" s="200"/>
      <c r="U1026" s="13"/>
      <c r="V1026" s="13"/>
      <c r="W1026" s="13"/>
      <c r="X1026" s="13"/>
      <c r="Y1026" s="13"/>
      <c r="Z1026" s="13"/>
      <c r="AA1026" s="13"/>
      <c r="AB1026" s="13"/>
      <c r="AC1026" s="13"/>
      <c r="AD1026" s="13"/>
      <c r="AE1026" s="13"/>
      <c r="AT1026" s="194" t="s">
        <v>173</v>
      </c>
      <c r="AU1026" s="194" t="s">
        <v>171</v>
      </c>
      <c r="AV1026" s="13" t="s">
        <v>171</v>
      </c>
      <c r="AW1026" s="13" t="s">
        <v>32</v>
      </c>
      <c r="AX1026" s="13" t="s">
        <v>76</v>
      </c>
      <c r="AY1026" s="194" t="s">
        <v>165</v>
      </c>
    </row>
    <row r="1027" s="13" customFormat="1">
      <c r="A1027" s="13"/>
      <c r="B1027" s="192"/>
      <c r="C1027" s="13"/>
      <c r="D1027" s="193" t="s">
        <v>173</v>
      </c>
      <c r="E1027" s="194" t="s">
        <v>1</v>
      </c>
      <c r="F1027" s="195" t="s">
        <v>1522</v>
      </c>
      <c r="G1027" s="13"/>
      <c r="H1027" s="196">
        <v>2.9249999999999998</v>
      </c>
      <c r="I1027" s="197"/>
      <c r="J1027" s="13"/>
      <c r="K1027" s="13"/>
      <c r="L1027" s="192"/>
      <c r="M1027" s="198"/>
      <c r="N1027" s="199"/>
      <c r="O1027" s="199"/>
      <c r="P1027" s="199"/>
      <c r="Q1027" s="199"/>
      <c r="R1027" s="199"/>
      <c r="S1027" s="199"/>
      <c r="T1027" s="200"/>
      <c r="U1027" s="13"/>
      <c r="V1027" s="13"/>
      <c r="W1027" s="13"/>
      <c r="X1027" s="13"/>
      <c r="Y1027" s="13"/>
      <c r="Z1027" s="13"/>
      <c r="AA1027" s="13"/>
      <c r="AB1027" s="13"/>
      <c r="AC1027" s="13"/>
      <c r="AD1027" s="13"/>
      <c r="AE1027" s="13"/>
      <c r="AT1027" s="194" t="s">
        <v>173</v>
      </c>
      <c r="AU1027" s="194" t="s">
        <v>171</v>
      </c>
      <c r="AV1027" s="13" t="s">
        <v>171</v>
      </c>
      <c r="AW1027" s="13" t="s">
        <v>32</v>
      </c>
      <c r="AX1027" s="13" t="s">
        <v>76</v>
      </c>
      <c r="AY1027" s="194" t="s">
        <v>165</v>
      </c>
    </row>
    <row r="1028" s="13" customFormat="1">
      <c r="A1028" s="13"/>
      <c r="B1028" s="192"/>
      <c r="C1028" s="13"/>
      <c r="D1028" s="193" t="s">
        <v>173</v>
      </c>
      <c r="E1028" s="194" t="s">
        <v>1</v>
      </c>
      <c r="F1028" s="195" t="s">
        <v>1523</v>
      </c>
      <c r="G1028" s="13"/>
      <c r="H1028" s="196">
        <v>1.95</v>
      </c>
      <c r="I1028" s="197"/>
      <c r="J1028" s="13"/>
      <c r="K1028" s="13"/>
      <c r="L1028" s="192"/>
      <c r="M1028" s="198"/>
      <c r="N1028" s="199"/>
      <c r="O1028" s="199"/>
      <c r="P1028" s="199"/>
      <c r="Q1028" s="199"/>
      <c r="R1028" s="199"/>
      <c r="S1028" s="199"/>
      <c r="T1028" s="200"/>
      <c r="U1028" s="13"/>
      <c r="V1028" s="13"/>
      <c r="W1028" s="13"/>
      <c r="X1028" s="13"/>
      <c r="Y1028" s="13"/>
      <c r="Z1028" s="13"/>
      <c r="AA1028" s="13"/>
      <c r="AB1028" s="13"/>
      <c r="AC1028" s="13"/>
      <c r="AD1028" s="13"/>
      <c r="AE1028" s="13"/>
      <c r="AT1028" s="194" t="s">
        <v>173</v>
      </c>
      <c r="AU1028" s="194" t="s">
        <v>171</v>
      </c>
      <c r="AV1028" s="13" t="s">
        <v>171</v>
      </c>
      <c r="AW1028" s="13" t="s">
        <v>32</v>
      </c>
      <c r="AX1028" s="13" t="s">
        <v>76</v>
      </c>
      <c r="AY1028" s="194" t="s">
        <v>165</v>
      </c>
    </row>
    <row r="1029" s="13" customFormat="1">
      <c r="A1029" s="13"/>
      <c r="B1029" s="192"/>
      <c r="C1029" s="13"/>
      <c r="D1029" s="193" t="s">
        <v>173</v>
      </c>
      <c r="E1029" s="194" t="s">
        <v>1</v>
      </c>
      <c r="F1029" s="195" t="s">
        <v>1524</v>
      </c>
      <c r="G1029" s="13"/>
      <c r="H1029" s="196">
        <v>1.05</v>
      </c>
      <c r="I1029" s="197"/>
      <c r="J1029" s="13"/>
      <c r="K1029" s="13"/>
      <c r="L1029" s="192"/>
      <c r="M1029" s="198"/>
      <c r="N1029" s="199"/>
      <c r="O1029" s="199"/>
      <c r="P1029" s="199"/>
      <c r="Q1029" s="199"/>
      <c r="R1029" s="199"/>
      <c r="S1029" s="199"/>
      <c r="T1029" s="200"/>
      <c r="U1029" s="13"/>
      <c r="V1029" s="13"/>
      <c r="W1029" s="13"/>
      <c r="X1029" s="13"/>
      <c r="Y1029" s="13"/>
      <c r="Z1029" s="13"/>
      <c r="AA1029" s="13"/>
      <c r="AB1029" s="13"/>
      <c r="AC1029" s="13"/>
      <c r="AD1029" s="13"/>
      <c r="AE1029" s="13"/>
      <c r="AT1029" s="194" t="s">
        <v>173</v>
      </c>
      <c r="AU1029" s="194" t="s">
        <v>171</v>
      </c>
      <c r="AV1029" s="13" t="s">
        <v>171</v>
      </c>
      <c r="AW1029" s="13" t="s">
        <v>32</v>
      </c>
      <c r="AX1029" s="13" t="s">
        <v>76</v>
      </c>
      <c r="AY1029" s="194" t="s">
        <v>165</v>
      </c>
    </row>
    <row r="1030" s="13" customFormat="1">
      <c r="A1030" s="13"/>
      <c r="B1030" s="192"/>
      <c r="C1030" s="13"/>
      <c r="D1030" s="193" t="s">
        <v>173</v>
      </c>
      <c r="E1030" s="194" t="s">
        <v>1</v>
      </c>
      <c r="F1030" s="195" t="s">
        <v>1525</v>
      </c>
      <c r="G1030" s="13"/>
      <c r="H1030" s="196">
        <v>6.4800000000000004</v>
      </c>
      <c r="I1030" s="197"/>
      <c r="J1030" s="13"/>
      <c r="K1030" s="13"/>
      <c r="L1030" s="192"/>
      <c r="M1030" s="198"/>
      <c r="N1030" s="199"/>
      <c r="O1030" s="199"/>
      <c r="P1030" s="199"/>
      <c r="Q1030" s="199"/>
      <c r="R1030" s="199"/>
      <c r="S1030" s="199"/>
      <c r="T1030" s="200"/>
      <c r="U1030" s="13"/>
      <c r="V1030" s="13"/>
      <c r="W1030" s="13"/>
      <c r="X1030" s="13"/>
      <c r="Y1030" s="13"/>
      <c r="Z1030" s="13"/>
      <c r="AA1030" s="13"/>
      <c r="AB1030" s="13"/>
      <c r="AC1030" s="13"/>
      <c r="AD1030" s="13"/>
      <c r="AE1030" s="13"/>
      <c r="AT1030" s="194" t="s">
        <v>173</v>
      </c>
      <c r="AU1030" s="194" t="s">
        <v>171</v>
      </c>
      <c r="AV1030" s="13" t="s">
        <v>171</v>
      </c>
      <c r="AW1030" s="13" t="s">
        <v>32</v>
      </c>
      <c r="AX1030" s="13" t="s">
        <v>76</v>
      </c>
      <c r="AY1030" s="194" t="s">
        <v>165</v>
      </c>
    </row>
    <row r="1031" s="13" customFormat="1">
      <c r="A1031" s="13"/>
      <c r="B1031" s="192"/>
      <c r="C1031" s="13"/>
      <c r="D1031" s="193" t="s">
        <v>173</v>
      </c>
      <c r="E1031" s="194" t="s">
        <v>1</v>
      </c>
      <c r="F1031" s="195" t="s">
        <v>1526</v>
      </c>
      <c r="G1031" s="13"/>
      <c r="H1031" s="196">
        <v>1.05</v>
      </c>
      <c r="I1031" s="197"/>
      <c r="J1031" s="13"/>
      <c r="K1031" s="13"/>
      <c r="L1031" s="192"/>
      <c r="M1031" s="198"/>
      <c r="N1031" s="199"/>
      <c r="O1031" s="199"/>
      <c r="P1031" s="199"/>
      <c r="Q1031" s="199"/>
      <c r="R1031" s="199"/>
      <c r="S1031" s="199"/>
      <c r="T1031" s="200"/>
      <c r="U1031" s="13"/>
      <c r="V1031" s="13"/>
      <c r="W1031" s="13"/>
      <c r="X1031" s="13"/>
      <c r="Y1031" s="13"/>
      <c r="Z1031" s="13"/>
      <c r="AA1031" s="13"/>
      <c r="AB1031" s="13"/>
      <c r="AC1031" s="13"/>
      <c r="AD1031" s="13"/>
      <c r="AE1031" s="13"/>
      <c r="AT1031" s="194" t="s">
        <v>173</v>
      </c>
      <c r="AU1031" s="194" t="s">
        <v>171</v>
      </c>
      <c r="AV1031" s="13" t="s">
        <v>171</v>
      </c>
      <c r="AW1031" s="13" t="s">
        <v>32</v>
      </c>
      <c r="AX1031" s="13" t="s">
        <v>76</v>
      </c>
      <c r="AY1031" s="194" t="s">
        <v>165</v>
      </c>
    </row>
    <row r="1032" s="13" customFormat="1">
      <c r="A1032" s="13"/>
      <c r="B1032" s="192"/>
      <c r="C1032" s="13"/>
      <c r="D1032" s="193" t="s">
        <v>173</v>
      </c>
      <c r="E1032" s="194" t="s">
        <v>1</v>
      </c>
      <c r="F1032" s="195" t="s">
        <v>1527</v>
      </c>
      <c r="G1032" s="13"/>
      <c r="H1032" s="196">
        <v>3.2400000000000002</v>
      </c>
      <c r="I1032" s="197"/>
      <c r="J1032" s="13"/>
      <c r="K1032" s="13"/>
      <c r="L1032" s="192"/>
      <c r="M1032" s="198"/>
      <c r="N1032" s="199"/>
      <c r="O1032" s="199"/>
      <c r="P1032" s="199"/>
      <c r="Q1032" s="199"/>
      <c r="R1032" s="199"/>
      <c r="S1032" s="199"/>
      <c r="T1032" s="200"/>
      <c r="U1032" s="13"/>
      <c r="V1032" s="13"/>
      <c r="W1032" s="13"/>
      <c r="X1032" s="13"/>
      <c r="Y1032" s="13"/>
      <c r="Z1032" s="13"/>
      <c r="AA1032" s="13"/>
      <c r="AB1032" s="13"/>
      <c r="AC1032" s="13"/>
      <c r="AD1032" s="13"/>
      <c r="AE1032" s="13"/>
      <c r="AT1032" s="194" t="s">
        <v>173</v>
      </c>
      <c r="AU1032" s="194" t="s">
        <v>171</v>
      </c>
      <c r="AV1032" s="13" t="s">
        <v>171</v>
      </c>
      <c r="AW1032" s="13" t="s">
        <v>32</v>
      </c>
      <c r="AX1032" s="13" t="s">
        <v>76</v>
      </c>
      <c r="AY1032" s="194" t="s">
        <v>165</v>
      </c>
    </row>
    <row r="1033" s="13" customFormat="1">
      <c r="A1033" s="13"/>
      <c r="B1033" s="192"/>
      <c r="C1033" s="13"/>
      <c r="D1033" s="193" t="s">
        <v>173</v>
      </c>
      <c r="E1033" s="194" t="s">
        <v>1</v>
      </c>
      <c r="F1033" s="195" t="s">
        <v>1528</v>
      </c>
      <c r="G1033" s="13"/>
      <c r="H1033" s="196">
        <v>4.3200000000000003</v>
      </c>
      <c r="I1033" s="197"/>
      <c r="J1033" s="13"/>
      <c r="K1033" s="13"/>
      <c r="L1033" s="192"/>
      <c r="M1033" s="198"/>
      <c r="N1033" s="199"/>
      <c r="O1033" s="199"/>
      <c r="P1033" s="199"/>
      <c r="Q1033" s="199"/>
      <c r="R1033" s="199"/>
      <c r="S1033" s="199"/>
      <c r="T1033" s="200"/>
      <c r="U1033" s="13"/>
      <c r="V1033" s="13"/>
      <c r="W1033" s="13"/>
      <c r="X1033" s="13"/>
      <c r="Y1033" s="13"/>
      <c r="Z1033" s="13"/>
      <c r="AA1033" s="13"/>
      <c r="AB1033" s="13"/>
      <c r="AC1033" s="13"/>
      <c r="AD1033" s="13"/>
      <c r="AE1033" s="13"/>
      <c r="AT1033" s="194" t="s">
        <v>173</v>
      </c>
      <c r="AU1033" s="194" t="s">
        <v>171</v>
      </c>
      <c r="AV1033" s="13" t="s">
        <v>171</v>
      </c>
      <c r="AW1033" s="13" t="s">
        <v>32</v>
      </c>
      <c r="AX1033" s="13" t="s">
        <v>76</v>
      </c>
      <c r="AY1033" s="194" t="s">
        <v>165</v>
      </c>
    </row>
    <row r="1034" s="13" customFormat="1">
      <c r="A1034" s="13"/>
      <c r="B1034" s="192"/>
      <c r="C1034" s="13"/>
      <c r="D1034" s="193" t="s">
        <v>173</v>
      </c>
      <c r="E1034" s="194" t="s">
        <v>1</v>
      </c>
      <c r="F1034" s="195" t="s">
        <v>1529</v>
      </c>
      <c r="G1034" s="13"/>
      <c r="H1034" s="196">
        <v>3.6400000000000001</v>
      </c>
      <c r="I1034" s="197"/>
      <c r="J1034" s="13"/>
      <c r="K1034" s="13"/>
      <c r="L1034" s="192"/>
      <c r="M1034" s="198"/>
      <c r="N1034" s="199"/>
      <c r="O1034" s="199"/>
      <c r="P1034" s="199"/>
      <c r="Q1034" s="199"/>
      <c r="R1034" s="199"/>
      <c r="S1034" s="199"/>
      <c r="T1034" s="200"/>
      <c r="U1034" s="13"/>
      <c r="V1034" s="13"/>
      <c r="W1034" s="13"/>
      <c r="X1034" s="13"/>
      <c r="Y1034" s="13"/>
      <c r="Z1034" s="13"/>
      <c r="AA1034" s="13"/>
      <c r="AB1034" s="13"/>
      <c r="AC1034" s="13"/>
      <c r="AD1034" s="13"/>
      <c r="AE1034" s="13"/>
      <c r="AT1034" s="194" t="s">
        <v>173</v>
      </c>
      <c r="AU1034" s="194" t="s">
        <v>171</v>
      </c>
      <c r="AV1034" s="13" t="s">
        <v>171</v>
      </c>
      <c r="AW1034" s="13" t="s">
        <v>32</v>
      </c>
      <c r="AX1034" s="13" t="s">
        <v>76</v>
      </c>
      <c r="AY1034" s="194" t="s">
        <v>165</v>
      </c>
    </row>
    <row r="1035" s="13" customFormat="1">
      <c r="A1035" s="13"/>
      <c r="B1035" s="192"/>
      <c r="C1035" s="13"/>
      <c r="D1035" s="193" t="s">
        <v>173</v>
      </c>
      <c r="E1035" s="194" t="s">
        <v>1</v>
      </c>
      <c r="F1035" s="195" t="s">
        <v>1530</v>
      </c>
      <c r="G1035" s="13"/>
      <c r="H1035" s="196">
        <v>14</v>
      </c>
      <c r="I1035" s="197"/>
      <c r="J1035" s="13"/>
      <c r="K1035" s="13"/>
      <c r="L1035" s="192"/>
      <c r="M1035" s="198"/>
      <c r="N1035" s="199"/>
      <c r="O1035" s="199"/>
      <c r="P1035" s="199"/>
      <c r="Q1035" s="199"/>
      <c r="R1035" s="199"/>
      <c r="S1035" s="199"/>
      <c r="T1035" s="200"/>
      <c r="U1035" s="13"/>
      <c r="V1035" s="13"/>
      <c r="W1035" s="13"/>
      <c r="X1035" s="13"/>
      <c r="Y1035" s="13"/>
      <c r="Z1035" s="13"/>
      <c r="AA1035" s="13"/>
      <c r="AB1035" s="13"/>
      <c r="AC1035" s="13"/>
      <c r="AD1035" s="13"/>
      <c r="AE1035" s="13"/>
      <c r="AT1035" s="194" t="s">
        <v>173</v>
      </c>
      <c r="AU1035" s="194" t="s">
        <v>171</v>
      </c>
      <c r="AV1035" s="13" t="s">
        <v>171</v>
      </c>
      <c r="AW1035" s="13" t="s">
        <v>32</v>
      </c>
      <c r="AX1035" s="13" t="s">
        <v>76</v>
      </c>
      <c r="AY1035" s="194" t="s">
        <v>165</v>
      </c>
    </row>
    <row r="1036" s="13" customFormat="1">
      <c r="A1036" s="13"/>
      <c r="B1036" s="192"/>
      <c r="C1036" s="13"/>
      <c r="D1036" s="193" t="s">
        <v>173</v>
      </c>
      <c r="E1036" s="194" t="s">
        <v>1</v>
      </c>
      <c r="F1036" s="195" t="s">
        <v>1531</v>
      </c>
      <c r="G1036" s="13"/>
      <c r="H1036" s="196">
        <v>1.6000000000000001</v>
      </c>
      <c r="I1036" s="197"/>
      <c r="J1036" s="13"/>
      <c r="K1036" s="13"/>
      <c r="L1036" s="192"/>
      <c r="M1036" s="198"/>
      <c r="N1036" s="199"/>
      <c r="O1036" s="199"/>
      <c r="P1036" s="199"/>
      <c r="Q1036" s="199"/>
      <c r="R1036" s="199"/>
      <c r="S1036" s="199"/>
      <c r="T1036" s="200"/>
      <c r="U1036" s="13"/>
      <c r="V1036" s="13"/>
      <c r="W1036" s="13"/>
      <c r="X1036" s="13"/>
      <c r="Y1036" s="13"/>
      <c r="Z1036" s="13"/>
      <c r="AA1036" s="13"/>
      <c r="AB1036" s="13"/>
      <c r="AC1036" s="13"/>
      <c r="AD1036" s="13"/>
      <c r="AE1036" s="13"/>
      <c r="AT1036" s="194" t="s">
        <v>173</v>
      </c>
      <c r="AU1036" s="194" t="s">
        <v>171</v>
      </c>
      <c r="AV1036" s="13" t="s">
        <v>171</v>
      </c>
      <c r="AW1036" s="13" t="s">
        <v>32</v>
      </c>
      <c r="AX1036" s="13" t="s">
        <v>76</v>
      </c>
      <c r="AY1036" s="194" t="s">
        <v>165</v>
      </c>
    </row>
    <row r="1037" s="14" customFormat="1">
      <c r="A1037" s="14"/>
      <c r="B1037" s="212"/>
      <c r="C1037" s="14"/>
      <c r="D1037" s="193" t="s">
        <v>173</v>
      </c>
      <c r="E1037" s="213" t="s">
        <v>1</v>
      </c>
      <c r="F1037" s="214" t="s">
        <v>231</v>
      </c>
      <c r="G1037" s="14"/>
      <c r="H1037" s="215">
        <v>258.24500000000006</v>
      </c>
      <c r="I1037" s="216"/>
      <c r="J1037" s="14"/>
      <c r="K1037" s="14"/>
      <c r="L1037" s="212"/>
      <c r="M1037" s="217"/>
      <c r="N1037" s="218"/>
      <c r="O1037" s="218"/>
      <c r="P1037" s="218"/>
      <c r="Q1037" s="218"/>
      <c r="R1037" s="218"/>
      <c r="S1037" s="218"/>
      <c r="T1037" s="219"/>
      <c r="U1037" s="14"/>
      <c r="V1037" s="14"/>
      <c r="W1037" s="14"/>
      <c r="X1037" s="14"/>
      <c r="Y1037" s="14"/>
      <c r="Z1037" s="14"/>
      <c r="AA1037" s="14"/>
      <c r="AB1037" s="14"/>
      <c r="AC1037" s="14"/>
      <c r="AD1037" s="14"/>
      <c r="AE1037" s="14"/>
      <c r="AT1037" s="213" t="s">
        <v>173</v>
      </c>
      <c r="AU1037" s="213" t="s">
        <v>171</v>
      </c>
      <c r="AV1037" s="14" t="s">
        <v>91</v>
      </c>
      <c r="AW1037" s="14" t="s">
        <v>32</v>
      </c>
      <c r="AX1037" s="14" t="s">
        <v>81</v>
      </c>
      <c r="AY1037" s="213" t="s">
        <v>165</v>
      </c>
    </row>
    <row r="1038" s="2" customFormat="1" ht="24.15" customHeight="1">
      <c r="A1038" s="38"/>
      <c r="B1038" s="177"/>
      <c r="C1038" s="178" t="s">
        <v>1532</v>
      </c>
      <c r="D1038" s="178" t="s">
        <v>167</v>
      </c>
      <c r="E1038" s="179" t="s">
        <v>1533</v>
      </c>
      <c r="F1038" s="180" t="s">
        <v>1534</v>
      </c>
      <c r="G1038" s="181" t="s">
        <v>216</v>
      </c>
      <c r="H1038" s="182">
        <v>3</v>
      </c>
      <c r="I1038" s="183"/>
      <c r="J1038" s="184">
        <f>ROUND(I1038*H1038,2)</f>
        <v>0</v>
      </c>
      <c r="K1038" s="185"/>
      <c r="L1038" s="39"/>
      <c r="M1038" s="186" t="s">
        <v>1</v>
      </c>
      <c r="N1038" s="187" t="s">
        <v>42</v>
      </c>
      <c r="O1038" s="78"/>
      <c r="P1038" s="188">
        <f>O1038*H1038</f>
        <v>0</v>
      </c>
      <c r="Q1038" s="188">
        <v>0</v>
      </c>
      <c r="R1038" s="188">
        <f>Q1038*H1038</f>
        <v>0</v>
      </c>
      <c r="S1038" s="188">
        <v>0</v>
      </c>
      <c r="T1038" s="189">
        <f>S1038*H1038</f>
        <v>0</v>
      </c>
      <c r="U1038" s="38"/>
      <c r="V1038" s="38"/>
      <c r="W1038" s="38"/>
      <c r="X1038" s="38"/>
      <c r="Y1038" s="38"/>
      <c r="Z1038" s="38"/>
      <c r="AA1038" s="38"/>
      <c r="AB1038" s="38"/>
      <c r="AC1038" s="38"/>
      <c r="AD1038" s="38"/>
      <c r="AE1038" s="38"/>
      <c r="AR1038" s="190" t="s">
        <v>240</v>
      </c>
      <c r="AT1038" s="190" t="s">
        <v>167</v>
      </c>
      <c r="AU1038" s="190" t="s">
        <v>171</v>
      </c>
      <c r="AY1038" s="19" t="s">
        <v>165</v>
      </c>
      <c r="BE1038" s="191">
        <f>IF(N1038="základná",J1038,0)</f>
        <v>0</v>
      </c>
      <c r="BF1038" s="191">
        <f>IF(N1038="znížená",J1038,0)</f>
        <v>0</v>
      </c>
      <c r="BG1038" s="191">
        <f>IF(N1038="zákl. prenesená",J1038,0)</f>
        <v>0</v>
      </c>
      <c r="BH1038" s="191">
        <f>IF(N1038="zníž. prenesená",J1038,0)</f>
        <v>0</v>
      </c>
      <c r="BI1038" s="191">
        <f>IF(N1038="nulová",J1038,0)</f>
        <v>0</v>
      </c>
      <c r="BJ1038" s="19" t="s">
        <v>171</v>
      </c>
      <c r="BK1038" s="191">
        <f>ROUND(I1038*H1038,2)</f>
        <v>0</v>
      </c>
      <c r="BL1038" s="19" t="s">
        <v>240</v>
      </c>
      <c r="BM1038" s="190" t="s">
        <v>1535</v>
      </c>
    </row>
    <row r="1039" s="2" customFormat="1" ht="37.8" customHeight="1">
      <c r="A1039" s="38"/>
      <c r="B1039" s="177"/>
      <c r="C1039" s="178" t="s">
        <v>1536</v>
      </c>
      <c r="D1039" s="178" t="s">
        <v>167</v>
      </c>
      <c r="E1039" s="179" t="s">
        <v>1537</v>
      </c>
      <c r="F1039" s="180" t="s">
        <v>1538</v>
      </c>
      <c r="G1039" s="181" t="s">
        <v>170</v>
      </c>
      <c r="H1039" s="182">
        <v>25.469999999999999</v>
      </c>
      <c r="I1039" s="183"/>
      <c r="J1039" s="184">
        <f>ROUND(I1039*H1039,2)</f>
        <v>0</v>
      </c>
      <c r="K1039" s="185"/>
      <c r="L1039" s="39"/>
      <c r="M1039" s="186" t="s">
        <v>1</v>
      </c>
      <c r="N1039" s="187" t="s">
        <v>42</v>
      </c>
      <c r="O1039" s="78"/>
      <c r="P1039" s="188">
        <f>O1039*H1039</f>
        <v>0</v>
      </c>
      <c r="Q1039" s="188">
        <v>0</v>
      </c>
      <c r="R1039" s="188">
        <f>Q1039*H1039</f>
        <v>0</v>
      </c>
      <c r="S1039" s="188">
        <v>0</v>
      </c>
      <c r="T1039" s="189">
        <f>S1039*H1039</f>
        <v>0</v>
      </c>
      <c r="U1039" s="38"/>
      <c r="V1039" s="38"/>
      <c r="W1039" s="38"/>
      <c r="X1039" s="38"/>
      <c r="Y1039" s="38"/>
      <c r="Z1039" s="38"/>
      <c r="AA1039" s="38"/>
      <c r="AB1039" s="38"/>
      <c r="AC1039" s="38"/>
      <c r="AD1039" s="38"/>
      <c r="AE1039" s="38"/>
      <c r="AR1039" s="190" t="s">
        <v>240</v>
      </c>
      <c r="AT1039" s="190" t="s">
        <v>167</v>
      </c>
      <c r="AU1039" s="190" t="s">
        <v>171</v>
      </c>
      <c r="AY1039" s="19" t="s">
        <v>165</v>
      </c>
      <c r="BE1039" s="191">
        <f>IF(N1039="základná",J1039,0)</f>
        <v>0</v>
      </c>
      <c r="BF1039" s="191">
        <f>IF(N1039="znížená",J1039,0)</f>
        <v>0</v>
      </c>
      <c r="BG1039" s="191">
        <f>IF(N1039="zákl. prenesená",J1039,0)</f>
        <v>0</v>
      </c>
      <c r="BH1039" s="191">
        <f>IF(N1039="zníž. prenesená",J1039,0)</f>
        <v>0</v>
      </c>
      <c r="BI1039" s="191">
        <f>IF(N1039="nulová",J1039,0)</f>
        <v>0</v>
      </c>
      <c r="BJ1039" s="19" t="s">
        <v>171</v>
      </c>
      <c r="BK1039" s="191">
        <f>ROUND(I1039*H1039,2)</f>
        <v>0</v>
      </c>
      <c r="BL1039" s="19" t="s">
        <v>240</v>
      </c>
      <c r="BM1039" s="190" t="s">
        <v>1539</v>
      </c>
    </row>
    <row r="1040" s="13" customFormat="1">
      <c r="A1040" s="13"/>
      <c r="B1040" s="192"/>
      <c r="C1040" s="13"/>
      <c r="D1040" s="193" t="s">
        <v>173</v>
      </c>
      <c r="E1040" s="194" t="s">
        <v>1</v>
      </c>
      <c r="F1040" s="195" t="s">
        <v>1540</v>
      </c>
      <c r="G1040" s="13"/>
      <c r="H1040" s="196">
        <v>4.3200000000000003</v>
      </c>
      <c r="I1040" s="197"/>
      <c r="J1040" s="13"/>
      <c r="K1040" s="13"/>
      <c r="L1040" s="192"/>
      <c r="M1040" s="198"/>
      <c r="N1040" s="199"/>
      <c r="O1040" s="199"/>
      <c r="P1040" s="199"/>
      <c r="Q1040" s="199"/>
      <c r="R1040" s="199"/>
      <c r="S1040" s="199"/>
      <c r="T1040" s="200"/>
      <c r="U1040" s="13"/>
      <c r="V1040" s="13"/>
      <c r="W1040" s="13"/>
      <c r="X1040" s="13"/>
      <c r="Y1040" s="13"/>
      <c r="Z1040" s="13"/>
      <c r="AA1040" s="13"/>
      <c r="AB1040" s="13"/>
      <c r="AC1040" s="13"/>
      <c r="AD1040" s="13"/>
      <c r="AE1040" s="13"/>
      <c r="AT1040" s="194" t="s">
        <v>173</v>
      </c>
      <c r="AU1040" s="194" t="s">
        <v>171</v>
      </c>
      <c r="AV1040" s="13" t="s">
        <v>171</v>
      </c>
      <c r="AW1040" s="13" t="s">
        <v>32</v>
      </c>
      <c r="AX1040" s="13" t="s">
        <v>76</v>
      </c>
      <c r="AY1040" s="194" t="s">
        <v>165</v>
      </c>
    </row>
    <row r="1041" s="13" customFormat="1">
      <c r="A1041" s="13"/>
      <c r="B1041" s="192"/>
      <c r="C1041" s="13"/>
      <c r="D1041" s="193" t="s">
        <v>173</v>
      </c>
      <c r="E1041" s="194" t="s">
        <v>1</v>
      </c>
      <c r="F1041" s="195" t="s">
        <v>1541</v>
      </c>
      <c r="G1041" s="13"/>
      <c r="H1041" s="196">
        <v>3.5099999999999998</v>
      </c>
      <c r="I1041" s="197"/>
      <c r="J1041" s="13"/>
      <c r="K1041" s="13"/>
      <c r="L1041" s="192"/>
      <c r="M1041" s="198"/>
      <c r="N1041" s="199"/>
      <c r="O1041" s="199"/>
      <c r="P1041" s="199"/>
      <c r="Q1041" s="199"/>
      <c r="R1041" s="199"/>
      <c r="S1041" s="199"/>
      <c r="T1041" s="200"/>
      <c r="U1041" s="13"/>
      <c r="V1041" s="13"/>
      <c r="W1041" s="13"/>
      <c r="X1041" s="13"/>
      <c r="Y1041" s="13"/>
      <c r="Z1041" s="13"/>
      <c r="AA1041" s="13"/>
      <c r="AB1041" s="13"/>
      <c r="AC1041" s="13"/>
      <c r="AD1041" s="13"/>
      <c r="AE1041" s="13"/>
      <c r="AT1041" s="194" t="s">
        <v>173</v>
      </c>
      <c r="AU1041" s="194" t="s">
        <v>171</v>
      </c>
      <c r="AV1041" s="13" t="s">
        <v>171</v>
      </c>
      <c r="AW1041" s="13" t="s">
        <v>32</v>
      </c>
      <c r="AX1041" s="13" t="s">
        <v>76</v>
      </c>
      <c r="AY1041" s="194" t="s">
        <v>165</v>
      </c>
    </row>
    <row r="1042" s="13" customFormat="1">
      <c r="A1042" s="13"/>
      <c r="B1042" s="192"/>
      <c r="C1042" s="13"/>
      <c r="D1042" s="193" t="s">
        <v>173</v>
      </c>
      <c r="E1042" s="194" t="s">
        <v>1</v>
      </c>
      <c r="F1042" s="195" t="s">
        <v>1542</v>
      </c>
      <c r="G1042" s="13"/>
      <c r="H1042" s="196">
        <v>11.76</v>
      </c>
      <c r="I1042" s="197"/>
      <c r="J1042" s="13"/>
      <c r="K1042" s="13"/>
      <c r="L1042" s="192"/>
      <c r="M1042" s="198"/>
      <c r="N1042" s="199"/>
      <c r="O1042" s="199"/>
      <c r="P1042" s="199"/>
      <c r="Q1042" s="199"/>
      <c r="R1042" s="199"/>
      <c r="S1042" s="199"/>
      <c r="T1042" s="200"/>
      <c r="U1042" s="13"/>
      <c r="V1042" s="13"/>
      <c r="W1042" s="13"/>
      <c r="X1042" s="13"/>
      <c r="Y1042" s="13"/>
      <c r="Z1042" s="13"/>
      <c r="AA1042" s="13"/>
      <c r="AB1042" s="13"/>
      <c r="AC1042" s="13"/>
      <c r="AD1042" s="13"/>
      <c r="AE1042" s="13"/>
      <c r="AT1042" s="194" t="s">
        <v>173</v>
      </c>
      <c r="AU1042" s="194" t="s">
        <v>171</v>
      </c>
      <c r="AV1042" s="13" t="s">
        <v>171</v>
      </c>
      <c r="AW1042" s="13" t="s">
        <v>32</v>
      </c>
      <c r="AX1042" s="13" t="s">
        <v>76</v>
      </c>
      <c r="AY1042" s="194" t="s">
        <v>165</v>
      </c>
    </row>
    <row r="1043" s="13" customFormat="1">
      <c r="A1043" s="13"/>
      <c r="B1043" s="192"/>
      <c r="C1043" s="13"/>
      <c r="D1043" s="193" t="s">
        <v>173</v>
      </c>
      <c r="E1043" s="194" t="s">
        <v>1</v>
      </c>
      <c r="F1043" s="195" t="s">
        <v>1543</v>
      </c>
      <c r="G1043" s="13"/>
      <c r="H1043" s="196">
        <v>5.8799999999999999</v>
      </c>
      <c r="I1043" s="197"/>
      <c r="J1043" s="13"/>
      <c r="K1043" s="13"/>
      <c r="L1043" s="192"/>
      <c r="M1043" s="198"/>
      <c r="N1043" s="199"/>
      <c r="O1043" s="199"/>
      <c r="P1043" s="199"/>
      <c r="Q1043" s="199"/>
      <c r="R1043" s="199"/>
      <c r="S1043" s="199"/>
      <c r="T1043" s="200"/>
      <c r="U1043" s="13"/>
      <c r="V1043" s="13"/>
      <c r="W1043" s="13"/>
      <c r="X1043" s="13"/>
      <c r="Y1043" s="13"/>
      <c r="Z1043" s="13"/>
      <c r="AA1043" s="13"/>
      <c r="AB1043" s="13"/>
      <c r="AC1043" s="13"/>
      <c r="AD1043" s="13"/>
      <c r="AE1043" s="13"/>
      <c r="AT1043" s="194" t="s">
        <v>173</v>
      </c>
      <c r="AU1043" s="194" t="s">
        <v>171</v>
      </c>
      <c r="AV1043" s="13" t="s">
        <v>171</v>
      </c>
      <c r="AW1043" s="13" t="s">
        <v>32</v>
      </c>
      <c r="AX1043" s="13" t="s">
        <v>76</v>
      </c>
      <c r="AY1043" s="194" t="s">
        <v>165</v>
      </c>
    </row>
    <row r="1044" s="14" customFormat="1">
      <c r="A1044" s="14"/>
      <c r="B1044" s="212"/>
      <c r="C1044" s="14"/>
      <c r="D1044" s="193" t="s">
        <v>173</v>
      </c>
      <c r="E1044" s="213" t="s">
        <v>1</v>
      </c>
      <c r="F1044" s="214" t="s">
        <v>231</v>
      </c>
      <c r="G1044" s="14"/>
      <c r="H1044" s="215">
        <v>25.469999999999999</v>
      </c>
      <c r="I1044" s="216"/>
      <c r="J1044" s="14"/>
      <c r="K1044" s="14"/>
      <c r="L1044" s="212"/>
      <c r="M1044" s="217"/>
      <c r="N1044" s="218"/>
      <c r="O1044" s="218"/>
      <c r="P1044" s="218"/>
      <c r="Q1044" s="218"/>
      <c r="R1044" s="218"/>
      <c r="S1044" s="218"/>
      <c r="T1044" s="219"/>
      <c r="U1044" s="14"/>
      <c r="V1044" s="14"/>
      <c r="W1044" s="14"/>
      <c r="X1044" s="14"/>
      <c r="Y1044" s="14"/>
      <c r="Z1044" s="14"/>
      <c r="AA1044" s="14"/>
      <c r="AB1044" s="14"/>
      <c r="AC1044" s="14"/>
      <c r="AD1044" s="14"/>
      <c r="AE1044" s="14"/>
      <c r="AT1044" s="213" t="s">
        <v>173</v>
      </c>
      <c r="AU1044" s="213" t="s">
        <v>171</v>
      </c>
      <c r="AV1044" s="14" t="s">
        <v>91</v>
      </c>
      <c r="AW1044" s="14" t="s">
        <v>32</v>
      </c>
      <c r="AX1044" s="14" t="s">
        <v>81</v>
      </c>
      <c r="AY1044" s="213" t="s">
        <v>165</v>
      </c>
    </row>
    <row r="1045" s="2" customFormat="1" ht="37.8" customHeight="1">
      <c r="A1045" s="38"/>
      <c r="B1045" s="177"/>
      <c r="C1045" s="178" t="s">
        <v>1544</v>
      </c>
      <c r="D1045" s="178" t="s">
        <v>167</v>
      </c>
      <c r="E1045" s="179" t="s">
        <v>1545</v>
      </c>
      <c r="F1045" s="180" t="s">
        <v>1546</v>
      </c>
      <c r="G1045" s="181" t="s">
        <v>170</v>
      </c>
      <c r="H1045" s="182">
        <v>9.968</v>
      </c>
      <c r="I1045" s="183"/>
      <c r="J1045" s="184">
        <f>ROUND(I1045*H1045,2)</f>
        <v>0</v>
      </c>
      <c r="K1045" s="185"/>
      <c r="L1045" s="39"/>
      <c r="M1045" s="186" t="s">
        <v>1</v>
      </c>
      <c r="N1045" s="187" t="s">
        <v>42</v>
      </c>
      <c r="O1045" s="78"/>
      <c r="P1045" s="188">
        <f>O1045*H1045</f>
        <v>0</v>
      </c>
      <c r="Q1045" s="188">
        <v>0</v>
      </c>
      <c r="R1045" s="188">
        <f>Q1045*H1045</f>
        <v>0</v>
      </c>
      <c r="S1045" s="188">
        <v>0</v>
      </c>
      <c r="T1045" s="189">
        <f>S1045*H1045</f>
        <v>0</v>
      </c>
      <c r="U1045" s="38"/>
      <c r="V1045" s="38"/>
      <c r="W1045" s="38"/>
      <c r="X1045" s="38"/>
      <c r="Y1045" s="38"/>
      <c r="Z1045" s="38"/>
      <c r="AA1045" s="38"/>
      <c r="AB1045" s="38"/>
      <c r="AC1045" s="38"/>
      <c r="AD1045" s="38"/>
      <c r="AE1045" s="38"/>
      <c r="AR1045" s="190" t="s">
        <v>240</v>
      </c>
      <c r="AT1045" s="190" t="s">
        <v>167</v>
      </c>
      <c r="AU1045" s="190" t="s">
        <v>171</v>
      </c>
      <c r="AY1045" s="19" t="s">
        <v>165</v>
      </c>
      <c r="BE1045" s="191">
        <f>IF(N1045="základná",J1045,0)</f>
        <v>0</v>
      </c>
      <c r="BF1045" s="191">
        <f>IF(N1045="znížená",J1045,0)</f>
        <v>0</v>
      </c>
      <c r="BG1045" s="191">
        <f>IF(N1045="zákl. prenesená",J1045,0)</f>
        <v>0</v>
      </c>
      <c r="BH1045" s="191">
        <f>IF(N1045="zníž. prenesená",J1045,0)</f>
        <v>0</v>
      </c>
      <c r="BI1045" s="191">
        <f>IF(N1045="nulová",J1045,0)</f>
        <v>0</v>
      </c>
      <c r="BJ1045" s="19" t="s">
        <v>171</v>
      </c>
      <c r="BK1045" s="191">
        <f>ROUND(I1045*H1045,2)</f>
        <v>0</v>
      </c>
      <c r="BL1045" s="19" t="s">
        <v>240</v>
      </c>
      <c r="BM1045" s="190" t="s">
        <v>1547</v>
      </c>
    </row>
    <row r="1046" s="15" customFormat="1">
      <c r="A1046" s="15"/>
      <c r="B1046" s="220"/>
      <c r="C1046" s="15"/>
      <c r="D1046" s="193" t="s">
        <v>173</v>
      </c>
      <c r="E1046" s="221" t="s">
        <v>1</v>
      </c>
      <c r="F1046" s="222" t="s">
        <v>338</v>
      </c>
      <c r="G1046" s="15"/>
      <c r="H1046" s="221" t="s">
        <v>1</v>
      </c>
      <c r="I1046" s="223"/>
      <c r="J1046" s="15"/>
      <c r="K1046" s="15"/>
      <c r="L1046" s="220"/>
      <c r="M1046" s="224"/>
      <c r="N1046" s="225"/>
      <c r="O1046" s="225"/>
      <c r="P1046" s="225"/>
      <c r="Q1046" s="225"/>
      <c r="R1046" s="225"/>
      <c r="S1046" s="225"/>
      <c r="T1046" s="226"/>
      <c r="U1046" s="15"/>
      <c r="V1046" s="15"/>
      <c r="W1046" s="15"/>
      <c r="X1046" s="15"/>
      <c r="Y1046" s="15"/>
      <c r="Z1046" s="15"/>
      <c r="AA1046" s="15"/>
      <c r="AB1046" s="15"/>
      <c r="AC1046" s="15"/>
      <c r="AD1046" s="15"/>
      <c r="AE1046" s="15"/>
      <c r="AT1046" s="221" t="s">
        <v>173</v>
      </c>
      <c r="AU1046" s="221" t="s">
        <v>171</v>
      </c>
      <c r="AV1046" s="15" t="s">
        <v>81</v>
      </c>
      <c r="AW1046" s="15" t="s">
        <v>32</v>
      </c>
      <c r="AX1046" s="15" t="s">
        <v>76</v>
      </c>
      <c r="AY1046" s="221" t="s">
        <v>165</v>
      </c>
    </row>
    <row r="1047" s="13" customFormat="1">
      <c r="A1047" s="13"/>
      <c r="B1047" s="192"/>
      <c r="C1047" s="13"/>
      <c r="D1047" s="193" t="s">
        <v>173</v>
      </c>
      <c r="E1047" s="194" t="s">
        <v>1</v>
      </c>
      <c r="F1047" s="195" t="s">
        <v>1548</v>
      </c>
      <c r="G1047" s="13"/>
      <c r="H1047" s="196">
        <v>6.5800000000000001</v>
      </c>
      <c r="I1047" s="197"/>
      <c r="J1047" s="13"/>
      <c r="K1047" s="13"/>
      <c r="L1047" s="192"/>
      <c r="M1047" s="198"/>
      <c r="N1047" s="199"/>
      <c r="O1047" s="199"/>
      <c r="P1047" s="199"/>
      <c r="Q1047" s="199"/>
      <c r="R1047" s="199"/>
      <c r="S1047" s="199"/>
      <c r="T1047" s="200"/>
      <c r="U1047" s="13"/>
      <c r="V1047" s="13"/>
      <c r="W1047" s="13"/>
      <c r="X1047" s="13"/>
      <c r="Y1047" s="13"/>
      <c r="Z1047" s="13"/>
      <c r="AA1047" s="13"/>
      <c r="AB1047" s="13"/>
      <c r="AC1047" s="13"/>
      <c r="AD1047" s="13"/>
      <c r="AE1047" s="13"/>
      <c r="AT1047" s="194" t="s">
        <v>173</v>
      </c>
      <c r="AU1047" s="194" t="s">
        <v>171</v>
      </c>
      <c r="AV1047" s="13" t="s">
        <v>171</v>
      </c>
      <c r="AW1047" s="13" t="s">
        <v>32</v>
      </c>
      <c r="AX1047" s="13" t="s">
        <v>76</v>
      </c>
      <c r="AY1047" s="194" t="s">
        <v>165</v>
      </c>
    </row>
    <row r="1048" s="13" customFormat="1">
      <c r="A1048" s="13"/>
      <c r="B1048" s="192"/>
      <c r="C1048" s="13"/>
      <c r="D1048" s="193" t="s">
        <v>173</v>
      </c>
      <c r="E1048" s="194" t="s">
        <v>1</v>
      </c>
      <c r="F1048" s="195" t="s">
        <v>1549</v>
      </c>
      <c r="G1048" s="13"/>
      <c r="H1048" s="196">
        <v>3.3879999999999999</v>
      </c>
      <c r="I1048" s="197"/>
      <c r="J1048" s="13"/>
      <c r="K1048" s="13"/>
      <c r="L1048" s="192"/>
      <c r="M1048" s="198"/>
      <c r="N1048" s="199"/>
      <c r="O1048" s="199"/>
      <c r="P1048" s="199"/>
      <c r="Q1048" s="199"/>
      <c r="R1048" s="199"/>
      <c r="S1048" s="199"/>
      <c r="T1048" s="200"/>
      <c r="U1048" s="13"/>
      <c r="V1048" s="13"/>
      <c r="W1048" s="13"/>
      <c r="X1048" s="13"/>
      <c r="Y1048" s="13"/>
      <c r="Z1048" s="13"/>
      <c r="AA1048" s="13"/>
      <c r="AB1048" s="13"/>
      <c r="AC1048" s="13"/>
      <c r="AD1048" s="13"/>
      <c r="AE1048" s="13"/>
      <c r="AT1048" s="194" t="s">
        <v>173</v>
      </c>
      <c r="AU1048" s="194" t="s">
        <v>171</v>
      </c>
      <c r="AV1048" s="13" t="s">
        <v>171</v>
      </c>
      <c r="AW1048" s="13" t="s">
        <v>32</v>
      </c>
      <c r="AX1048" s="13" t="s">
        <v>76</v>
      </c>
      <c r="AY1048" s="194" t="s">
        <v>165</v>
      </c>
    </row>
    <row r="1049" s="14" customFormat="1">
      <c r="A1049" s="14"/>
      <c r="B1049" s="212"/>
      <c r="C1049" s="14"/>
      <c r="D1049" s="193" t="s">
        <v>173</v>
      </c>
      <c r="E1049" s="213" t="s">
        <v>1</v>
      </c>
      <c r="F1049" s="214" t="s">
        <v>231</v>
      </c>
      <c r="G1049" s="14"/>
      <c r="H1049" s="215">
        <v>9.968</v>
      </c>
      <c r="I1049" s="216"/>
      <c r="J1049" s="14"/>
      <c r="K1049" s="14"/>
      <c r="L1049" s="212"/>
      <c r="M1049" s="217"/>
      <c r="N1049" s="218"/>
      <c r="O1049" s="218"/>
      <c r="P1049" s="218"/>
      <c r="Q1049" s="218"/>
      <c r="R1049" s="218"/>
      <c r="S1049" s="218"/>
      <c r="T1049" s="219"/>
      <c r="U1049" s="14"/>
      <c r="V1049" s="14"/>
      <c r="W1049" s="14"/>
      <c r="X1049" s="14"/>
      <c r="Y1049" s="14"/>
      <c r="Z1049" s="14"/>
      <c r="AA1049" s="14"/>
      <c r="AB1049" s="14"/>
      <c r="AC1049" s="14"/>
      <c r="AD1049" s="14"/>
      <c r="AE1049" s="14"/>
      <c r="AT1049" s="213" t="s">
        <v>173</v>
      </c>
      <c r="AU1049" s="213" t="s">
        <v>171</v>
      </c>
      <c r="AV1049" s="14" t="s">
        <v>91</v>
      </c>
      <c r="AW1049" s="14" t="s">
        <v>32</v>
      </c>
      <c r="AX1049" s="14" t="s">
        <v>81</v>
      </c>
      <c r="AY1049" s="213" t="s">
        <v>165</v>
      </c>
    </row>
    <row r="1050" s="2" customFormat="1" ht="24.15" customHeight="1">
      <c r="A1050" s="38"/>
      <c r="B1050" s="177"/>
      <c r="C1050" s="178" t="s">
        <v>1550</v>
      </c>
      <c r="D1050" s="178" t="s">
        <v>167</v>
      </c>
      <c r="E1050" s="179" t="s">
        <v>1551</v>
      </c>
      <c r="F1050" s="180" t="s">
        <v>1552</v>
      </c>
      <c r="G1050" s="181" t="s">
        <v>949</v>
      </c>
      <c r="H1050" s="235"/>
      <c r="I1050" s="183"/>
      <c r="J1050" s="184">
        <f>ROUND(I1050*H1050,2)</f>
        <v>0</v>
      </c>
      <c r="K1050" s="185"/>
      <c r="L1050" s="39"/>
      <c r="M1050" s="186" t="s">
        <v>1</v>
      </c>
      <c r="N1050" s="187" t="s">
        <v>42</v>
      </c>
      <c r="O1050" s="78"/>
      <c r="P1050" s="188">
        <f>O1050*H1050</f>
        <v>0</v>
      </c>
      <c r="Q1050" s="188">
        <v>0</v>
      </c>
      <c r="R1050" s="188">
        <f>Q1050*H1050</f>
        <v>0</v>
      </c>
      <c r="S1050" s="188">
        <v>0</v>
      </c>
      <c r="T1050" s="189">
        <f>S1050*H1050</f>
        <v>0</v>
      </c>
      <c r="U1050" s="38"/>
      <c r="V1050" s="38"/>
      <c r="W1050" s="38"/>
      <c r="X1050" s="38"/>
      <c r="Y1050" s="38"/>
      <c r="Z1050" s="38"/>
      <c r="AA1050" s="38"/>
      <c r="AB1050" s="38"/>
      <c r="AC1050" s="38"/>
      <c r="AD1050" s="38"/>
      <c r="AE1050" s="38"/>
      <c r="AR1050" s="190" t="s">
        <v>240</v>
      </c>
      <c r="AT1050" s="190" t="s">
        <v>167</v>
      </c>
      <c r="AU1050" s="190" t="s">
        <v>171</v>
      </c>
      <c r="AY1050" s="19" t="s">
        <v>165</v>
      </c>
      <c r="BE1050" s="191">
        <f>IF(N1050="základná",J1050,0)</f>
        <v>0</v>
      </c>
      <c r="BF1050" s="191">
        <f>IF(N1050="znížená",J1050,0)</f>
        <v>0</v>
      </c>
      <c r="BG1050" s="191">
        <f>IF(N1050="zákl. prenesená",J1050,0)</f>
        <v>0</v>
      </c>
      <c r="BH1050" s="191">
        <f>IF(N1050="zníž. prenesená",J1050,0)</f>
        <v>0</v>
      </c>
      <c r="BI1050" s="191">
        <f>IF(N1050="nulová",J1050,0)</f>
        <v>0</v>
      </c>
      <c r="BJ1050" s="19" t="s">
        <v>171</v>
      </c>
      <c r="BK1050" s="191">
        <f>ROUND(I1050*H1050,2)</f>
        <v>0</v>
      </c>
      <c r="BL1050" s="19" t="s">
        <v>240</v>
      </c>
      <c r="BM1050" s="190" t="s">
        <v>1553</v>
      </c>
    </row>
    <row r="1051" s="12" customFormat="1" ht="22.8" customHeight="1">
      <c r="A1051" s="12"/>
      <c r="B1051" s="164"/>
      <c r="C1051" s="12"/>
      <c r="D1051" s="165" t="s">
        <v>75</v>
      </c>
      <c r="E1051" s="175" t="s">
        <v>1554</v>
      </c>
      <c r="F1051" s="175" t="s">
        <v>1555</v>
      </c>
      <c r="G1051" s="12"/>
      <c r="H1051" s="12"/>
      <c r="I1051" s="167"/>
      <c r="J1051" s="176">
        <f>BK1051</f>
        <v>0</v>
      </c>
      <c r="K1051" s="12"/>
      <c r="L1051" s="164"/>
      <c r="M1051" s="169"/>
      <c r="N1051" s="170"/>
      <c r="O1051" s="170"/>
      <c r="P1051" s="171">
        <f>SUM(P1052:P1081)</f>
        <v>0</v>
      </c>
      <c r="Q1051" s="170"/>
      <c r="R1051" s="171">
        <f>SUM(R1052:R1081)</f>
        <v>1.6185624500000002</v>
      </c>
      <c r="S1051" s="170"/>
      <c r="T1051" s="172">
        <f>SUM(T1052:T1081)</f>
        <v>0.76800000000000002</v>
      </c>
      <c r="U1051" s="12"/>
      <c r="V1051" s="12"/>
      <c r="W1051" s="12"/>
      <c r="X1051" s="12"/>
      <c r="Y1051" s="12"/>
      <c r="Z1051" s="12"/>
      <c r="AA1051" s="12"/>
      <c r="AB1051" s="12"/>
      <c r="AC1051" s="12"/>
      <c r="AD1051" s="12"/>
      <c r="AE1051" s="12"/>
      <c r="AR1051" s="165" t="s">
        <v>171</v>
      </c>
      <c r="AT1051" s="173" t="s">
        <v>75</v>
      </c>
      <c r="AU1051" s="173" t="s">
        <v>81</v>
      </c>
      <c r="AY1051" s="165" t="s">
        <v>165</v>
      </c>
      <c r="BK1051" s="174">
        <f>SUM(BK1052:BK1081)</f>
        <v>0</v>
      </c>
    </row>
    <row r="1052" s="2" customFormat="1" ht="24.15" customHeight="1">
      <c r="A1052" s="38"/>
      <c r="B1052" s="177"/>
      <c r="C1052" s="178" t="s">
        <v>1556</v>
      </c>
      <c r="D1052" s="178" t="s">
        <v>167</v>
      </c>
      <c r="E1052" s="179" t="s">
        <v>1557</v>
      </c>
      <c r="F1052" s="180" t="s">
        <v>1558</v>
      </c>
      <c r="G1052" s="181" t="s">
        <v>222</v>
      </c>
      <c r="H1052" s="182">
        <v>12</v>
      </c>
      <c r="I1052" s="183"/>
      <c r="J1052" s="184">
        <f>ROUND(I1052*H1052,2)</f>
        <v>0</v>
      </c>
      <c r="K1052" s="185"/>
      <c r="L1052" s="39"/>
      <c r="M1052" s="186" t="s">
        <v>1</v>
      </c>
      <c r="N1052" s="187" t="s">
        <v>42</v>
      </c>
      <c r="O1052" s="78"/>
      <c r="P1052" s="188">
        <f>O1052*H1052</f>
        <v>0</v>
      </c>
      <c r="Q1052" s="188">
        <v>0.00172</v>
      </c>
      <c r="R1052" s="188">
        <f>Q1052*H1052</f>
        <v>0.020639999999999999</v>
      </c>
      <c r="S1052" s="188">
        <v>0</v>
      </c>
      <c r="T1052" s="189">
        <f>S1052*H1052</f>
        <v>0</v>
      </c>
      <c r="U1052" s="38"/>
      <c r="V1052" s="38"/>
      <c r="W1052" s="38"/>
      <c r="X1052" s="38"/>
      <c r="Y1052" s="38"/>
      <c r="Z1052" s="38"/>
      <c r="AA1052" s="38"/>
      <c r="AB1052" s="38"/>
      <c r="AC1052" s="38"/>
      <c r="AD1052" s="38"/>
      <c r="AE1052" s="38"/>
      <c r="AR1052" s="190" t="s">
        <v>240</v>
      </c>
      <c r="AT1052" s="190" t="s">
        <v>167</v>
      </c>
      <c r="AU1052" s="190" t="s">
        <v>171</v>
      </c>
      <c r="AY1052" s="19" t="s">
        <v>165</v>
      </c>
      <c r="BE1052" s="191">
        <f>IF(N1052="základná",J1052,0)</f>
        <v>0</v>
      </c>
      <c r="BF1052" s="191">
        <f>IF(N1052="znížená",J1052,0)</f>
        <v>0</v>
      </c>
      <c r="BG1052" s="191">
        <f>IF(N1052="zákl. prenesená",J1052,0)</f>
        <v>0</v>
      </c>
      <c r="BH1052" s="191">
        <f>IF(N1052="zníž. prenesená",J1052,0)</f>
        <v>0</v>
      </c>
      <c r="BI1052" s="191">
        <f>IF(N1052="nulová",J1052,0)</f>
        <v>0</v>
      </c>
      <c r="BJ1052" s="19" t="s">
        <v>171</v>
      </c>
      <c r="BK1052" s="191">
        <f>ROUND(I1052*H1052,2)</f>
        <v>0</v>
      </c>
      <c r="BL1052" s="19" t="s">
        <v>240</v>
      </c>
      <c r="BM1052" s="190" t="s">
        <v>1559</v>
      </c>
    </row>
    <row r="1053" s="2" customFormat="1" ht="37.8" customHeight="1">
      <c r="A1053" s="38"/>
      <c r="B1053" s="177"/>
      <c r="C1053" s="201" t="s">
        <v>1560</v>
      </c>
      <c r="D1053" s="201" t="s">
        <v>201</v>
      </c>
      <c r="E1053" s="202" t="s">
        <v>1561</v>
      </c>
      <c r="F1053" s="203" t="s">
        <v>1562</v>
      </c>
      <c r="G1053" s="204" t="s">
        <v>222</v>
      </c>
      <c r="H1053" s="205">
        <v>12</v>
      </c>
      <c r="I1053" s="206"/>
      <c r="J1053" s="207">
        <f>ROUND(I1053*H1053,2)</f>
        <v>0</v>
      </c>
      <c r="K1053" s="208"/>
      <c r="L1053" s="209"/>
      <c r="M1053" s="210" t="s">
        <v>1</v>
      </c>
      <c r="N1053" s="211" t="s">
        <v>42</v>
      </c>
      <c r="O1053" s="78"/>
      <c r="P1053" s="188">
        <f>O1053*H1053</f>
        <v>0</v>
      </c>
      <c r="Q1053" s="188">
        <v>0.0080000000000000002</v>
      </c>
      <c r="R1053" s="188">
        <f>Q1053*H1053</f>
        <v>0.096000000000000002</v>
      </c>
      <c r="S1053" s="188">
        <v>0</v>
      </c>
      <c r="T1053" s="189">
        <f>S1053*H1053</f>
        <v>0</v>
      </c>
      <c r="U1053" s="38"/>
      <c r="V1053" s="38"/>
      <c r="W1053" s="38"/>
      <c r="X1053" s="38"/>
      <c r="Y1053" s="38"/>
      <c r="Z1053" s="38"/>
      <c r="AA1053" s="38"/>
      <c r="AB1053" s="38"/>
      <c r="AC1053" s="38"/>
      <c r="AD1053" s="38"/>
      <c r="AE1053" s="38"/>
      <c r="AR1053" s="190" t="s">
        <v>523</v>
      </c>
      <c r="AT1053" s="190" t="s">
        <v>201</v>
      </c>
      <c r="AU1053" s="190" t="s">
        <v>171</v>
      </c>
      <c r="AY1053" s="19" t="s">
        <v>165</v>
      </c>
      <c r="BE1053" s="191">
        <f>IF(N1053="základná",J1053,0)</f>
        <v>0</v>
      </c>
      <c r="BF1053" s="191">
        <f>IF(N1053="znížená",J1053,0)</f>
        <v>0</v>
      </c>
      <c r="BG1053" s="191">
        <f>IF(N1053="zákl. prenesená",J1053,0)</f>
        <v>0</v>
      </c>
      <c r="BH1053" s="191">
        <f>IF(N1053="zníž. prenesená",J1053,0)</f>
        <v>0</v>
      </c>
      <c r="BI1053" s="191">
        <f>IF(N1053="nulová",J1053,0)</f>
        <v>0</v>
      </c>
      <c r="BJ1053" s="19" t="s">
        <v>171</v>
      </c>
      <c r="BK1053" s="191">
        <f>ROUND(I1053*H1053,2)</f>
        <v>0</v>
      </c>
      <c r="BL1053" s="19" t="s">
        <v>240</v>
      </c>
      <c r="BM1053" s="190" t="s">
        <v>1563</v>
      </c>
    </row>
    <row r="1054" s="2" customFormat="1" ht="16.5" customHeight="1">
      <c r="A1054" s="38"/>
      <c r="B1054" s="177"/>
      <c r="C1054" s="178" t="s">
        <v>1564</v>
      </c>
      <c r="D1054" s="178" t="s">
        <v>167</v>
      </c>
      <c r="E1054" s="179" t="s">
        <v>1565</v>
      </c>
      <c r="F1054" s="180" t="s">
        <v>1566</v>
      </c>
      <c r="G1054" s="181" t="s">
        <v>222</v>
      </c>
      <c r="H1054" s="182">
        <v>7</v>
      </c>
      <c r="I1054" s="183"/>
      <c r="J1054" s="184">
        <f>ROUND(I1054*H1054,2)</f>
        <v>0</v>
      </c>
      <c r="K1054" s="185"/>
      <c r="L1054" s="39"/>
      <c r="M1054" s="186" t="s">
        <v>1</v>
      </c>
      <c r="N1054" s="187" t="s">
        <v>42</v>
      </c>
      <c r="O1054" s="78"/>
      <c r="P1054" s="188">
        <f>O1054*H1054</f>
        <v>0</v>
      </c>
      <c r="Q1054" s="188">
        <v>0.00172</v>
      </c>
      <c r="R1054" s="188">
        <f>Q1054*H1054</f>
        <v>0.01204</v>
      </c>
      <c r="S1054" s="188">
        <v>0</v>
      </c>
      <c r="T1054" s="189">
        <f>S1054*H1054</f>
        <v>0</v>
      </c>
      <c r="U1054" s="38"/>
      <c r="V1054" s="38"/>
      <c r="W1054" s="38"/>
      <c r="X1054" s="38"/>
      <c r="Y1054" s="38"/>
      <c r="Z1054" s="38"/>
      <c r="AA1054" s="38"/>
      <c r="AB1054" s="38"/>
      <c r="AC1054" s="38"/>
      <c r="AD1054" s="38"/>
      <c r="AE1054" s="38"/>
      <c r="AR1054" s="190" t="s">
        <v>240</v>
      </c>
      <c r="AT1054" s="190" t="s">
        <v>167</v>
      </c>
      <c r="AU1054" s="190" t="s">
        <v>171</v>
      </c>
      <c r="AY1054" s="19" t="s">
        <v>165</v>
      </c>
      <c r="BE1054" s="191">
        <f>IF(N1054="základná",J1054,0)</f>
        <v>0</v>
      </c>
      <c r="BF1054" s="191">
        <f>IF(N1054="znížená",J1054,0)</f>
        <v>0</v>
      </c>
      <c r="BG1054" s="191">
        <f>IF(N1054="zákl. prenesená",J1054,0)</f>
        <v>0</v>
      </c>
      <c r="BH1054" s="191">
        <f>IF(N1054="zníž. prenesená",J1054,0)</f>
        <v>0</v>
      </c>
      <c r="BI1054" s="191">
        <f>IF(N1054="nulová",J1054,0)</f>
        <v>0</v>
      </c>
      <c r="BJ1054" s="19" t="s">
        <v>171</v>
      </c>
      <c r="BK1054" s="191">
        <f>ROUND(I1054*H1054,2)</f>
        <v>0</v>
      </c>
      <c r="BL1054" s="19" t="s">
        <v>240</v>
      </c>
      <c r="BM1054" s="190" t="s">
        <v>1567</v>
      </c>
    </row>
    <row r="1055" s="2" customFormat="1" ht="24.15" customHeight="1">
      <c r="A1055" s="38"/>
      <c r="B1055" s="177"/>
      <c r="C1055" s="201" t="s">
        <v>1568</v>
      </c>
      <c r="D1055" s="201" t="s">
        <v>201</v>
      </c>
      <c r="E1055" s="202" t="s">
        <v>1569</v>
      </c>
      <c r="F1055" s="203" t="s">
        <v>1570</v>
      </c>
      <c r="G1055" s="204" t="s">
        <v>222</v>
      </c>
      <c r="H1055" s="205">
        <v>7</v>
      </c>
      <c r="I1055" s="206"/>
      <c r="J1055" s="207">
        <f>ROUND(I1055*H1055,2)</f>
        <v>0</v>
      </c>
      <c r="K1055" s="208"/>
      <c r="L1055" s="209"/>
      <c r="M1055" s="210" t="s">
        <v>1</v>
      </c>
      <c r="N1055" s="211" t="s">
        <v>42</v>
      </c>
      <c r="O1055" s="78"/>
      <c r="P1055" s="188">
        <f>O1055*H1055</f>
        <v>0</v>
      </c>
      <c r="Q1055" s="188">
        <v>0.0015</v>
      </c>
      <c r="R1055" s="188">
        <f>Q1055*H1055</f>
        <v>0.010500000000000001</v>
      </c>
      <c r="S1055" s="188">
        <v>0</v>
      </c>
      <c r="T1055" s="189">
        <f>S1055*H1055</f>
        <v>0</v>
      </c>
      <c r="U1055" s="38"/>
      <c r="V1055" s="38"/>
      <c r="W1055" s="38"/>
      <c r="X1055" s="38"/>
      <c r="Y1055" s="38"/>
      <c r="Z1055" s="38"/>
      <c r="AA1055" s="38"/>
      <c r="AB1055" s="38"/>
      <c r="AC1055" s="38"/>
      <c r="AD1055" s="38"/>
      <c r="AE1055" s="38"/>
      <c r="AR1055" s="190" t="s">
        <v>523</v>
      </c>
      <c r="AT1055" s="190" t="s">
        <v>201</v>
      </c>
      <c r="AU1055" s="190" t="s">
        <v>171</v>
      </c>
      <c r="AY1055" s="19" t="s">
        <v>165</v>
      </c>
      <c r="BE1055" s="191">
        <f>IF(N1055="základná",J1055,0)</f>
        <v>0</v>
      </c>
      <c r="BF1055" s="191">
        <f>IF(N1055="znížená",J1055,0)</f>
        <v>0</v>
      </c>
      <c r="BG1055" s="191">
        <f>IF(N1055="zákl. prenesená",J1055,0)</f>
        <v>0</v>
      </c>
      <c r="BH1055" s="191">
        <f>IF(N1055="zníž. prenesená",J1055,0)</f>
        <v>0</v>
      </c>
      <c r="BI1055" s="191">
        <f>IF(N1055="nulová",J1055,0)</f>
        <v>0</v>
      </c>
      <c r="BJ1055" s="19" t="s">
        <v>171</v>
      </c>
      <c r="BK1055" s="191">
        <f>ROUND(I1055*H1055,2)</f>
        <v>0</v>
      </c>
      <c r="BL1055" s="19" t="s">
        <v>240</v>
      </c>
      <c r="BM1055" s="190" t="s">
        <v>1571</v>
      </c>
    </row>
    <row r="1056" s="2" customFormat="1" ht="24.15" customHeight="1">
      <c r="A1056" s="38"/>
      <c r="B1056" s="177"/>
      <c r="C1056" s="178" t="s">
        <v>1572</v>
      </c>
      <c r="D1056" s="178" t="s">
        <v>167</v>
      </c>
      <c r="E1056" s="179" t="s">
        <v>1573</v>
      </c>
      <c r="F1056" s="180" t="s">
        <v>1574</v>
      </c>
      <c r="G1056" s="181" t="s">
        <v>222</v>
      </c>
      <c r="H1056" s="182">
        <v>60</v>
      </c>
      <c r="I1056" s="183"/>
      <c r="J1056" s="184">
        <f>ROUND(I1056*H1056,2)</f>
        <v>0</v>
      </c>
      <c r="K1056" s="185"/>
      <c r="L1056" s="39"/>
      <c r="M1056" s="186" t="s">
        <v>1</v>
      </c>
      <c r="N1056" s="187" t="s">
        <v>42</v>
      </c>
      <c r="O1056" s="78"/>
      <c r="P1056" s="188">
        <f>O1056*H1056</f>
        <v>0</v>
      </c>
      <c r="Q1056" s="188">
        <v>0.00172</v>
      </c>
      <c r="R1056" s="188">
        <f>Q1056*H1056</f>
        <v>0.1032</v>
      </c>
      <c r="S1056" s="188">
        <v>0</v>
      </c>
      <c r="T1056" s="189">
        <f>S1056*H1056</f>
        <v>0</v>
      </c>
      <c r="U1056" s="38"/>
      <c r="V1056" s="38"/>
      <c r="W1056" s="38"/>
      <c r="X1056" s="38"/>
      <c r="Y1056" s="38"/>
      <c r="Z1056" s="38"/>
      <c r="AA1056" s="38"/>
      <c r="AB1056" s="38"/>
      <c r="AC1056" s="38"/>
      <c r="AD1056" s="38"/>
      <c r="AE1056" s="38"/>
      <c r="AR1056" s="190" t="s">
        <v>240</v>
      </c>
      <c r="AT1056" s="190" t="s">
        <v>167</v>
      </c>
      <c r="AU1056" s="190" t="s">
        <v>171</v>
      </c>
      <c r="AY1056" s="19" t="s">
        <v>165</v>
      </c>
      <c r="BE1056" s="191">
        <f>IF(N1056="základná",J1056,0)</f>
        <v>0</v>
      </c>
      <c r="BF1056" s="191">
        <f>IF(N1056="znížená",J1056,0)</f>
        <v>0</v>
      </c>
      <c r="BG1056" s="191">
        <f>IF(N1056="zákl. prenesená",J1056,0)</f>
        <v>0</v>
      </c>
      <c r="BH1056" s="191">
        <f>IF(N1056="zníž. prenesená",J1056,0)</f>
        <v>0</v>
      </c>
      <c r="BI1056" s="191">
        <f>IF(N1056="nulová",J1056,0)</f>
        <v>0</v>
      </c>
      <c r="BJ1056" s="19" t="s">
        <v>171</v>
      </c>
      <c r="BK1056" s="191">
        <f>ROUND(I1056*H1056,2)</f>
        <v>0</v>
      </c>
      <c r="BL1056" s="19" t="s">
        <v>240</v>
      </c>
      <c r="BM1056" s="190" t="s">
        <v>1575</v>
      </c>
    </row>
    <row r="1057" s="2" customFormat="1" ht="16.5" customHeight="1">
      <c r="A1057" s="38"/>
      <c r="B1057" s="177"/>
      <c r="C1057" s="178" t="s">
        <v>1576</v>
      </c>
      <c r="D1057" s="178" t="s">
        <v>167</v>
      </c>
      <c r="E1057" s="179" t="s">
        <v>1577</v>
      </c>
      <c r="F1057" s="180" t="s">
        <v>1578</v>
      </c>
      <c r="G1057" s="181" t="s">
        <v>170</v>
      </c>
      <c r="H1057" s="182">
        <v>192</v>
      </c>
      <c r="I1057" s="183"/>
      <c r="J1057" s="184">
        <f>ROUND(I1057*H1057,2)</f>
        <v>0</v>
      </c>
      <c r="K1057" s="185"/>
      <c r="L1057" s="39"/>
      <c r="M1057" s="186" t="s">
        <v>1</v>
      </c>
      <c r="N1057" s="187" t="s">
        <v>42</v>
      </c>
      <c r="O1057" s="78"/>
      <c r="P1057" s="188">
        <f>O1057*H1057</f>
        <v>0</v>
      </c>
      <c r="Q1057" s="188">
        <v>0</v>
      </c>
      <c r="R1057" s="188">
        <f>Q1057*H1057</f>
        <v>0</v>
      </c>
      <c r="S1057" s="188">
        <v>0.0040000000000000001</v>
      </c>
      <c r="T1057" s="189">
        <f>S1057*H1057</f>
        <v>0.76800000000000002</v>
      </c>
      <c r="U1057" s="38"/>
      <c r="V1057" s="38"/>
      <c r="W1057" s="38"/>
      <c r="X1057" s="38"/>
      <c r="Y1057" s="38"/>
      <c r="Z1057" s="38"/>
      <c r="AA1057" s="38"/>
      <c r="AB1057" s="38"/>
      <c r="AC1057" s="38"/>
      <c r="AD1057" s="38"/>
      <c r="AE1057" s="38"/>
      <c r="AR1057" s="190" t="s">
        <v>240</v>
      </c>
      <c r="AT1057" s="190" t="s">
        <v>167</v>
      </c>
      <c r="AU1057" s="190" t="s">
        <v>171</v>
      </c>
      <c r="AY1057" s="19" t="s">
        <v>165</v>
      </c>
      <c r="BE1057" s="191">
        <f>IF(N1057="základná",J1057,0)</f>
        <v>0</v>
      </c>
      <c r="BF1057" s="191">
        <f>IF(N1057="znížená",J1057,0)</f>
        <v>0</v>
      </c>
      <c r="BG1057" s="191">
        <f>IF(N1057="zákl. prenesená",J1057,0)</f>
        <v>0</v>
      </c>
      <c r="BH1057" s="191">
        <f>IF(N1057="zníž. prenesená",J1057,0)</f>
        <v>0</v>
      </c>
      <c r="BI1057" s="191">
        <f>IF(N1057="nulová",J1057,0)</f>
        <v>0</v>
      </c>
      <c r="BJ1057" s="19" t="s">
        <v>171</v>
      </c>
      <c r="BK1057" s="191">
        <f>ROUND(I1057*H1057,2)</f>
        <v>0</v>
      </c>
      <c r="BL1057" s="19" t="s">
        <v>240</v>
      </c>
      <c r="BM1057" s="190" t="s">
        <v>1579</v>
      </c>
    </row>
    <row r="1058" s="13" customFormat="1">
      <c r="A1058" s="13"/>
      <c r="B1058" s="192"/>
      <c r="C1058" s="13"/>
      <c r="D1058" s="193" t="s">
        <v>173</v>
      </c>
      <c r="E1058" s="194" t="s">
        <v>1</v>
      </c>
      <c r="F1058" s="195" t="s">
        <v>1580</v>
      </c>
      <c r="G1058" s="13"/>
      <c r="H1058" s="196">
        <v>192</v>
      </c>
      <c r="I1058" s="197"/>
      <c r="J1058" s="13"/>
      <c r="K1058" s="13"/>
      <c r="L1058" s="192"/>
      <c r="M1058" s="198"/>
      <c r="N1058" s="199"/>
      <c r="O1058" s="199"/>
      <c r="P1058" s="199"/>
      <c r="Q1058" s="199"/>
      <c r="R1058" s="199"/>
      <c r="S1058" s="199"/>
      <c r="T1058" s="200"/>
      <c r="U1058" s="13"/>
      <c r="V1058" s="13"/>
      <c r="W1058" s="13"/>
      <c r="X1058" s="13"/>
      <c r="Y1058" s="13"/>
      <c r="Z1058" s="13"/>
      <c r="AA1058" s="13"/>
      <c r="AB1058" s="13"/>
      <c r="AC1058" s="13"/>
      <c r="AD1058" s="13"/>
      <c r="AE1058" s="13"/>
      <c r="AT1058" s="194" t="s">
        <v>173</v>
      </c>
      <c r="AU1058" s="194" t="s">
        <v>171</v>
      </c>
      <c r="AV1058" s="13" t="s">
        <v>171</v>
      </c>
      <c r="AW1058" s="13" t="s">
        <v>32</v>
      </c>
      <c r="AX1058" s="13" t="s">
        <v>81</v>
      </c>
      <c r="AY1058" s="194" t="s">
        <v>165</v>
      </c>
    </row>
    <row r="1059" s="2" customFormat="1" ht="24.15" customHeight="1">
      <c r="A1059" s="38"/>
      <c r="B1059" s="177"/>
      <c r="C1059" s="178" t="s">
        <v>1581</v>
      </c>
      <c r="D1059" s="178" t="s">
        <v>167</v>
      </c>
      <c r="E1059" s="179" t="s">
        <v>1582</v>
      </c>
      <c r="F1059" s="180" t="s">
        <v>1583</v>
      </c>
      <c r="G1059" s="181" t="s">
        <v>170</v>
      </c>
      <c r="H1059" s="182">
        <v>1.95</v>
      </c>
      <c r="I1059" s="183"/>
      <c r="J1059" s="184">
        <f>ROUND(I1059*H1059,2)</f>
        <v>0</v>
      </c>
      <c r="K1059" s="185"/>
      <c r="L1059" s="39"/>
      <c r="M1059" s="186" t="s">
        <v>1</v>
      </c>
      <c r="N1059" s="187" t="s">
        <v>42</v>
      </c>
      <c r="O1059" s="78"/>
      <c r="P1059" s="188">
        <f>O1059*H1059</f>
        <v>0</v>
      </c>
      <c r="Q1059" s="188">
        <v>0</v>
      </c>
      <c r="R1059" s="188">
        <f>Q1059*H1059</f>
        <v>0</v>
      </c>
      <c r="S1059" s="188">
        <v>0</v>
      </c>
      <c r="T1059" s="189">
        <f>S1059*H1059</f>
        <v>0</v>
      </c>
      <c r="U1059" s="38"/>
      <c r="V1059" s="38"/>
      <c r="W1059" s="38"/>
      <c r="X1059" s="38"/>
      <c r="Y1059" s="38"/>
      <c r="Z1059" s="38"/>
      <c r="AA1059" s="38"/>
      <c r="AB1059" s="38"/>
      <c r="AC1059" s="38"/>
      <c r="AD1059" s="38"/>
      <c r="AE1059" s="38"/>
      <c r="AR1059" s="190" t="s">
        <v>240</v>
      </c>
      <c r="AT1059" s="190" t="s">
        <v>167</v>
      </c>
      <c r="AU1059" s="190" t="s">
        <v>171</v>
      </c>
      <c r="AY1059" s="19" t="s">
        <v>165</v>
      </c>
      <c r="BE1059" s="191">
        <f>IF(N1059="základná",J1059,0)</f>
        <v>0</v>
      </c>
      <c r="BF1059" s="191">
        <f>IF(N1059="znížená",J1059,0)</f>
        <v>0</v>
      </c>
      <c r="BG1059" s="191">
        <f>IF(N1059="zákl. prenesená",J1059,0)</f>
        <v>0</v>
      </c>
      <c r="BH1059" s="191">
        <f>IF(N1059="zníž. prenesená",J1059,0)</f>
        <v>0</v>
      </c>
      <c r="BI1059" s="191">
        <f>IF(N1059="nulová",J1059,0)</f>
        <v>0</v>
      </c>
      <c r="BJ1059" s="19" t="s">
        <v>171</v>
      </c>
      <c r="BK1059" s="191">
        <f>ROUND(I1059*H1059,2)</f>
        <v>0</v>
      </c>
      <c r="BL1059" s="19" t="s">
        <v>240</v>
      </c>
      <c r="BM1059" s="190" t="s">
        <v>1584</v>
      </c>
    </row>
    <row r="1060" s="13" customFormat="1">
      <c r="A1060" s="13"/>
      <c r="B1060" s="192"/>
      <c r="C1060" s="13"/>
      <c r="D1060" s="193" t="s">
        <v>173</v>
      </c>
      <c r="E1060" s="194" t="s">
        <v>1</v>
      </c>
      <c r="F1060" s="195" t="s">
        <v>1585</v>
      </c>
      <c r="G1060" s="13"/>
      <c r="H1060" s="196">
        <v>1.95</v>
      </c>
      <c r="I1060" s="197"/>
      <c r="J1060" s="13"/>
      <c r="K1060" s="13"/>
      <c r="L1060" s="192"/>
      <c r="M1060" s="198"/>
      <c r="N1060" s="199"/>
      <c r="O1060" s="199"/>
      <c r="P1060" s="199"/>
      <c r="Q1060" s="199"/>
      <c r="R1060" s="199"/>
      <c r="S1060" s="199"/>
      <c r="T1060" s="200"/>
      <c r="U1060" s="13"/>
      <c r="V1060" s="13"/>
      <c r="W1060" s="13"/>
      <c r="X1060" s="13"/>
      <c r="Y1060" s="13"/>
      <c r="Z1060" s="13"/>
      <c r="AA1060" s="13"/>
      <c r="AB1060" s="13"/>
      <c r="AC1060" s="13"/>
      <c r="AD1060" s="13"/>
      <c r="AE1060" s="13"/>
      <c r="AT1060" s="194" t="s">
        <v>173</v>
      </c>
      <c r="AU1060" s="194" t="s">
        <v>171</v>
      </c>
      <c r="AV1060" s="13" t="s">
        <v>171</v>
      </c>
      <c r="AW1060" s="13" t="s">
        <v>32</v>
      </c>
      <c r="AX1060" s="13" t="s">
        <v>81</v>
      </c>
      <c r="AY1060" s="194" t="s">
        <v>165</v>
      </c>
    </row>
    <row r="1061" s="2" customFormat="1" ht="24.15" customHeight="1">
      <c r="A1061" s="38"/>
      <c r="B1061" s="177"/>
      <c r="C1061" s="201" t="s">
        <v>1586</v>
      </c>
      <c r="D1061" s="201" t="s">
        <v>201</v>
      </c>
      <c r="E1061" s="202" t="s">
        <v>1587</v>
      </c>
      <c r="F1061" s="203" t="s">
        <v>1588</v>
      </c>
      <c r="G1061" s="204" t="s">
        <v>170</v>
      </c>
      <c r="H1061" s="205">
        <v>2.2429999999999999</v>
      </c>
      <c r="I1061" s="206"/>
      <c r="J1061" s="207">
        <f>ROUND(I1061*H1061,2)</f>
        <v>0</v>
      </c>
      <c r="K1061" s="208"/>
      <c r="L1061" s="209"/>
      <c r="M1061" s="210" t="s">
        <v>1</v>
      </c>
      <c r="N1061" s="211" t="s">
        <v>42</v>
      </c>
      <c r="O1061" s="78"/>
      <c r="P1061" s="188">
        <f>O1061*H1061</f>
        <v>0</v>
      </c>
      <c r="Q1061" s="188">
        <v>0</v>
      </c>
      <c r="R1061" s="188">
        <f>Q1061*H1061</f>
        <v>0</v>
      </c>
      <c r="S1061" s="188">
        <v>0</v>
      </c>
      <c r="T1061" s="189">
        <f>S1061*H1061</f>
        <v>0</v>
      </c>
      <c r="U1061" s="38"/>
      <c r="V1061" s="38"/>
      <c r="W1061" s="38"/>
      <c r="X1061" s="38"/>
      <c r="Y1061" s="38"/>
      <c r="Z1061" s="38"/>
      <c r="AA1061" s="38"/>
      <c r="AB1061" s="38"/>
      <c r="AC1061" s="38"/>
      <c r="AD1061" s="38"/>
      <c r="AE1061" s="38"/>
      <c r="AR1061" s="190" t="s">
        <v>523</v>
      </c>
      <c r="AT1061" s="190" t="s">
        <v>201</v>
      </c>
      <c r="AU1061" s="190" t="s">
        <v>171</v>
      </c>
      <c r="AY1061" s="19" t="s">
        <v>165</v>
      </c>
      <c r="BE1061" s="191">
        <f>IF(N1061="základná",J1061,0)</f>
        <v>0</v>
      </c>
      <c r="BF1061" s="191">
        <f>IF(N1061="znížená",J1061,0)</f>
        <v>0</v>
      </c>
      <c r="BG1061" s="191">
        <f>IF(N1061="zákl. prenesená",J1061,0)</f>
        <v>0</v>
      </c>
      <c r="BH1061" s="191">
        <f>IF(N1061="zníž. prenesená",J1061,0)</f>
        <v>0</v>
      </c>
      <c r="BI1061" s="191">
        <f>IF(N1061="nulová",J1061,0)</f>
        <v>0</v>
      </c>
      <c r="BJ1061" s="19" t="s">
        <v>171</v>
      </c>
      <c r="BK1061" s="191">
        <f>ROUND(I1061*H1061,2)</f>
        <v>0</v>
      </c>
      <c r="BL1061" s="19" t="s">
        <v>240</v>
      </c>
      <c r="BM1061" s="190" t="s">
        <v>1589</v>
      </c>
    </row>
    <row r="1062" s="13" customFormat="1">
      <c r="A1062" s="13"/>
      <c r="B1062" s="192"/>
      <c r="C1062" s="13"/>
      <c r="D1062" s="193" t="s">
        <v>173</v>
      </c>
      <c r="E1062" s="13"/>
      <c r="F1062" s="195" t="s">
        <v>1590</v>
      </c>
      <c r="G1062" s="13"/>
      <c r="H1062" s="196">
        <v>2.2429999999999999</v>
      </c>
      <c r="I1062" s="197"/>
      <c r="J1062" s="13"/>
      <c r="K1062" s="13"/>
      <c r="L1062" s="192"/>
      <c r="M1062" s="198"/>
      <c r="N1062" s="199"/>
      <c r="O1062" s="199"/>
      <c r="P1062" s="199"/>
      <c r="Q1062" s="199"/>
      <c r="R1062" s="199"/>
      <c r="S1062" s="199"/>
      <c r="T1062" s="200"/>
      <c r="U1062" s="13"/>
      <c r="V1062" s="13"/>
      <c r="W1062" s="13"/>
      <c r="X1062" s="13"/>
      <c r="Y1062" s="13"/>
      <c r="Z1062" s="13"/>
      <c r="AA1062" s="13"/>
      <c r="AB1062" s="13"/>
      <c r="AC1062" s="13"/>
      <c r="AD1062" s="13"/>
      <c r="AE1062" s="13"/>
      <c r="AT1062" s="194" t="s">
        <v>173</v>
      </c>
      <c r="AU1062" s="194" t="s">
        <v>171</v>
      </c>
      <c r="AV1062" s="13" t="s">
        <v>171</v>
      </c>
      <c r="AW1062" s="13" t="s">
        <v>3</v>
      </c>
      <c r="AX1062" s="13" t="s">
        <v>81</v>
      </c>
      <c r="AY1062" s="194" t="s">
        <v>165</v>
      </c>
    </row>
    <row r="1063" s="2" customFormat="1" ht="16.5" customHeight="1">
      <c r="A1063" s="38"/>
      <c r="B1063" s="177"/>
      <c r="C1063" s="178" t="s">
        <v>1591</v>
      </c>
      <c r="D1063" s="178" t="s">
        <v>167</v>
      </c>
      <c r="E1063" s="179" t="s">
        <v>1592</v>
      </c>
      <c r="F1063" s="180" t="s">
        <v>1593</v>
      </c>
      <c r="G1063" s="181" t="s">
        <v>216</v>
      </c>
      <c r="H1063" s="182">
        <v>32</v>
      </c>
      <c r="I1063" s="183"/>
      <c r="J1063" s="184">
        <f>ROUND(I1063*H1063,2)</f>
        <v>0</v>
      </c>
      <c r="K1063" s="185"/>
      <c r="L1063" s="39"/>
      <c r="M1063" s="186" t="s">
        <v>1</v>
      </c>
      <c r="N1063" s="187" t="s">
        <v>42</v>
      </c>
      <c r="O1063" s="78"/>
      <c r="P1063" s="188">
        <f>O1063*H1063</f>
        <v>0</v>
      </c>
      <c r="Q1063" s="188">
        <v>0.030439999999999998</v>
      </c>
      <c r="R1063" s="188">
        <f>Q1063*H1063</f>
        <v>0.97407999999999995</v>
      </c>
      <c r="S1063" s="188">
        <v>0</v>
      </c>
      <c r="T1063" s="189">
        <f>S1063*H1063</f>
        <v>0</v>
      </c>
      <c r="U1063" s="38"/>
      <c r="V1063" s="38"/>
      <c r="W1063" s="38"/>
      <c r="X1063" s="38"/>
      <c r="Y1063" s="38"/>
      <c r="Z1063" s="38"/>
      <c r="AA1063" s="38"/>
      <c r="AB1063" s="38"/>
      <c r="AC1063" s="38"/>
      <c r="AD1063" s="38"/>
      <c r="AE1063" s="38"/>
      <c r="AR1063" s="190" t="s">
        <v>240</v>
      </c>
      <c r="AT1063" s="190" t="s">
        <v>167</v>
      </c>
      <c r="AU1063" s="190" t="s">
        <v>171</v>
      </c>
      <c r="AY1063" s="19" t="s">
        <v>165</v>
      </c>
      <c r="BE1063" s="191">
        <f>IF(N1063="základná",J1063,0)</f>
        <v>0</v>
      </c>
      <c r="BF1063" s="191">
        <f>IF(N1063="znížená",J1063,0)</f>
        <v>0</v>
      </c>
      <c r="BG1063" s="191">
        <f>IF(N1063="zákl. prenesená",J1063,0)</f>
        <v>0</v>
      </c>
      <c r="BH1063" s="191">
        <f>IF(N1063="zníž. prenesená",J1063,0)</f>
        <v>0</v>
      </c>
      <c r="BI1063" s="191">
        <f>IF(N1063="nulová",J1063,0)</f>
        <v>0</v>
      </c>
      <c r="BJ1063" s="19" t="s">
        <v>171</v>
      </c>
      <c r="BK1063" s="191">
        <f>ROUND(I1063*H1063,2)</f>
        <v>0</v>
      </c>
      <c r="BL1063" s="19" t="s">
        <v>240</v>
      </c>
      <c r="BM1063" s="190" t="s">
        <v>1594</v>
      </c>
    </row>
    <row r="1064" s="2" customFormat="1" ht="24.15" customHeight="1">
      <c r="A1064" s="38"/>
      <c r="B1064" s="177"/>
      <c r="C1064" s="201" t="s">
        <v>1595</v>
      </c>
      <c r="D1064" s="201" t="s">
        <v>201</v>
      </c>
      <c r="E1064" s="202" t="s">
        <v>1596</v>
      </c>
      <c r="F1064" s="203" t="s">
        <v>1597</v>
      </c>
      <c r="G1064" s="204" t="s">
        <v>216</v>
      </c>
      <c r="H1064" s="205">
        <v>19</v>
      </c>
      <c r="I1064" s="206"/>
      <c r="J1064" s="207">
        <f>ROUND(I1064*H1064,2)</f>
        <v>0</v>
      </c>
      <c r="K1064" s="208"/>
      <c r="L1064" s="209"/>
      <c r="M1064" s="210" t="s">
        <v>1</v>
      </c>
      <c r="N1064" s="211" t="s">
        <v>42</v>
      </c>
      <c r="O1064" s="78"/>
      <c r="P1064" s="188">
        <f>O1064*H1064</f>
        <v>0</v>
      </c>
      <c r="Q1064" s="188">
        <v>0.012</v>
      </c>
      <c r="R1064" s="188">
        <f>Q1064*H1064</f>
        <v>0.22800000000000001</v>
      </c>
      <c r="S1064" s="188">
        <v>0</v>
      </c>
      <c r="T1064" s="189">
        <f>S1064*H1064</f>
        <v>0</v>
      </c>
      <c r="U1064" s="38"/>
      <c r="V1064" s="38"/>
      <c r="W1064" s="38"/>
      <c r="X1064" s="38"/>
      <c r="Y1064" s="38"/>
      <c r="Z1064" s="38"/>
      <c r="AA1064" s="38"/>
      <c r="AB1064" s="38"/>
      <c r="AC1064" s="38"/>
      <c r="AD1064" s="38"/>
      <c r="AE1064" s="38"/>
      <c r="AR1064" s="190" t="s">
        <v>523</v>
      </c>
      <c r="AT1064" s="190" t="s">
        <v>201</v>
      </c>
      <c r="AU1064" s="190" t="s">
        <v>171</v>
      </c>
      <c r="AY1064" s="19" t="s">
        <v>165</v>
      </c>
      <c r="BE1064" s="191">
        <f>IF(N1064="základná",J1064,0)</f>
        <v>0</v>
      </c>
      <c r="BF1064" s="191">
        <f>IF(N1064="znížená",J1064,0)</f>
        <v>0</v>
      </c>
      <c r="BG1064" s="191">
        <f>IF(N1064="zákl. prenesená",J1064,0)</f>
        <v>0</v>
      </c>
      <c r="BH1064" s="191">
        <f>IF(N1064="zníž. prenesená",J1064,0)</f>
        <v>0</v>
      </c>
      <c r="BI1064" s="191">
        <f>IF(N1064="nulová",J1064,0)</f>
        <v>0</v>
      </c>
      <c r="BJ1064" s="19" t="s">
        <v>171</v>
      </c>
      <c r="BK1064" s="191">
        <f>ROUND(I1064*H1064,2)</f>
        <v>0</v>
      </c>
      <c r="BL1064" s="19" t="s">
        <v>240</v>
      </c>
      <c r="BM1064" s="190" t="s">
        <v>1598</v>
      </c>
    </row>
    <row r="1065" s="2" customFormat="1" ht="24.15" customHeight="1">
      <c r="A1065" s="38"/>
      <c r="B1065" s="177"/>
      <c r="C1065" s="201" t="s">
        <v>1599</v>
      </c>
      <c r="D1065" s="201" t="s">
        <v>201</v>
      </c>
      <c r="E1065" s="202" t="s">
        <v>1600</v>
      </c>
      <c r="F1065" s="203" t="s">
        <v>1601</v>
      </c>
      <c r="G1065" s="204" t="s">
        <v>216</v>
      </c>
      <c r="H1065" s="205">
        <v>13</v>
      </c>
      <c r="I1065" s="206"/>
      <c r="J1065" s="207">
        <f>ROUND(I1065*H1065,2)</f>
        <v>0</v>
      </c>
      <c r="K1065" s="208"/>
      <c r="L1065" s="209"/>
      <c r="M1065" s="210" t="s">
        <v>1</v>
      </c>
      <c r="N1065" s="211" t="s">
        <v>42</v>
      </c>
      <c r="O1065" s="78"/>
      <c r="P1065" s="188">
        <f>O1065*H1065</f>
        <v>0</v>
      </c>
      <c r="Q1065" s="188">
        <v>0.012</v>
      </c>
      <c r="R1065" s="188">
        <f>Q1065*H1065</f>
        <v>0.156</v>
      </c>
      <c r="S1065" s="188">
        <v>0</v>
      </c>
      <c r="T1065" s="189">
        <f>S1065*H1065</f>
        <v>0</v>
      </c>
      <c r="U1065" s="38"/>
      <c r="V1065" s="38"/>
      <c r="W1065" s="38"/>
      <c r="X1065" s="38"/>
      <c r="Y1065" s="38"/>
      <c r="Z1065" s="38"/>
      <c r="AA1065" s="38"/>
      <c r="AB1065" s="38"/>
      <c r="AC1065" s="38"/>
      <c r="AD1065" s="38"/>
      <c r="AE1065" s="38"/>
      <c r="AR1065" s="190" t="s">
        <v>523</v>
      </c>
      <c r="AT1065" s="190" t="s">
        <v>201</v>
      </c>
      <c r="AU1065" s="190" t="s">
        <v>171</v>
      </c>
      <c r="AY1065" s="19" t="s">
        <v>165</v>
      </c>
      <c r="BE1065" s="191">
        <f>IF(N1065="základná",J1065,0)</f>
        <v>0</v>
      </c>
      <c r="BF1065" s="191">
        <f>IF(N1065="znížená",J1065,0)</f>
        <v>0</v>
      </c>
      <c r="BG1065" s="191">
        <f>IF(N1065="zákl. prenesená",J1065,0)</f>
        <v>0</v>
      </c>
      <c r="BH1065" s="191">
        <f>IF(N1065="zníž. prenesená",J1065,0)</f>
        <v>0</v>
      </c>
      <c r="BI1065" s="191">
        <f>IF(N1065="nulová",J1065,0)</f>
        <v>0</v>
      </c>
      <c r="BJ1065" s="19" t="s">
        <v>171</v>
      </c>
      <c r="BK1065" s="191">
        <f>ROUND(I1065*H1065,2)</f>
        <v>0</v>
      </c>
      <c r="BL1065" s="19" t="s">
        <v>240</v>
      </c>
      <c r="BM1065" s="190" t="s">
        <v>1602</v>
      </c>
    </row>
    <row r="1066" s="2" customFormat="1" ht="33" customHeight="1">
      <c r="A1066" s="38"/>
      <c r="B1066" s="177"/>
      <c r="C1066" s="178" t="s">
        <v>1603</v>
      </c>
      <c r="D1066" s="178" t="s">
        <v>167</v>
      </c>
      <c r="E1066" s="179" t="s">
        <v>1604</v>
      </c>
      <c r="F1066" s="180" t="s">
        <v>1605</v>
      </c>
      <c r="G1066" s="181" t="s">
        <v>216</v>
      </c>
      <c r="H1066" s="182">
        <v>2</v>
      </c>
      <c r="I1066" s="183"/>
      <c r="J1066" s="184">
        <f>ROUND(I1066*H1066,2)</f>
        <v>0</v>
      </c>
      <c r="K1066" s="185"/>
      <c r="L1066" s="39"/>
      <c r="M1066" s="186" t="s">
        <v>1</v>
      </c>
      <c r="N1066" s="187" t="s">
        <v>42</v>
      </c>
      <c r="O1066" s="78"/>
      <c r="P1066" s="188">
        <f>O1066*H1066</f>
        <v>0</v>
      </c>
      <c r="Q1066" s="188">
        <v>0.0011999999999999999</v>
      </c>
      <c r="R1066" s="188">
        <f>Q1066*H1066</f>
        <v>0.0023999999999999998</v>
      </c>
      <c r="S1066" s="188">
        <v>0</v>
      </c>
      <c r="T1066" s="189">
        <f>S1066*H1066</f>
        <v>0</v>
      </c>
      <c r="U1066" s="38"/>
      <c r="V1066" s="38"/>
      <c r="W1066" s="38"/>
      <c r="X1066" s="38"/>
      <c r="Y1066" s="38"/>
      <c r="Z1066" s="38"/>
      <c r="AA1066" s="38"/>
      <c r="AB1066" s="38"/>
      <c r="AC1066" s="38"/>
      <c r="AD1066" s="38"/>
      <c r="AE1066" s="38"/>
      <c r="AR1066" s="190" t="s">
        <v>240</v>
      </c>
      <c r="AT1066" s="190" t="s">
        <v>167</v>
      </c>
      <c r="AU1066" s="190" t="s">
        <v>171</v>
      </c>
      <c r="AY1066" s="19" t="s">
        <v>165</v>
      </c>
      <c r="BE1066" s="191">
        <f>IF(N1066="základná",J1066,0)</f>
        <v>0</v>
      </c>
      <c r="BF1066" s="191">
        <f>IF(N1066="znížená",J1066,0)</f>
        <v>0</v>
      </c>
      <c r="BG1066" s="191">
        <f>IF(N1066="zákl. prenesená",J1066,0)</f>
        <v>0</v>
      </c>
      <c r="BH1066" s="191">
        <f>IF(N1066="zníž. prenesená",J1066,0)</f>
        <v>0</v>
      </c>
      <c r="BI1066" s="191">
        <f>IF(N1066="nulová",J1066,0)</f>
        <v>0</v>
      </c>
      <c r="BJ1066" s="19" t="s">
        <v>171</v>
      </c>
      <c r="BK1066" s="191">
        <f>ROUND(I1066*H1066,2)</f>
        <v>0</v>
      </c>
      <c r="BL1066" s="19" t="s">
        <v>240</v>
      </c>
      <c r="BM1066" s="190" t="s">
        <v>1606</v>
      </c>
    </row>
    <row r="1067" s="2" customFormat="1" ht="37.8" customHeight="1">
      <c r="A1067" s="38"/>
      <c r="B1067" s="177"/>
      <c r="C1067" s="178" t="s">
        <v>1607</v>
      </c>
      <c r="D1067" s="178" t="s">
        <v>167</v>
      </c>
      <c r="E1067" s="179" t="s">
        <v>1608</v>
      </c>
      <c r="F1067" s="180" t="s">
        <v>1609</v>
      </c>
      <c r="G1067" s="181" t="s">
        <v>216</v>
      </c>
      <c r="H1067" s="182">
        <v>8</v>
      </c>
      <c r="I1067" s="183"/>
      <c r="J1067" s="184">
        <f>ROUND(I1067*H1067,2)</f>
        <v>0</v>
      </c>
      <c r="K1067" s="185"/>
      <c r="L1067" s="39"/>
      <c r="M1067" s="186" t="s">
        <v>1</v>
      </c>
      <c r="N1067" s="187" t="s">
        <v>42</v>
      </c>
      <c r="O1067" s="78"/>
      <c r="P1067" s="188">
        <f>O1067*H1067</f>
        <v>0</v>
      </c>
      <c r="Q1067" s="188">
        <v>0.0011999999999999999</v>
      </c>
      <c r="R1067" s="188">
        <f>Q1067*H1067</f>
        <v>0.0095999999999999992</v>
      </c>
      <c r="S1067" s="188">
        <v>0</v>
      </c>
      <c r="T1067" s="189">
        <f>S1067*H1067</f>
        <v>0</v>
      </c>
      <c r="U1067" s="38"/>
      <c r="V1067" s="38"/>
      <c r="W1067" s="38"/>
      <c r="X1067" s="38"/>
      <c r="Y1067" s="38"/>
      <c r="Z1067" s="38"/>
      <c r="AA1067" s="38"/>
      <c r="AB1067" s="38"/>
      <c r="AC1067" s="38"/>
      <c r="AD1067" s="38"/>
      <c r="AE1067" s="38"/>
      <c r="AR1067" s="190" t="s">
        <v>240</v>
      </c>
      <c r="AT1067" s="190" t="s">
        <v>167</v>
      </c>
      <c r="AU1067" s="190" t="s">
        <v>171</v>
      </c>
      <c r="AY1067" s="19" t="s">
        <v>165</v>
      </c>
      <c r="BE1067" s="191">
        <f>IF(N1067="základná",J1067,0)</f>
        <v>0</v>
      </c>
      <c r="BF1067" s="191">
        <f>IF(N1067="znížená",J1067,0)</f>
        <v>0</v>
      </c>
      <c r="BG1067" s="191">
        <f>IF(N1067="zákl. prenesená",J1067,0)</f>
        <v>0</v>
      </c>
      <c r="BH1067" s="191">
        <f>IF(N1067="zníž. prenesená",J1067,0)</f>
        <v>0</v>
      </c>
      <c r="BI1067" s="191">
        <f>IF(N1067="nulová",J1067,0)</f>
        <v>0</v>
      </c>
      <c r="BJ1067" s="19" t="s">
        <v>171</v>
      </c>
      <c r="BK1067" s="191">
        <f>ROUND(I1067*H1067,2)</f>
        <v>0</v>
      </c>
      <c r="BL1067" s="19" t="s">
        <v>240</v>
      </c>
      <c r="BM1067" s="190" t="s">
        <v>1610</v>
      </c>
    </row>
    <row r="1068" s="2" customFormat="1" ht="33" customHeight="1">
      <c r="A1068" s="38"/>
      <c r="B1068" s="177"/>
      <c r="C1068" s="178" t="s">
        <v>1611</v>
      </c>
      <c r="D1068" s="178" t="s">
        <v>167</v>
      </c>
      <c r="E1068" s="179" t="s">
        <v>1612</v>
      </c>
      <c r="F1068" s="180" t="s">
        <v>1613</v>
      </c>
      <c r="G1068" s="181" t="s">
        <v>216</v>
      </c>
      <c r="H1068" s="182">
        <v>1</v>
      </c>
      <c r="I1068" s="183"/>
      <c r="J1068" s="184">
        <f>ROUND(I1068*H1068,2)</f>
        <v>0</v>
      </c>
      <c r="K1068" s="185"/>
      <c r="L1068" s="39"/>
      <c r="M1068" s="186" t="s">
        <v>1</v>
      </c>
      <c r="N1068" s="187" t="s">
        <v>42</v>
      </c>
      <c r="O1068" s="78"/>
      <c r="P1068" s="188">
        <f>O1068*H1068</f>
        <v>0</v>
      </c>
      <c r="Q1068" s="188">
        <v>0.0011999999999999999</v>
      </c>
      <c r="R1068" s="188">
        <f>Q1068*H1068</f>
        <v>0.0011999999999999999</v>
      </c>
      <c r="S1068" s="188">
        <v>0</v>
      </c>
      <c r="T1068" s="189">
        <f>S1068*H1068</f>
        <v>0</v>
      </c>
      <c r="U1068" s="38"/>
      <c r="V1068" s="38"/>
      <c r="W1068" s="38"/>
      <c r="X1068" s="38"/>
      <c r="Y1068" s="38"/>
      <c r="Z1068" s="38"/>
      <c r="AA1068" s="38"/>
      <c r="AB1068" s="38"/>
      <c r="AC1068" s="38"/>
      <c r="AD1068" s="38"/>
      <c r="AE1068" s="38"/>
      <c r="AR1068" s="190" t="s">
        <v>240</v>
      </c>
      <c r="AT1068" s="190" t="s">
        <v>167</v>
      </c>
      <c r="AU1068" s="190" t="s">
        <v>171</v>
      </c>
      <c r="AY1068" s="19" t="s">
        <v>165</v>
      </c>
      <c r="BE1068" s="191">
        <f>IF(N1068="základná",J1068,0)</f>
        <v>0</v>
      </c>
      <c r="BF1068" s="191">
        <f>IF(N1068="znížená",J1068,0)</f>
        <v>0</v>
      </c>
      <c r="BG1068" s="191">
        <f>IF(N1068="zákl. prenesená",J1068,0)</f>
        <v>0</v>
      </c>
      <c r="BH1068" s="191">
        <f>IF(N1068="zníž. prenesená",J1068,0)</f>
        <v>0</v>
      </c>
      <c r="BI1068" s="191">
        <f>IF(N1068="nulová",J1068,0)</f>
        <v>0</v>
      </c>
      <c r="BJ1068" s="19" t="s">
        <v>171</v>
      </c>
      <c r="BK1068" s="191">
        <f>ROUND(I1068*H1068,2)</f>
        <v>0</v>
      </c>
      <c r="BL1068" s="19" t="s">
        <v>240</v>
      </c>
      <c r="BM1068" s="190" t="s">
        <v>1614</v>
      </c>
    </row>
    <row r="1069" s="2" customFormat="1" ht="37.8" customHeight="1">
      <c r="A1069" s="38"/>
      <c r="B1069" s="177"/>
      <c r="C1069" s="178" t="s">
        <v>1615</v>
      </c>
      <c r="D1069" s="178" t="s">
        <v>167</v>
      </c>
      <c r="E1069" s="179" t="s">
        <v>1616</v>
      </c>
      <c r="F1069" s="180" t="s">
        <v>1617</v>
      </c>
      <c r="G1069" s="181" t="s">
        <v>216</v>
      </c>
      <c r="H1069" s="182">
        <v>2</v>
      </c>
      <c r="I1069" s="183"/>
      <c r="J1069" s="184">
        <f>ROUND(I1069*H1069,2)</f>
        <v>0</v>
      </c>
      <c r="K1069" s="185"/>
      <c r="L1069" s="39"/>
      <c r="M1069" s="186" t="s">
        <v>1</v>
      </c>
      <c r="N1069" s="187" t="s">
        <v>42</v>
      </c>
      <c r="O1069" s="78"/>
      <c r="P1069" s="188">
        <f>O1069*H1069</f>
        <v>0</v>
      </c>
      <c r="Q1069" s="188">
        <v>0.0011999999999999999</v>
      </c>
      <c r="R1069" s="188">
        <f>Q1069*H1069</f>
        <v>0.0023999999999999998</v>
      </c>
      <c r="S1069" s="188">
        <v>0</v>
      </c>
      <c r="T1069" s="189">
        <f>S1069*H1069</f>
        <v>0</v>
      </c>
      <c r="U1069" s="38"/>
      <c r="V1069" s="38"/>
      <c r="W1069" s="38"/>
      <c r="X1069" s="38"/>
      <c r="Y1069" s="38"/>
      <c r="Z1069" s="38"/>
      <c r="AA1069" s="38"/>
      <c r="AB1069" s="38"/>
      <c r="AC1069" s="38"/>
      <c r="AD1069" s="38"/>
      <c r="AE1069" s="38"/>
      <c r="AR1069" s="190" t="s">
        <v>240</v>
      </c>
      <c r="AT1069" s="190" t="s">
        <v>167</v>
      </c>
      <c r="AU1069" s="190" t="s">
        <v>171</v>
      </c>
      <c r="AY1069" s="19" t="s">
        <v>165</v>
      </c>
      <c r="BE1069" s="191">
        <f>IF(N1069="základná",J1069,0)</f>
        <v>0</v>
      </c>
      <c r="BF1069" s="191">
        <f>IF(N1069="znížená",J1069,0)</f>
        <v>0</v>
      </c>
      <c r="BG1069" s="191">
        <f>IF(N1069="zákl. prenesená",J1069,0)</f>
        <v>0</v>
      </c>
      <c r="BH1069" s="191">
        <f>IF(N1069="zníž. prenesená",J1069,0)</f>
        <v>0</v>
      </c>
      <c r="BI1069" s="191">
        <f>IF(N1069="nulová",J1069,0)</f>
        <v>0</v>
      </c>
      <c r="BJ1069" s="19" t="s">
        <v>171</v>
      </c>
      <c r="BK1069" s="191">
        <f>ROUND(I1069*H1069,2)</f>
        <v>0</v>
      </c>
      <c r="BL1069" s="19" t="s">
        <v>240</v>
      </c>
      <c r="BM1069" s="190" t="s">
        <v>1618</v>
      </c>
    </row>
    <row r="1070" s="2" customFormat="1" ht="37.8" customHeight="1">
      <c r="A1070" s="38"/>
      <c r="B1070" s="177"/>
      <c r="C1070" s="178" t="s">
        <v>1619</v>
      </c>
      <c r="D1070" s="178" t="s">
        <v>167</v>
      </c>
      <c r="E1070" s="179" t="s">
        <v>1620</v>
      </c>
      <c r="F1070" s="180" t="s">
        <v>1621</v>
      </c>
      <c r="G1070" s="181" t="s">
        <v>216</v>
      </c>
      <c r="H1070" s="182">
        <v>2</v>
      </c>
      <c r="I1070" s="183"/>
      <c r="J1070" s="184">
        <f>ROUND(I1070*H1070,2)</f>
        <v>0</v>
      </c>
      <c r="K1070" s="185"/>
      <c r="L1070" s="39"/>
      <c r="M1070" s="186" t="s">
        <v>1</v>
      </c>
      <c r="N1070" s="187" t="s">
        <v>42</v>
      </c>
      <c r="O1070" s="78"/>
      <c r="P1070" s="188">
        <f>O1070*H1070</f>
        <v>0</v>
      </c>
      <c r="Q1070" s="188">
        <v>0.0011999999999999999</v>
      </c>
      <c r="R1070" s="188">
        <f>Q1070*H1070</f>
        <v>0.0023999999999999998</v>
      </c>
      <c r="S1070" s="188">
        <v>0</v>
      </c>
      <c r="T1070" s="189">
        <f>S1070*H1070</f>
        <v>0</v>
      </c>
      <c r="U1070" s="38"/>
      <c r="V1070" s="38"/>
      <c r="W1070" s="38"/>
      <c r="X1070" s="38"/>
      <c r="Y1070" s="38"/>
      <c r="Z1070" s="38"/>
      <c r="AA1070" s="38"/>
      <c r="AB1070" s="38"/>
      <c r="AC1070" s="38"/>
      <c r="AD1070" s="38"/>
      <c r="AE1070" s="38"/>
      <c r="AR1070" s="190" t="s">
        <v>240</v>
      </c>
      <c r="AT1070" s="190" t="s">
        <v>167</v>
      </c>
      <c r="AU1070" s="190" t="s">
        <v>171</v>
      </c>
      <c r="AY1070" s="19" t="s">
        <v>165</v>
      </c>
      <c r="BE1070" s="191">
        <f>IF(N1070="základná",J1070,0)</f>
        <v>0</v>
      </c>
      <c r="BF1070" s="191">
        <f>IF(N1070="znížená",J1070,0)</f>
        <v>0</v>
      </c>
      <c r="BG1070" s="191">
        <f>IF(N1070="zákl. prenesená",J1070,0)</f>
        <v>0</v>
      </c>
      <c r="BH1070" s="191">
        <f>IF(N1070="zníž. prenesená",J1070,0)</f>
        <v>0</v>
      </c>
      <c r="BI1070" s="191">
        <f>IF(N1070="nulová",J1070,0)</f>
        <v>0</v>
      </c>
      <c r="BJ1070" s="19" t="s">
        <v>171</v>
      </c>
      <c r="BK1070" s="191">
        <f>ROUND(I1070*H1070,2)</f>
        <v>0</v>
      </c>
      <c r="BL1070" s="19" t="s">
        <v>240</v>
      </c>
      <c r="BM1070" s="190" t="s">
        <v>1622</v>
      </c>
    </row>
    <row r="1071" s="2" customFormat="1" ht="24.15" customHeight="1">
      <c r="A1071" s="38"/>
      <c r="B1071" s="177"/>
      <c r="C1071" s="178" t="s">
        <v>1623</v>
      </c>
      <c r="D1071" s="178" t="s">
        <v>167</v>
      </c>
      <c r="E1071" s="179" t="s">
        <v>1624</v>
      </c>
      <c r="F1071" s="180" t="s">
        <v>1625</v>
      </c>
      <c r="G1071" s="181" t="s">
        <v>170</v>
      </c>
      <c r="H1071" s="182">
        <v>10.244999999999999</v>
      </c>
      <c r="I1071" s="183"/>
      <c r="J1071" s="184">
        <f>ROUND(I1071*H1071,2)</f>
        <v>0</v>
      </c>
      <c r="K1071" s="185"/>
      <c r="L1071" s="39"/>
      <c r="M1071" s="186" t="s">
        <v>1</v>
      </c>
      <c r="N1071" s="187" t="s">
        <v>42</v>
      </c>
      <c r="O1071" s="78"/>
      <c r="P1071" s="188">
        <f>O1071*H1071</f>
        <v>0</v>
      </c>
      <c r="Q1071" s="188">
        <v>1.0000000000000001E-05</v>
      </c>
      <c r="R1071" s="188">
        <f>Q1071*H1071</f>
        <v>0.00010245</v>
      </c>
      <c r="S1071" s="188">
        <v>0</v>
      </c>
      <c r="T1071" s="189">
        <f>S1071*H1071</f>
        <v>0</v>
      </c>
      <c r="U1071" s="38"/>
      <c r="V1071" s="38"/>
      <c r="W1071" s="38"/>
      <c r="X1071" s="38"/>
      <c r="Y1071" s="38"/>
      <c r="Z1071" s="38"/>
      <c r="AA1071" s="38"/>
      <c r="AB1071" s="38"/>
      <c r="AC1071" s="38"/>
      <c r="AD1071" s="38"/>
      <c r="AE1071" s="38"/>
      <c r="AR1071" s="190" t="s">
        <v>240</v>
      </c>
      <c r="AT1071" s="190" t="s">
        <v>167</v>
      </c>
      <c r="AU1071" s="190" t="s">
        <v>171</v>
      </c>
      <c r="AY1071" s="19" t="s">
        <v>165</v>
      </c>
      <c r="BE1071" s="191">
        <f>IF(N1071="základná",J1071,0)</f>
        <v>0</v>
      </c>
      <c r="BF1071" s="191">
        <f>IF(N1071="znížená",J1071,0)</f>
        <v>0</v>
      </c>
      <c r="BG1071" s="191">
        <f>IF(N1071="zákl. prenesená",J1071,0)</f>
        <v>0</v>
      </c>
      <c r="BH1071" s="191">
        <f>IF(N1071="zníž. prenesená",J1071,0)</f>
        <v>0</v>
      </c>
      <c r="BI1071" s="191">
        <f>IF(N1071="nulová",J1071,0)</f>
        <v>0</v>
      </c>
      <c r="BJ1071" s="19" t="s">
        <v>171</v>
      </c>
      <c r="BK1071" s="191">
        <f>ROUND(I1071*H1071,2)</f>
        <v>0</v>
      </c>
      <c r="BL1071" s="19" t="s">
        <v>240</v>
      </c>
      <c r="BM1071" s="190" t="s">
        <v>1626</v>
      </c>
    </row>
    <row r="1072" s="13" customFormat="1">
      <c r="A1072" s="13"/>
      <c r="B1072" s="192"/>
      <c r="C1072" s="13"/>
      <c r="D1072" s="193" t="s">
        <v>173</v>
      </c>
      <c r="E1072" s="194" t="s">
        <v>1</v>
      </c>
      <c r="F1072" s="195" t="s">
        <v>293</v>
      </c>
      <c r="G1072" s="13"/>
      <c r="H1072" s="196">
        <v>1.0800000000000001</v>
      </c>
      <c r="I1072" s="197"/>
      <c r="J1072" s="13"/>
      <c r="K1072" s="13"/>
      <c r="L1072" s="192"/>
      <c r="M1072" s="198"/>
      <c r="N1072" s="199"/>
      <c r="O1072" s="199"/>
      <c r="P1072" s="199"/>
      <c r="Q1072" s="199"/>
      <c r="R1072" s="199"/>
      <c r="S1072" s="199"/>
      <c r="T1072" s="200"/>
      <c r="U1072" s="13"/>
      <c r="V1072" s="13"/>
      <c r="W1072" s="13"/>
      <c r="X1072" s="13"/>
      <c r="Y1072" s="13"/>
      <c r="Z1072" s="13"/>
      <c r="AA1072" s="13"/>
      <c r="AB1072" s="13"/>
      <c r="AC1072" s="13"/>
      <c r="AD1072" s="13"/>
      <c r="AE1072" s="13"/>
      <c r="AT1072" s="194" t="s">
        <v>173</v>
      </c>
      <c r="AU1072" s="194" t="s">
        <v>171</v>
      </c>
      <c r="AV1072" s="13" t="s">
        <v>171</v>
      </c>
      <c r="AW1072" s="13" t="s">
        <v>32</v>
      </c>
      <c r="AX1072" s="13" t="s">
        <v>76</v>
      </c>
      <c r="AY1072" s="194" t="s">
        <v>165</v>
      </c>
    </row>
    <row r="1073" s="13" customFormat="1">
      <c r="A1073" s="13"/>
      <c r="B1073" s="192"/>
      <c r="C1073" s="13"/>
      <c r="D1073" s="193" t="s">
        <v>173</v>
      </c>
      <c r="E1073" s="194" t="s">
        <v>1</v>
      </c>
      <c r="F1073" s="195" t="s">
        <v>1627</v>
      </c>
      <c r="G1073" s="13"/>
      <c r="H1073" s="196">
        <v>2.9249999999999998</v>
      </c>
      <c r="I1073" s="197"/>
      <c r="J1073" s="13"/>
      <c r="K1073" s="13"/>
      <c r="L1073" s="192"/>
      <c r="M1073" s="198"/>
      <c r="N1073" s="199"/>
      <c r="O1073" s="199"/>
      <c r="P1073" s="199"/>
      <c r="Q1073" s="199"/>
      <c r="R1073" s="199"/>
      <c r="S1073" s="199"/>
      <c r="T1073" s="200"/>
      <c r="U1073" s="13"/>
      <c r="V1073" s="13"/>
      <c r="W1073" s="13"/>
      <c r="X1073" s="13"/>
      <c r="Y1073" s="13"/>
      <c r="Z1073" s="13"/>
      <c r="AA1073" s="13"/>
      <c r="AB1073" s="13"/>
      <c r="AC1073" s="13"/>
      <c r="AD1073" s="13"/>
      <c r="AE1073" s="13"/>
      <c r="AT1073" s="194" t="s">
        <v>173</v>
      </c>
      <c r="AU1073" s="194" t="s">
        <v>171</v>
      </c>
      <c r="AV1073" s="13" t="s">
        <v>171</v>
      </c>
      <c r="AW1073" s="13" t="s">
        <v>32</v>
      </c>
      <c r="AX1073" s="13" t="s">
        <v>76</v>
      </c>
      <c r="AY1073" s="194" t="s">
        <v>165</v>
      </c>
    </row>
    <row r="1074" s="13" customFormat="1">
      <c r="A1074" s="13"/>
      <c r="B1074" s="192"/>
      <c r="C1074" s="13"/>
      <c r="D1074" s="193" t="s">
        <v>173</v>
      </c>
      <c r="E1074" s="194" t="s">
        <v>1</v>
      </c>
      <c r="F1074" s="195" t="s">
        <v>1628</v>
      </c>
      <c r="G1074" s="13"/>
      <c r="H1074" s="196">
        <v>1.95</v>
      </c>
      <c r="I1074" s="197"/>
      <c r="J1074" s="13"/>
      <c r="K1074" s="13"/>
      <c r="L1074" s="192"/>
      <c r="M1074" s="198"/>
      <c r="N1074" s="199"/>
      <c r="O1074" s="199"/>
      <c r="P1074" s="199"/>
      <c r="Q1074" s="199"/>
      <c r="R1074" s="199"/>
      <c r="S1074" s="199"/>
      <c r="T1074" s="200"/>
      <c r="U1074" s="13"/>
      <c r="V1074" s="13"/>
      <c r="W1074" s="13"/>
      <c r="X1074" s="13"/>
      <c r="Y1074" s="13"/>
      <c r="Z1074" s="13"/>
      <c r="AA1074" s="13"/>
      <c r="AB1074" s="13"/>
      <c r="AC1074" s="13"/>
      <c r="AD1074" s="13"/>
      <c r="AE1074" s="13"/>
      <c r="AT1074" s="194" t="s">
        <v>173</v>
      </c>
      <c r="AU1074" s="194" t="s">
        <v>171</v>
      </c>
      <c r="AV1074" s="13" t="s">
        <v>171</v>
      </c>
      <c r="AW1074" s="13" t="s">
        <v>32</v>
      </c>
      <c r="AX1074" s="13" t="s">
        <v>76</v>
      </c>
      <c r="AY1074" s="194" t="s">
        <v>165</v>
      </c>
    </row>
    <row r="1075" s="13" customFormat="1">
      <c r="A1075" s="13"/>
      <c r="B1075" s="192"/>
      <c r="C1075" s="13"/>
      <c r="D1075" s="193" t="s">
        <v>173</v>
      </c>
      <c r="E1075" s="194" t="s">
        <v>1</v>
      </c>
      <c r="F1075" s="195" t="s">
        <v>1629</v>
      </c>
      <c r="G1075" s="13"/>
      <c r="H1075" s="196">
        <v>1.05</v>
      </c>
      <c r="I1075" s="197"/>
      <c r="J1075" s="13"/>
      <c r="K1075" s="13"/>
      <c r="L1075" s="192"/>
      <c r="M1075" s="198"/>
      <c r="N1075" s="199"/>
      <c r="O1075" s="199"/>
      <c r="P1075" s="199"/>
      <c r="Q1075" s="199"/>
      <c r="R1075" s="199"/>
      <c r="S1075" s="199"/>
      <c r="T1075" s="200"/>
      <c r="U1075" s="13"/>
      <c r="V1075" s="13"/>
      <c r="W1075" s="13"/>
      <c r="X1075" s="13"/>
      <c r="Y1075" s="13"/>
      <c r="Z1075" s="13"/>
      <c r="AA1075" s="13"/>
      <c r="AB1075" s="13"/>
      <c r="AC1075" s="13"/>
      <c r="AD1075" s="13"/>
      <c r="AE1075" s="13"/>
      <c r="AT1075" s="194" t="s">
        <v>173</v>
      </c>
      <c r="AU1075" s="194" t="s">
        <v>171</v>
      </c>
      <c r="AV1075" s="13" t="s">
        <v>171</v>
      </c>
      <c r="AW1075" s="13" t="s">
        <v>32</v>
      </c>
      <c r="AX1075" s="13" t="s">
        <v>76</v>
      </c>
      <c r="AY1075" s="194" t="s">
        <v>165</v>
      </c>
    </row>
    <row r="1076" s="13" customFormat="1">
      <c r="A1076" s="13"/>
      <c r="B1076" s="192"/>
      <c r="C1076" s="13"/>
      <c r="D1076" s="193" t="s">
        <v>173</v>
      </c>
      <c r="E1076" s="194" t="s">
        <v>1</v>
      </c>
      <c r="F1076" s="195" t="s">
        <v>1630</v>
      </c>
      <c r="G1076" s="13"/>
      <c r="H1076" s="196">
        <v>3.2400000000000002</v>
      </c>
      <c r="I1076" s="197"/>
      <c r="J1076" s="13"/>
      <c r="K1076" s="13"/>
      <c r="L1076" s="192"/>
      <c r="M1076" s="198"/>
      <c r="N1076" s="199"/>
      <c r="O1076" s="199"/>
      <c r="P1076" s="199"/>
      <c r="Q1076" s="199"/>
      <c r="R1076" s="199"/>
      <c r="S1076" s="199"/>
      <c r="T1076" s="200"/>
      <c r="U1076" s="13"/>
      <c r="V1076" s="13"/>
      <c r="W1076" s="13"/>
      <c r="X1076" s="13"/>
      <c r="Y1076" s="13"/>
      <c r="Z1076" s="13"/>
      <c r="AA1076" s="13"/>
      <c r="AB1076" s="13"/>
      <c r="AC1076" s="13"/>
      <c r="AD1076" s="13"/>
      <c r="AE1076" s="13"/>
      <c r="AT1076" s="194" t="s">
        <v>173</v>
      </c>
      <c r="AU1076" s="194" t="s">
        <v>171</v>
      </c>
      <c r="AV1076" s="13" t="s">
        <v>171</v>
      </c>
      <c r="AW1076" s="13" t="s">
        <v>32</v>
      </c>
      <c r="AX1076" s="13" t="s">
        <v>76</v>
      </c>
      <c r="AY1076" s="194" t="s">
        <v>165</v>
      </c>
    </row>
    <row r="1077" s="14" customFormat="1">
      <c r="A1077" s="14"/>
      <c r="B1077" s="212"/>
      <c r="C1077" s="14"/>
      <c r="D1077" s="193" t="s">
        <v>173</v>
      </c>
      <c r="E1077" s="213" t="s">
        <v>1</v>
      </c>
      <c r="F1077" s="214" t="s">
        <v>231</v>
      </c>
      <c r="G1077" s="14"/>
      <c r="H1077" s="215">
        <v>10.244999999999999</v>
      </c>
      <c r="I1077" s="216"/>
      <c r="J1077" s="14"/>
      <c r="K1077" s="14"/>
      <c r="L1077" s="212"/>
      <c r="M1077" s="217"/>
      <c r="N1077" s="218"/>
      <c r="O1077" s="218"/>
      <c r="P1077" s="218"/>
      <c r="Q1077" s="218"/>
      <c r="R1077" s="218"/>
      <c r="S1077" s="218"/>
      <c r="T1077" s="219"/>
      <c r="U1077" s="14"/>
      <c r="V1077" s="14"/>
      <c r="W1077" s="14"/>
      <c r="X1077" s="14"/>
      <c r="Y1077" s="14"/>
      <c r="Z1077" s="14"/>
      <c r="AA1077" s="14"/>
      <c r="AB1077" s="14"/>
      <c r="AC1077" s="14"/>
      <c r="AD1077" s="14"/>
      <c r="AE1077" s="14"/>
      <c r="AT1077" s="213" t="s">
        <v>173</v>
      </c>
      <c r="AU1077" s="213" t="s">
        <v>171</v>
      </c>
      <c r="AV1077" s="14" t="s">
        <v>91</v>
      </c>
      <c r="AW1077" s="14" t="s">
        <v>32</v>
      </c>
      <c r="AX1077" s="14" t="s">
        <v>81</v>
      </c>
      <c r="AY1077" s="213" t="s">
        <v>165</v>
      </c>
    </row>
    <row r="1078" s="2" customFormat="1" ht="24.15" customHeight="1">
      <c r="A1078" s="38"/>
      <c r="B1078" s="177"/>
      <c r="C1078" s="178" t="s">
        <v>1631</v>
      </c>
      <c r="D1078" s="178" t="s">
        <v>167</v>
      </c>
      <c r="E1078" s="179" t="s">
        <v>1632</v>
      </c>
      <c r="F1078" s="180" t="s">
        <v>1633</v>
      </c>
      <c r="G1078" s="181" t="s">
        <v>662</v>
      </c>
      <c r="H1078" s="182">
        <v>1850</v>
      </c>
      <c r="I1078" s="183"/>
      <c r="J1078" s="184">
        <f>ROUND(I1078*H1078,2)</f>
        <v>0</v>
      </c>
      <c r="K1078" s="185"/>
      <c r="L1078" s="39"/>
      <c r="M1078" s="186" t="s">
        <v>1</v>
      </c>
      <c r="N1078" s="187" t="s">
        <v>42</v>
      </c>
      <c r="O1078" s="78"/>
      <c r="P1078" s="188">
        <f>O1078*H1078</f>
        <v>0</v>
      </c>
      <c r="Q1078" s="188">
        <v>0</v>
      </c>
      <c r="R1078" s="188">
        <f>Q1078*H1078</f>
        <v>0</v>
      </c>
      <c r="S1078" s="188">
        <v>0</v>
      </c>
      <c r="T1078" s="189">
        <f>S1078*H1078</f>
        <v>0</v>
      </c>
      <c r="U1078" s="38"/>
      <c r="V1078" s="38"/>
      <c r="W1078" s="38"/>
      <c r="X1078" s="38"/>
      <c r="Y1078" s="38"/>
      <c r="Z1078" s="38"/>
      <c r="AA1078" s="38"/>
      <c r="AB1078" s="38"/>
      <c r="AC1078" s="38"/>
      <c r="AD1078" s="38"/>
      <c r="AE1078" s="38"/>
      <c r="AR1078" s="190" t="s">
        <v>240</v>
      </c>
      <c r="AT1078" s="190" t="s">
        <v>167</v>
      </c>
      <c r="AU1078" s="190" t="s">
        <v>171</v>
      </c>
      <c r="AY1078" s="19" t="s">
        <v>165</v>
      </c>
      <c r="BE1078" s="191">
        <f>IF(N1078="základná",J1078,0)</f>
        <v>0</v>
      </c>
      <c r="BF1078" s="191">
        <f>IF(N1078="znížená",J1078,0)</f>
        <v>0</v>
      </c>
      <c r="BG1078" s="191">
        <f>IF(N1078="zákl. prenesená",J1078,0)</f>
        <v>0</v>
      </c>
      <c r="BH1078" s="191">
        <f>IF(N1078="zníž. prenesená",J1078,0)</f>
        <v>0</v>
      </c>
      <c r="BI1078" s="191">
        <f>IF(N1078="nulová",J1078,0)</f>
        <v>0</v>
      </c>
      <c r="BJ1078" s="19" t="s">
        <v>171</v>
      </c>
      <c r="BK1078" s="191">
        <f>ROUND(I1078*H1078,2)</f>
        <v>0</v>
      </c>
      <c r="BL1078" s="19" t="s">
        <v>240</v>
      </c>
      <c r="BM1078" s="190" t="s">
        <v>1634</v>
      </c>
    </row>
    <row r="1079" s="2" customFormat="1" ht="24.15" customHeight="1">
      <c r="A1079" s="38"/>
      <c r="B1079" s="177"/>
      <c r="C1079" s="178" t="s">
        <v>1635</v>
      </c>
      <c r="D1079" s="178" t="s">
        <v>167</v>
      </c>
      <c r="E1079" s="179" t="s">
        <v>1636</v>
      </c>
      <c r="F1079" s="180" t="s">
        <v>1637</v>
      </c>
      <c r="G1079" s="181" t="s">
        <v>222</v>
      </c>
      <c r="H1079" s="182">
        <v>22</v>
      </c>
      <c r="I1079" s="183"/>
      <c r="J1079" s="184">
        <f>ROUND(I1079*H1079,2)</f>
        <v>0</v>
      </c>
      <c r="K1079" s="185"/>
      <c r="L1079" s="39"/>
      <c r="M1079" s="186" t="s">
        <v>1</v>
      </c>
      <c r="N1079" s="187" t="s">
        <v>42</v>
      </c>
      <c r="O1079" s="78"/>
      <c r="P1079" s="188">
        <f>O1079*H1079</f>
        <v>0</v>
      </c>
      <c r="Q1079" s="188">
        <v>0</v>
      </c>
      <c r="R1079" s="188">
        <f>Q1079*H1079</f>
        <v>0</v>
      </c>
      <c r="S1079" s="188">
        <v>0</v>
      </c>
      <c r="T1079" s="189">
        <f>S1079*H1079</f>
        <v>0</v>
      </c>
      <c r="U1079" s="38"/>
      <c r="V1079" s="38"/>
      <c r="W1079" s="38"/>
      <c r="X1079" s="38"/>
      <c r="Y1079" s="38"/>
      <c r="Z1079" s="38"/>
      <c r="AA1079" s="38"/>
      <c r="AB1079" s="38"/>
      <c r="AC1079" s="38"/>
      <c r="AD1079" s="38"/>
      <c r="AE1079" s="38"/>
      <c r="AR1079" s="190" t="s">
        <v>240</v>
      </c>
      <c r="AT1079" s="190" t="s">
        <v>167</v>
      </c>
      <c r="AU1079" s="190" t="s">
        <v>171</v>
      </c>
      <c r="AY1079" s="19" t="s">
        <v>165</v>
      </c>
      <c r="BE1079" s="191">
        <f>IF(N1079="základná",J1079,0)</f>
        <v>0</v>
      </c>
      <c r="BF1079" s="191">
        <f>IF(N1079="znížená",J1079,0)</f>
        <v>0</v>
      </c>
      <c r="BG1079" s="191">
        <f>IF(N1079="zákl. prenesená",J1079,0)</f>
        <v>0</v>
      </c>
      <c r="BH1079" s="191">
        <f>IF(N1079="zníž. prenesená",J1079,0)</f>
        <v>0</v>
      </c>
      <c r="BI1079" s="191">
        <f>IF(N1079="nulová",J1079,0)</f>
        <v>0</v>
      </c>
      <c r="BJ1079" s="19" t="s">
        <v>171</v>
      </c>
      <c r="BK1079" s="191">
        <f>ROUND(I1079*H1079,2)</f>
        <v>0</v>
      </c>
      <c r="BL1079" s="19" t="s">
        <v>240</v>
      </c>
      <c r="BM1079" s="190" t="s">
        <v>1638</v>
      </c>
    </row>
    <row r="1080" s="13" customFormat="1">
      <c r="A1080" s="13"/>
      <c r="B1080" s="192"/>
      <c r="C1080" s="13"/>
      <c r="D1080" s="193" t="s">
        <v>173</v>
      </c>
      <c r="E1080" s="194" t="s">
        <v>1</v>
      </c>
      <c r="F1080" s="195" t="s">
        <v>272</v>
      </c>
      <c r="G1080" s="13"/>
      <c r="H1080" s="196">
        <v>22</v>
      </c>
      <c r="I1080" s="197"/>
      <c r="J1080" s="13"/>
      <c r="K1080" s="13"/>
      <c r="L1080" s="192"/>
      <c r="M1080" s="198"/>
      <c r="N1080" s="199"/>
      <c r="O1080" s="199"/>
      <c r="P1080" s="199"/>
      <c r="Q1080" s="199"/>
      <c r="R1080" s="199"/>
      <c r="S1080" s="199"/>
      <c r="T1080" s="200"/>
      <c r="U1080" s="13"/>
      <c r="V1080" s="13"/>
      <c r="W1080" s="13"/>
      <c r="X1080" s="13"/>
      <c r="Y1080" s="13"/>
      <c r="Z1080" s="13"/>
      <c r="AA1080" s="13"/>
      <c r="AB1080" s="13"/>
      <c r="AC1080" s="13"/>
      <c r="AD1080" s="13"/>
      <c r="AE1080" s="13"/>
      <c r="AT1080" s="194" t="s">
        <v>173</v>
      </c>
      <c r="AU1080" s="194" t="s">
        <v>171</v>
      </c>
      <c r="AV1080" s="13" t="s">
        <v>171</v>
      </c>
      <c r="AW1080" s="13" t="s">
        <v>32</v>
      </c>
      <c r="AX1080" s="13" t="s">
        <v>81</v>
      </c>
      <c r="AY1080" s="194" t="s">
        <v>165</v>
      </c>
    </row>
    <row r="1081" s="2" customFormat="1" ht="24.15" customHeight="1">
      <c r="A1081" s="38"/>
      <c r="B1081" s="177"/>
      <c r="C1081" s="178" t="s">
        <v>1639</v>
      </c>
      <c r="D1081" s="178" t="s">
        <v>167</v>
      </c>
      <c r="E1081" s="179" t="s">
        <v>1640</v>
      </c>
      <c r="F1081" s="180" t="s">
        <v>1641</v>
      </c>
      <c r="G1081" s="181" t="s">
        <v>949</v>
      </c>
      <c r="H1081" s="235"/>
      <c r="I1081" s="183"/>
      <c r="J1081" s="184">
        <f>ROUND(I1081*H1081,2)</f>
        <v>0</v>
      </c>
      <c r="K1081" s="185"/>
      <c r="L1081" s="39"/>
      <c r="M1081" s="186" t="s">
        <v>1</v>
      </c>
      <c r="N1081" s="187" t="s">
        <v>42</v>
      </c>
      <c r="O1081" s="78"/>
      <c r="P1081" s="188">
        <f>O1081*H1081</f>
        <v>0</v>
      </c>
      <c r="Q1081" s="188">
        <v>0</v>
      </c>
      <c r="R1081" s="188">
        <f>Q1081*H1081</f>
        <v>0</v>
      </c>
      <c r="S1081" s="188">
        <v>0</v>
      </c>
      <c r="T1081" s="189">
        <f>S1081*H1081</f>
        <v>0</v>
      </c>
      <c r="U1081" s="38"/>
      <c r="V1081" s="38"/>
      <c r="W1081" s="38"/>
      <c r="X1081" s="38"/>
      <c r="Y1081" s="38"/>
      <c r="Z1081" s="38"/>
      <c r="AA1081" s="38"/>
      <c r="AB1081" s="38"/>
      <c r="AC1081" s="38"/>
      <c r="AD1081" s="38"/>
      <c r="AE1081" s="38"/>
      <c r="AR1081" s="190" t="s">
        <v>240</v>
      </c>
      <c r="AT1081" s="190" t="s">
        <v>167</v>
      </c>
      <c r="AU1081" s="190" t="s">
        <v>171</v>
      </c>
      <c r="AY1081" s="19" t="s">
        <v>165</v>
      </c>
      <c r="BE1081" s="191">
        <f>IF(N1081="základná",J1081,0)</f>
        <v>0</v>
      </c>
      <c r="BF1081" s="191">
        <f>IF(N1081="znížená",J1081,0)</f>
        <v>0</v>
      </c>
      <c r="BG1081" s="191">
        <f>IF(N1081="zákl. prenesená",J1081,0)</f>
        <v>0</v>
      </c>
      <c r="BH1081" s="191">
        <f>IF(N1081="zníž. prenesená",J1081,0)</f>
        <v>0</v>
      </c>
      <c r="BI1081" s="191">
        <f>IF(N1081="nulová",J1081,0)</f>
        <v>0</v>
      </c>
      <c r="BJ1081" s="19" t="s">
        <v>171</v>
      </c>
      <c r="BK1081" s="191">
        <f>ROUND(I1081*H1081,2)</f>
        <v>0</v>
      </c>
      <c r="BL1081" s="19" t="s">
        <v>240</v>
      </c>
      <c r="BM1081" s="190" t="s">
        <v>1642</v>
      </c>
    </row>
    <row r="1082" s="12" customFormat="1" ht="22.8" customHeight="1">
      <c r="A1082" s="12"/>
      <c r="B1082" s="164"/>
      <c r="C1082" s="12"/>
      <c r="D1082" s="165" t="s">
        <v>75</v>
      </c>
      <c r="E1082" s="175" t="s">
        <v>1643</v>
      </c>
      <c r="F1082" s="175" t="s">
        <v>1644</v>
      </c>
      <c r="G1082" s="12"/>
      <c r="H1082" s="12"/>
      <c r="I1082" s="167"/>
      <c r="J1082" s="176">
        <f>BK1082</f>
        <v>0</v>
      </c>
      <c r="K1082" s="12"/>
      <c r="L1082" s="164"/>
      <c r="M1082" s="169"/>
      <c r="N1082" s="170"/>
      <c r="O1082" s="170"/>
      <c r="P1082" s="171">
        <f>SUM(P1083:P1131)</f>
        <v>0</v>
      </c>
      <c r="Q1082" s="170"/>
      <c r="R1082" s="171">
        <f>SUM(R1083:R1131)</f>
        <v>6.4893977000000014</v>
      </c>
      <c r="S1082" s="170"/>
      <c r="T1082" s="172">
        <f>SUM(T1083:T1131)</f>
        <v>0</v>
      </c>
      <c r="U1082" s="12"/>
      <c r="V1082" s="12"/>
      <c r="W1082" s="12"/>
      <c r="X1082" s="12"/>
      <c r="Y1082" s="12"/>
      <c r="Z1082" s="12"/>
      <c r="AA1082" s="12"/>
      <c r="AB1082" s="12"/>
      <c r="AC1082" s="12"/>
      <c r="AD1082" s="12"/>
      <c r="AE1082" s="12"/>
      <c r="AR1082" s="165" t="s">
        <v>171</v>
      </c>
      <c r="AT1082" s="173" t="s">
        <v>75</v>
      </c>
      <c r="AU1082" s="173" t="s">
        <v>81</v>
      </c>
      <c r="AY1082" s="165" t="s">
        <v>165</v>
      </c>
      <c r="BK1082" s="174">
        <f>SUM(BK1083:BK1131)</f>
        <v>0</v>
      </c>
    </row>
    <row r="1083" s="2" customFormat="1" ht="24.15" customHeight="1">
      <c r="A1083" s="38"/>
      <c r="B1083" s="177"/>
      <c r="C1083" s="178" t="s">
        <v>1645</v>
      </c>
      <c r="D1083" s="178" t="s">
        <v>167</v>
      </c>
      <c r="E1083" s="179" t="s">
        <v>1646</v>
      </c>
      <c r="F1083" s="180" t="s">
        <v>1647</v>
      </c>
      <c r="G1083" s="181" t="s">
        <v>170</v>
      </c>
      <c r="H1083" s="182">
        <v>13.949999999999999</v>
      </c>
      <c r="I1083" s="183"/>
      <c r="J1083" s="184">
        <f>ROUND(I1083*H1083,2)</f>
        <v>0</v>
      </c>
      <c r="K1083" s="185"/>
      <c r="L1083" s="39"/>
      <c r="M1083" s="186" t="s">
        <v>1</v>
      </c>
      <c r="N1083" s="187" t="s">
        <v>42</v>
      </c>
      <c r="O1083" s="78"/>
      <c r="P1083" s="188">
        <f>O1083*H1083</f>
        <v>0</v>
      </c>
      <c r="Q1083" s="188">
        <v>0.0037499999999999999</v>
      </c>
      <c r="R1083" s="188">
        <f>Q1083*H1083</f>
        <v>0.052312499999999998</v>
      </c>
      <c r="S1083" s="188">
        <v>0</v>
      </c>
      <c r="T1083" s="189">
        <f>S1083*H1083</f>
        <v>0</v>
      </c>
      <c r="U1083" s="38"/>
      <c r="V1083" s="38"/>
      <c r="W1083" s="38"/>
      <c r="X1083" s="38"/>
      <c r="Y1083" s="38"/>
      <c r="Z1083" s="38"/>
      <c r="AA1083" s="38"/>
      <c r="AB1083" s="38"/>
      <c r="AC1083" s="38"/>
      <c r="AD1083" s="38"/>
      <c r="AE1083" s="38"/>
      <c r="AR1083" s="190" t="s">
        <v>240</v>
      </c>
      <c r="AT1083" s="190" t="s">
        <v>167</v>
      </c>
      <c r="AU1083" s="190" t="s">
        <v>171</v>
      </c>
      <c r="AY1083" s="19" t="s">
        <v>165</v>
      </c>
      <c r="BE1083" s="191">
        <f>IF(N1083="základná",J1083,0)</f>
        <v>0</v>
      </c>
      <c r="BF1083" s="191">
        <f>IF(N1083="znížená",J1083,0)</f>
        <v>0</v>
      </c>
      <c r="BG1083" s="191">
        <f>IF(N1083="zákl. prenesená",J1083,0)</f>
        <v>0</v>
      </c>
      <c r="BH1083" s="191">
        <f>IF(N1083="zníž. prenesená",J1083,0)</f>
        <v>0</v>
      </c>
      <c r="BI1083" s="191">
        <f>IF(N1083="nulová",J1083,0)</f>
        <v>0</v>
      </c>
      <c r="BJ1083" s="19" t="s">
        <v>171</v>
      </c>
      <c r="BK1083" s="191">
        <f>ROUND(I1083*H1083,2)</f>
        <v>0</v>
      </c>
      <c r="BL1083" s="19" t="s">
        <v>240</v>
      </c>
      <c r="BM1083" s="190" t="s">
        <v>1648</v>
      </c>
    </row>
    <row r="1084" s="13" customFormat="1">
      <c r="A1084" s="13"/>
      <c r="B1084" s="192"/>
      <c r="C1084" s="13"/>
      <c r="D1084" s="193" t="s">
        <v>173</v>
      </c>
      <c r="E1084" s="194" t="s">
        <v>1</v>
      </c>
      <c r="F1084" s="195" t="s">
        <v>1649</v>
      </c>
      <c r="G1084" s="13"/>
      <c r="H1084" s="196">
        <v>13.949999999999999</v>
      </c>
      <c r="I1084" s="197"/>
      <c r="J1084" s="13"/>
      <c r="K1084" s="13"/>
      <c r="L1084" s="192"/>
      <c r="M1084" s="198"/>
      <c r="N1084" s="199"/>
      <c r="O1084" s="199"/>
      <c r="P1084" s="199"/>
      <c r="Q1084" s="199"/>
      <c r="R1084" s="199"/>
      <c r="S1084" s="199"/>
      <c r="T1084" s="200"/>
      <c r="U1084" s="13"/>
      <c r="V1084" s="13"/>
      <c r="W1084" s="13"/>
      <c r="X1084" s="13"/>
      <c r="Y1084" s="13"/>
      <c r="Z1084" s="13"/>
      <c r="AA1084" s="13"/>
      <c r="AB1084" s="13"/>
      <c r="AC1084" s="13"/>
      <c r="AD1084" s="13"/>
      <c r="AE1084" s="13"/>
      <c r="AT1084" s="194" t="s">
        <v>173</v>
      </c>
      <c r="AU1084" s="194" t="s">
        <v>171</v>
      </c>
      <c r="AV1084" s="13" t="s">
        <v>171</v>
      </c>
      <c r="AW1084" s="13" t="s">
        <v>32</v>
      </c>
      <c r="AX1084" s="13" t="s">
        <v>81</v>
      </c>
      <c r="AY1084" s="194" t="s">
        <v>165</v>
      </c>
    </row>
    <row r="1085" s="2" customFormat="1" ht="24.15" customHeight="1">
      <c r="A1085" s="38"/>
      <c r="B1085" s="177"/>
      <c r="C1085" s="178" t="s">
        <v>1650</v>
      </c>
      <c r="D1085" s="178" t="s">
        <v>167</v>
      </c>
      <c r="E1085" s="179" t="s">
        <v>1651</v>
      </c>
      <c r="F1085" s="180" t="s">
        <v>1652</v>
      </c>
      <c r="G1085" s="181" t="s">
        <v>222</v>
      </c>
      <c r="H1085" s="182">
        <v>24.300000000000001</v>
      </c>
      <c r="I1085" s="183"/>
      <c r="J1085" s="184">
        <f>ROUND(I1085*H1085,2)</f>
        <v>0</v>
      </c>
      <c r="K1085" s="185"/>
      <c r="L1085" s="39"/>
      <c r="M1085" s="186" t="s">
        <v>1</v>
      </c>
      <c r="N1085" s="187" t="s">
        <v>42</v>
      </c>
      <c r="O1085" s="78"/>
      <c r="P1085" s="188">
        <f>O1085*H1085</f>
        <v>0</v>
      </c>
      <c r="Q1085" s="188">
        <v>0.0034299999999999999</v>
      </c>
      <c r="R1085" s="188">
        <f>Q1085*H1085</f>
        <v>0.083349000000000006</v>
      </c>
      <c r="S1085" s="188">
        <v>0</v>
      </c>
      <c r="T1085" s="189">
        <f>S1085*H1085</f>
        <v>0</v>
      </c>
      <c r="U1085" s="38"/>
      <c r="V1085" s="38"/>
      <c r="W1085" s="38"/>
      <c r="X1085" s="38"/>
      <c r="Y1085" s="38"/>
      <c r="Z1085" s="38"/>
      <c r="AA1085" s="38"/>
      <c r="AB1085" s="38"/>
      <c r="AC1085" s="38"/>
      <c r="AD1085" s="38"/>
      <c r="AE1085" s="38"/>
      <c r="AR1085" s="190" t="s">
        <v>240</v>
      </c>
      <c r="AT1085" s="190" t="s">
        <v>167</v>
      </c>
      <c r="AU1085" s="190" t="s">
        <v>171</v>
      </c>
      <c r="AY1085" s="19" t="s">
        <v>165</v>
      </c>
      <c r="BE1085" s="191">
        <f>IF(N1085="základná",J1085,0)</f>
        <v>0</v>
      </c>
      <c r="BF1085" s="191">
        <f>IF(N1085="znížená",J1085,0)</f>
        <v>0</v>
      </c>
      <c r="BG1085" s="191">
        <f>IF(N1085="zákl. prenesená",J1085,0)</f>
        <v>0</v>
      </c>
      <c r="BH1085" s="191">
        <f>IF(N1085="zníž. prenesená",J1085,0)</f>
        <v>0</v>
      </c>
      <c r="BI1085" s="191">
        <f>IF(N1085="nulová",J1085,0)</f>
        <v>0</v>
      </c>
      <c r="BJ1085" s="19" t="s">
        <v>171</v>
      </c>
      <c r="BK1085" s="191">
        <f>ROUND(I1085*H1085,2)</f>
        <v>0</v>
      </c>
      <c r="BL1085" s="19" t="s">
        <v>240</v>
      </c>
      <c r="BM1085" s="190" t="s">
        <v>1653</v>
      </c>
    </row>
    <row r="1086" s="13" customFormat="1">
      <c r="A1086" s="13"/>
      <c r="B1086" s="192"/>
      <c r="C1086" s="13"/>
      <c r="D1086" s="193" t="s">
        <v>173</v>
      </c>
      <c r="E1086" s="194" t="s">
        <v>1</v>
      </c>
      <c r="F1086" s="195" t="s">
        <v>373</v>
      </c>
      <c r="G1086" s="13"/>
      <c r="H1086" s="196">
        <v>33.420000000000002</v>
      </c>
      <c r="I1086" s="197"/>
      <c r="J1086" s="13"/>
      <c r="K1086" s="13"/>
      <c r="L1086" s="192"/>
      <c r="M1086" s="198"/>
      <c r="N1086" s="199"/>
      <c r="O1086" s="199"/>
      <c r="P1086" s="199"/>
      <c r="Q1086" s="199"/>
      <c r="R1086" s="199"/>
      <c r="S1086" s="199"/>
      <c r="T1086" s="200"/>
      <c r="U1086" s="13"/>
      <c r="V1086" s="13"/>
      <c r="W1086" s="13"/>
      <c r="X1086" s="13"/>
      <c r="Y1086" s="13"/>
      <c r="Z1086" s="13"/>
      <c r="AA1086" s="13"/>
      <c r="AB1086" s="13"/>
      <c r="AC1086" s="13"/>
      <c r="AD1086" s="13"/>
      <c r="AE1086" s="13"/>
      <c r="AT1086" s="194" t="s">
        <v>173</v>
      </c>
      <c r="AU1086" s="194" t="s">
        <v>171</v>
      </c>
      <c r="AV1086" s="13" t="s">
        <v>171</v>
      </c>
      <c r="AW1086" s="13" t="s">
        <v>32</v>
      </c>
      <c r="AX1086" s="13" t="s">
        <v>76</v>
      </c>
      <c r="AY1086" s="194" t="s">
        <v>165</v>
      </c>
    </row>
    <row r="1087" s="13" customFormat="1">
      <c r="A1087" s="13"/>
      <c r="B1087" s="192"/>
      <c r="C1087" s="13"/>
      <c r="D1087" s="193" t="s">
        <v>173</v>
      </c>
      <c r="E1087" s="194" t="s">
        <v>1</v>
      </c>
      <c r="F1087" s="195" t="s">
        <v>374</v>
      </c>
      <c r="G1087" s="13"/>
      <c r="H1087" s="196">
        <v>41.399999999999999</v>
      </c>
      <c r="I1087" s="197"/>
      <c r="J1087" s="13"/>
      <c r="K1087" s="13"/>
      <c r="L1087" s="192"/>
      <c r="M1087" s="198"/>
      <c r="N1087" s="199"/>
      <c r="O1087" s="199"/>
      <c r="P1087" s="199"/>
      <c r="Q1087" s="199"/>
      <c r="R1087" s="199"/>
      <c r="S1087" s="199"/>
      <c r="T1087" s="200"/>
      <c r="U1087" s="13"/>
      <c r="V1087" s="13"/>
      <c r="W1087" s="13"/>
      <c r="X1087" s="13"/>
      <c r="Y1087" s="13"/>
      <c r="Z1087" s="13"/>
      <c r="AA1087" s="13"/>
      <c r="AB1087" s="13"/>
      <c r="AC1087" s="13"/>
      <c r="AD1087" s="13"/>
      <c r="AE1087" s="13"/>
      <c r="AT1087" s="194" t="s">
        <v>173</v>
      </c>
      <c r="AU1087" s="194" t="s">
        <v>171</v>
      </c>
      <c r="AV1087" s="13" t="s">
        <v>171</v>
      </c>
      <c r="AW1087" s="13" t="s">
        <v>32</v>
      </c>
      <c r="AX1087" s="13" t="s">
        <v>76</v>
      </c>
      <c r="AY1087" s="194" t="s">
        <v>165</v>
      </c>
    </row>
    <row r="1088" s="13" customFormat="1">
      <c r="A1088" s="13"/>
      <c r="B1088" s="192"/>
      <c r="C1088" s="13"/>
      <c r="D1088" s="193" t="s">
        <v>173</v>
      </c>
      <c r="E1088" s="194" t="s">
        <v>1</v>
      </c>
      <c r="F1088" s="195" t="s">
        <v>375</v>
      </c>
      <c r="G1088" s="13"/>
      <c r="H1088" s="196">
        <v>24.300000000000001</v>
      </c>
      <c r="I1088" s="197"/>
      <c r="J1088" s="13"/>
      <c r="K1088" s="13"/>
      <c r="L1088" s="192"/>
      <c r="M1088" s="198"/>
      <c r="N1088" s="199"/>
      <c r="O1088" s="199"/>
      <c r="P1088" s="199"/>
      <c r="Q1088" s="199"/>
      <c r="R1088" s="199"/>
      <c r="S1088" s="199"/>
      <c r="T1088" s="200"/>
      <c r="U1088" s="13"/>
      <c r="V1088" s="13"/>
      <c r="W1088" s="13"/>
      <c r="X1088" s="13"/>
      <c r="Y1088" s="13"/>
      <c r="Z1088" s="13"/>
      <c r="AA1088" s="13"/>
      <c r="AB1088" s="13"/>
      <c r="AC1088" s="13"/>
      <c r="AD1088" s="13"/>
      <c r="AE1088" s="13"/>
      <c r="AT1088" s="194" t="s">
        <v>173</v>
      </c>
      <c r="AU1088" s="194" t="s">
        <v>171</v>
      </c>
      <c r="AV1088" s="13" t="s">
        <v>171</v>
      </c>
      <c r="AW1088" s="13" t="s">
        <v>32</v>
      </c>
      <c r="AX1088" s="13" t="s">
        <v>81</v>
      </c>
      <c r="AY1088" s="194" t="s">
        <v>165</v>
      </c>
    </row>
    <row r="1089" s="2" customFormat="1" ht="16.5" customHeight="1">
      <c r="A1089" s="38"/>
      <c r="B1089" s="177"/>
      <c r="C1089" s="201" t="s">
        <v>1654</v>
      </c>
      <c r="D1089" s="201" t="s">
        <v>201</v>
      </c>
      <c r="E1089" s="202" t="s">
        <v>1655</v>
      </c>
      <c r="F1089" s="203" t="s">
        <v>1656</v>
      </c>
      <c r="G1089" s="204" t="s">
        <v>216</v>
      </c>
      <c r="H1089" s="205">
        <v>84.248000000000005</v>
      </c>
      <c r="I1089" s="206"/>
      <c r="J1089" s="207">
        <f>ROUND(I1089*H1089,2)</f>
        <v>0</v>
      </c>
      <c r="K1089" s="208"/>
      <c r="L1089" s="209"/>
      <c r="M1089" s="210" t="s">
        <v>1</v>
      </c>
      <c r="N1089" s="211" t="s">
        <v>42</v>
      </c>
      <c r="O1089" s="78"/>
      <c r="P1089" s="188">
        <f>O1089*H1089</f>
        <v>0</v>
      </c>
      <c r="Q1089" s="188">
        <v>0.00044999999999999999</v>
      </c>
      <c r="R1089" s="188">
        <f>Q1089*H1089</f>
        <v>0.037911600000000004</v>
      </c>
      <c r="S1089" s="188">
        <v>0</v>
      </c>
      <c r="T1089" s="189">
        <f>S1089*H1089</f>
        <v>0</v>
      </c>
      <c r="U1089" s="38"/>
      <c r="V1089" s="38"/>
      <c r="W1089" s="38"/>
      <c r="X1089" s="38"/>
      <c r="Y1089" s="38"/>
      <c r="Z1089" s="38"/>
      <c r="AA1089" s="38"/>
      <c r="AB1089" s="38"/>
      <c r="AC1089" s="38"/>
      <c r="AD1089" s="38"/>
      <c r="AE1089" s="38"/>
      <c r="AR1089" s="190" t="s">
        <v>523</v>
      </c>
      <c r="AT1089" s="190" t="s">
        <v>201</v>
      </c>
      <c r="AU1089" s="190" t="s">
        <v>171</v>
      </c>
      <c r="AY1089" s="19" t="s">
        <v>165</v>
      </c>
      <c r="BE1089" s="191">
        <f>IF(N1089="základná",J1089,0)</f>
        <v>0</v>
      </c>
      <c r="BF1089" s="191">
        <f>IF(N1089="znížená",J1089,0)</f>
        <v>0</v>
      </c>
      <c r="BG1089" s="191">
        <f>IF(N1089="zákl. prenesená",J1089,0)</f>
        <v>0</v>
      </c>
      <c r="BH1089" s="191">
        <f>IF(N1089="zníž. prenesená",J1089,0)</f>
        <v>0</v>
      </c>
      <c r="BI1089" s="191">
        <f>IF(N1089="nulová",J1089,0)</f>
        <v>0</v>
      </c>
      <c r="BJ1089" s="19" t="s">
        <v>171</v>
      </c>
      <c r="BK1089" s="191">
        <f>ROUND(I1089*H1089,2)</f>
        <v>0</v>
      </c>
      <c r="BL1089" s="19" t="s">
        <v>240</v>
      </c>
      <c r="BM1089" s="190" t="s">
        <v>1657</v>
      </c>
    </row>
    <row r="1090" s="13" customFormat="1">
      <c r="A1090" s="13"/>
      <c r="B1090" s="192"/>
      <c r="C1090" s="13"/>
      <c r="D1090" s="193" t="s">
        <v>173</v>
      </c>
      <c r="E1090" s="13"/>
      <c r="F1090" s="195" t="s">
        <v>1658</v>
      </c>
      <c r="G1090" s="13"/>
      <c r="H1090" s="196">
        <v>84.248000000000005</v>
      </c>
      <c r="I1090" s="197"/>
      <c r="J1090" s="13"/>
      <c r="K1090" s="13"/>
      <c r="L1090" s="192"/>
      <c r="M1090" s="198"/>
      <c r="N1090" s="199"/>
      <c r="O1090" s="199"/>
      <c r="P1090" s="199"/>
      <c r="Q1090" s="199"/>
      <c r="R1090" s="199"/>
      <c r="S1090" s="199"/>
      <c r="T1090" s="200"/>
      <c r="U1090" s="13"/>
      <c r="V1090" s="13"/>
      <c r="W1090" s="13"/>
      <c r="X1090" s="13"/>
      <c r="Y1090" s="13"/>
      <c r="Z1090" s="13"/>
      <c r="AA1090" s="13"/>
      <c r="AB1090" s="13"/>
      <c r="AC1090" s="13"/>
      <c r="AD1090" s="13"/>
      <c r="AE1090" s="13"/>
      <c r="AT1090" s="194" t="s">
        <v>173</v>
      </c>
      <c r="AU1090" s="194" t="s">
        <v>171</v>
      </c>
      <c r="AV1090" s="13" t="s">
        <v>171</v>
      </c>
      <c r="AW1090" s="13" t="s">
        <v>3</v>
      </c>
      <c r="AX1090" s="13" t="s">
        <v>81</v>
      </c>
      <c r="AY1090" s="194" t="s">
        <v>165</v>
      </c>
    </row>
    <row r="1091" s="2" customFormat="1" ht="24.15" customHeight="1">
      <c r="A1091" s="38"/>
      <c r="B1091" s="177"/>
      <c r="C1091" s="178" t="s">
        <v>1659</v>
      </c>
      <c r="D1091" s="178" t="s">
        <v>167</v>
      </c>
      <c r="E1091" s="179" t="s">
        <v>1660</v>
      </c>
      <c r="F1091" s="180" t="s">
        <v>1661</v>
      </c>
      <c r="G1091" s="181" t="s">
        <v>222</v>
      </c>
      <c r="H1091" s="182">
        <v>6.7000000000000002</v>
      </c>
      <c r="I1091" s="183"/>
      <c r="J1091" s="184">
        <f>ROUND(I1091*H1091,2)</f>
        <v>0</v>
      </c>
      <c r="K1091" s="185"/>
      <c r="L1091" s="39"/>
      <c r="M1091" s="186" t="s">
        <v>1</v>
      </c>
      <c r="N1091" s="187" t="s">
        <v>42</v>
      </c>
      <c r="O1091" s="78"/>
      <c r="P1091" s="188">
        <f>O1091*H1091</f>
        <v>0</v>
      </c>
      <c r="Q1091" s="188">
        <v>0.0034299999999999999</v>
      </c>
      <c r="R1091" s="188">
        <f>Q1091*H1091</f>
        <v>0.022981000000000001</v>
      </c>
      <c r="S1091" s="188">
        <v>0</v>
      </c>
      <c r="T1091" s="189">
        <f>S1091*H1091</f>
        <v>0</v>
      </c>
      <c r="U1091" s="38"/>
      <c r="V1091" s="38"/>
      <c r="W1091" s="38"/>
      <c r="X1091" s="38"/>
      <c r="Y1091" s="38"/>
      <c r="Z1091" s="38"/>
      <c r="AA1091" s="38"/>
      <c r="AB1091" s="38"/>
      <c r="AC1091" s="38"/>
      <c r="AD1091" s="38"/>
      <c r="AE1091" s="38"/>
      <c r="AR1091" s="190" t="s">
        <v>240</v>
      </c>
      <c r="AT1091" s="190" t="s">
        <v>167</v>
      </c>
      <c r="AU1091" s="190" t="s">
        <v>171</v>
      </c>
      <c r="AY1091" s="19" t="s">
        <v>165</v>
      </c>
      <c r="BE1091" s="191">
        <f>IF(N1091="základná",J1091,0)</f>
        <v>0</v>
      </c>
      <c r="BF1091" s="191">
        <f>IF(N1091="znížená",J1091,0)</f>
        <v>0</v>
      </c>
      <c r="BG1091" s="191">
        <f>IF(N1091="zákl. prenesená",J1091,0)</f>
        <v>0</v>
      </c>
      <c r="BH1091" s="191">
        <f>IF(N1091="zníž. prenesená",J1091,0)</f>
        <v>0</v>
      </c>
      <c r="BI1091" s="191">
        <f>IF(N1091="nulová",J1091,0)</f>
        <v>0</v>
      </c>
      <c r="BJ1091" s="19" t="s">
        <v>171</v>
      </c>
      <c r="BK1091" s="191">
        <f>ROUND(I1091*H1091,2)</f>
        <v>0</v>
      </c>
      <c r="BL1091" s="19" t="s">
        <v>240</v>
      </c>
      <c r="BM1091" s="190" t="s">
        <v>1662</v>
      </c>
    </row>
    <row r="1092" s="13" customFormat="1">
      <c r="A1092" s="13"/>
      <c r="B1092" s="192"/>
      <c r="C1092" s="13"/>
      <c r="D1092" s="193" t="s">
        <v>173</v>
      </c>
      <c r="E1092" s="194" t="s">
        <v>1</v>
      </c>
      <c r="F1092" s="195" t="s">
        <v>1663</v>
      </c>
      <c r="G1092" s="13"/>
      <c r="H1092" s="196">
        <v>6.7000000000000002</v>
      </c>
      <c r="I1092" s="197"/>
      <c r="J1092" s="13"/>
      <c r="K1092" s="13"/>
      <c r="L1092" s="192"/>
      <c r="M1092" s="198"/>
      <c r="N1092" s="199"/>
      <c r="O1092" s="199"/>
      <c r="P1092" s="199"/>
      <c r="Q1092" s="199"/>
      <c r="R1092" s="199"/>
      <c r="S1092" s="199"/>
      <c r="T1092" s="200"/>
      <c r="U1092" s="13"/>
      <c r="V1092" s="13"/>
      <c r="W1092" s="13"/>
      <c r="X1092" s="13"/>
      <c r="Y1092" s="13"/>
      <c r="Z1092" s="13"/>
      <c r="AA1092" s="13"/>
      <c r="AB1092" s="13"/>
      <c r="AC1092" s="13"/>
      <c r="AD1092" s="13"/>
      <c r="AE1092" s="13"/>
      <c r="AT1092" s="194" t="s">
        <v>173</v>
      </c>
      <c r="AU1092" s="194" t="s">
        <v>171</v>
      </c>
      <c r="AV1092" s="13" t="s">
        <v>171</v>
      </c>
      <c r="AW1092" s="13" t="s">
        <v>32</v>
      </c>
      <c r="AX1092" s="13" t="s">
        <v>81</v>
      </c>
      <c r="AY1092" s="194" t="s">
        <v>165</v>
      </c>
    </row>
    <row r="1093" s="2" customFormat="1" ht="16.5" customHeight="1">
      <c r="A1093" s="38"/>
      <c r="B1093" s="177"/>
      <c r="C1093" s="201" t="s">
        <v>1664</v>
      </c>
      <c r="D1093" s="201" t="s">
        <v>201</v>
      </c>
      <c r="E1093" s="202" t="s">
        <v>1655</v>
      </c>
      <c r="F1093" s="203" t="s">
        <v>1656</v>
      </c>
      <c r="G1093" s="204" t="s">
        <v>216</v>
      </c>
      <c r="H1093" s="205">
        <v>23.228999999999999</v>
      </c>
      <c r="I1093" s="206"/>
      <c r="J1093" s="207">
        <f>ROUND(I1093*H1093,2)</f>
        <v>0</v>
      </c>
      <c r="K1093" s="208"/>
      <c r="L1093" s="209"/>
      <c r="M1093" s="210" t="s">
        <v>1</v>
      </c>
      <c r="N1093" s="211" t="s">
        <v>42</v>
      </c>
      <c r="O1093" s="78"/>
      <c r="P1093" s="188">
        <f>O1093*H1093</f>
        <v>0</v>
      </c>
      <c r="Q1093" s="188">
        <v>0.00044999999999999999</v>
      </c>
      <c r="R1093" s="188">
        <f>Q1093*H1093</f>
        <v>0.01045305</v>
      </c>
      <c r="S1093" s="188">
        <v>0</v>
      </c>
      <c r="T1093" s="189">
        <f>S1093*H1093</f>
        <v>0</v>
      </c>
      <c r="U1093" s="38"/>
      <c r="V1093" s="38"/>
      <c r="W1093" s="38"/>
      <c r="X1093" s="38"/>
      <c r="Y1093" s="38"/>
      <c r="Z1093" s="38"/>
      <c r="AA1093" s="38"/>
      <c r="AB1093" s="38"/>
      <c r="AC1093" s="38"/>
      <c r="AD1093" s="38"/>
      <c r="AE1093" s="38"/>
      <c r="AR1093" s="190" t="s">
        <v>523</v>
      </c>
      <c r="AT1093" s="190" t="s">
        <v>201</v>
      </c>
      <c r="AU1093" s="190" t="s">
        <v>171</v>
      </c>
      <c r="AY1093" s="19" t="s">
        <v>165</v>
      </c>
      <c r="BE1093" s="191">
        <f>IF(N1093="základná",J1093,0)</f>
        <v>0</v>
      </c>
      <c r="BF1093" s="191">
        <f>IF(N1093="znížená",J1093,0)</f>
        <v>0</v>
      </c>
      <c r="BG1093" s="191">
        <f>IF(N1093="zákl. prenesená",J1093,0)</f>
        <v>0</v>
      </c>
      <c r="BH1093" s="191">
        <f>IF(N1093="zníž. prenesená",J1093,0)</f>
        <v>0</v>
      </c>
      <c r="BI1093" s="191">
        <f>IF(N1093="nulová",J1093,0)</f>
        <v>0</v>
      </c>
      <c r="BJ1093" s="19" t="s">
        <v>171</v>
      </c>
      <c r="BK1093" s="191">
        <f>ROUND(I1093*H1093,2)</f>
        <v>0</v>
      </c>
      <c r="BL1093" s="19" t="s">
        <v>240</v>
      </c>
      <c r="BM1093" s="190" t="s">
        <v>1665</v>
      </c>
    </row>
    <row r="1094" s="13" customFormat="1">
      <c r="A1094" s="13"/>
      <c r="B1094" s="192"/>
      <c r="C1094" s="13"/>
      <c r="D1094" s="193" t="s">
        <v>173</v>
      </c>
      <c r="E1094" s="13"/>
      <c r="F1094" s="195" t="s">
        <v>1666</v>
      </c>
      <c r="G1094" s="13"/>
      <c r="H1094" s="196">
        <v>23.228999999999999</v>
      </c>
      <c r="I1094" s="197"/>
      <c r="J1094" s="13"/>
      <c r="K1094" s="13"/>
      <c r="L1094" s="192"/>
      <c r="M1094" s="198"/>
      <c r="N1094" s="199"/>
      <c r="O1094" s="199"/>
      <c r="P1094" s="199"/>
      <c r="Q1094" s="199"/>
      <c r="R1094" s="199"/>
      <c r="S1094" s="199"/>
      <c r="T1094" s="200"/>
      <c r="U1094" s="13"/>
      <c r="V1094" s="13"/>
      <c r="W1094" s="13"/>
      <c r="X1094" s="13"/>
      <c r="Y1094" s="13"/>
      <c r="Z1094" s="13"/>
      <c r="AA1094" s="13"/>
      <c r="AB1094" s="13"/>
      <c r="AC1094" s="13"/>
      <c r="AD1094" s="13"/>
      <c r="AE1094" s="13"/>
      <c r="AT1094" s="194" t="s">
        <v>173</v>
      </c>
      <c r="AU1094" s="194" t="s">
        <v>171</v>
      </c>
      <c r="AV1094" s="13" t="s">
        <v>171</v>
      </c>
      <c r="AW1094" s="13" t="s">
        <v>3</v>
      </c>
      <c r="AX1094" s="13" t="s">
        <v>81</v>
      </c>
      <c r="AY1094" s="194" t="s">
        <v>165</v>
      </c>
    </row>
    <row r="1095" s="2" customFormat="1" ht="16.5" customHeight="1">
      <c r="A1095" s="38"/>
      <c r="B1095" s="177"/>
      <c r="C1095" s="178" t="s">
        <v>1667</v>
      </c>
      <c r="D1095" s="178" t="s">
        <v>167</v>
      </c>
      <c r="E1095" s="179" t="s">
        <v>1668</v>
      </c>
      <c r="F1095" s="180" t="s">
        <v>1669</v>
      </c>
      <c r="G1095" s="181" t="s">
        <v>170</v>
      </c>
      <c r="H1095" s="182">
        <v>167.81100000000001</v>
      </c>
      <c r="I1095" s="183"/>
      <c r="J1095" s="184">
        <f>ROUND(I1095*H1095,2)</f>
        <v>0</v>
      </c>
      <c r="K1095" s="185"/>
      <c r="L1095" s="39"/>
      <c r="M1095" s="186" t="s">
        <v>1</v>
      </c>
      <c r="N1095" s="187" t="s">
        <v>42</v>
      </c>
      <c r="O1095" s="78"/>
      <c r="P1095" s="188">
        <f>O1095*H1095</f>
        <v>0</v>
      </c>
      <c r="Q1095" s="188">
        <v>0.0039500000000000004</v>
      </c>
      <c r="R1095" s="188">
        <f>Q1095*H1095</f>
        <v>0.66285345000000007</v>
      </c>
      <c r="S1095" s="188">
        <v>0</v>
      </c>
      <c r="T1095" s="189">
        <f>S1095*H1095</f>
        <v>0</v>
      </c>
      <c r="U1095" s="38"/>
      <c r="V1095" s="38"/>
      <c r="W1095" s="38"/>
      <c r="X1095" s="38"/>
      <c r="Y1095" s="38"/>
      <c r="Z1095" s="38"/>
      <c r="AA1095" s="38"/>
      <c r="AB1095" s="38"/>
      <c r="AC1095" s="38"/>
      <c r="AD1095" s="38"/>
      <c r="AE1095" s="38"/>
      <c r="AR1095" s="190" t="s">
        <v>240</v>
      </c>
      <c r="AT1095" s="190" t="s">
        <v>167</v>
      </c>
      <c r="AU1095" s="190" t="s">
        <v>171</v>
      </c>
      <c r="AY1095" s="19" t="s">
        <v>165</v>
      </c>
      <c r="BE1095" s="191">
        <f>IF(N1095="základná",J1095,0)</f>
        <v>0</v>
      </c>
      <c r="BF1095" s="191">
        <f>IF(N1095="znížená",J1095,0)</f>
        <v>0</v>
      </c>
      <c r="BG1095" s="191">
        <f>IF(N1095="zákl. prenesená",J1095,0)</f>
        <v>0</v>
      </c>
      <c r="BH1095" s="191">
        <f>IF(N1095="zníž. prenesená",J1095,0)</f>
        <v>0</v>
      </c>
      <c r="BI1095" s="191">
        <f>IF(N1095="nulová",J1095,0)</f>
        <v>0</v>
      </c>
      <c r="BJ1095" s="19" t="s">
        <v>171</v>
      </c>
      <c r="BK1095" s="191">
        <f>ROUND(I1095*H1095,2)</f>
        <v>0</v>
      </c>
      <c r="BL1095" s="19" t="s">
        <v>240</v>
      </c>
      <c r="BM1095" s="190" t="s">
        <v>1670</v>
      </c>
    </row>
    <row r="1096" s="15" customFormat="1">
      <c r="A1096" s="15"/>
      <c r="B1096" s="220"/>
      <c r="C1096" s="15"/>
      <c r="D1096" s="193" t="s">
        <v>173</v>
      </c>
      <c r="E1096" s="221" t="s">
        <v>1</v>
      </c>
      <c r="F1096" s="222" t="s">
        <v>260</v>
      </c>
      <c r="G1096" s="15"/>
      <c r="H1096" s="221" t="s">
        <v>1</v>
      </c>
      <c r="I1096" s="223"/>
      <c r="J1096" s="15"/>
      <c r="K1096" s="15"/>
      <c r="L1096" s="220"/>
      <c r="M1096" s="224"/>
      <c r="N1096" s="225"/>
      <c r="O1096" s="225"/>
      <c r="P1096" s="225"/>
      <c r="Q1096" s="225"/>
      <c r="R1096" s="225"/>
      <c r="S1096" s="225"/>
      <c r="T1096" s="226"/>
      <c r="U1096" s="15"/>
      <c r="V1096" s="15"/>
      <c r="W1096" s="15"/>
      <c r="X1096" s="15"/>
      <c r="Y1096" s="15"/>
      <c r="Z1096" s="15"/>
      <c r="AA1096" s="15"/>
      <c r="AB1096" s="15"/>
      <c r="AC1096" s="15"/>
      <c r="AD1096" s="15"/>
      <c r="AE1096" s="15"/>
      <c r="AT1096" s="221" t="s">
        <v>173</v>
      </c>
      <c r="AU1096" s="221" t="s">
        <v>171</v>
      </c>
      <c r="AV1096" s="15" t="s">
        <v>81</v>
      </c>
      <c r="AW1096" s="15" t="s">
        <v>32</v>
      </c>
      <c r="AX1096" s="15" t="s">
        <v>76</v>
      </c>
      <c r="AY1096" s="221" t="s">
        <v>165</v>
      </c>
    </row>
    <row r="1097" s="13" customFormat="1">
      <c r="A1097" s="13"/>
      <c r="B1097" s="192"/>
      <c r="C1097" s="13"/>
      <c r="D1097" s="193" t="s">
        <v>173</v>
      </c>
      <c r="E1097" s="194" t="s">
        <v>1</v>
      </c>
      <c r="F1097" s="195" t="s">
        <v>1671</v>
      </c>
      <c r="G1097" s="13"/>
      <c r="H1097" s="196">
        <v>39.530000000000001</v>
      </c>
      <c r="I1097" s="197"/>
      <c r="J1097" s="13"/>
      <c r="K1097" s="13"/>
      <c r="L1097" s="192"/>
      <c r="M1097" s="198"/>
      <c r="N1097" s="199"/>
      <c r="O1097" s="199"/>
      <c r="P1097" s="199"/>
      <c r="Q1097" s="199"/>
      <c r="R1097" s="199"/>
      <c r="S1097" s="199"/>
      <c r="T1097" s="200"/>
      <c r="U1097" s="13"/>
      <c r="V1097" s="13"/>
      <c r="W1097" s="13"/>
      <c r="X1097" s="13"/>
      <c r="Y1097" s="13"/>
      <c r="Z1097" s="13"/>
      <c r="AA1097" s="13"/>
      <c r="AB1097" s="13"/>
      <c r="AC1097" s="13"/>
      <c r="AD1097" s="13"/>
      <c r="AE1097" s="13"/>
      <c r="AT1097" s="194" t="s">
        <v>173</v>
      </c>
      <c r="AU1097" s="194" t="s">
        <v>171</v>
      </c>
      <c r="AV1097" s="13" t="s">
        <v>171</v>
      </c>
      <c r="AW1097" s="13" t="s">
        <v>32</v>
      </c>
      <c r="AX1097" s="13" t="s">
        <v>76</v>
      </c>
      <c r="AY1097" s="194" t="s">
        <v>165</v>
      </c>
    </row>
    <row r="1098" s="15" customFormat="1">
      <c r="A1098" s="15"/>
      <c r="B1098" s="220"/>
      <c r="C1098" s="15"/>
      <c r="D1098" s="193" t="s">
        <v>173</v>
      </c>
      <c r="E1098" s="221" t="s">
        <v>1</v>
      </c>
      <c r="F1098" s="222" t="s">
        <v>338</v>
      </c>
      <c r="G1098" s="15"/>
      <c r="H1098" s="221" t="s">
        <v>1</v>
      </c>
      <c r="I1098" s="223"/>
      <c r="J1098" s="15"/>
      <c r="K1098" s="15"/>
      <c r="L1098" s="220"/>
      <c r="M1098" s="224"/>
      <c r="N1098" s="225"/>
      <c r="O1098" s="225"/>
      <c r="P1098" s="225"/>
      <c r="Q1098" s="225"/>
      <c r="R1098" s="225"/>
      <c r="S1098" s="225"/>
      <c r="T1098" s="226"/>
      <c r="U1098" s="15"/>
      <c r="V1098" s="15"/>
      <c r="W1098" s="15"/>
      <c r="X1098" s="15"/>
      <c r="Y1098" s="15"/>
      <c r="Z1098" s="15"/>
      <c r="AA1098" s="15"/>
      <c r="AB1098" s="15"/>
      <c r="AC1098" s="15"/>
      <c r="AD1098" s="15"/>
      <c r="AE1098" s="15"/>
      <c r="AT1098" s="221" t="s">
        <v>173</v>
      </c>
      <c r="AU1098" s="221" t="s">
        <v>171</v>
      </c>
      <c r="AV1098" s="15" t="s">
        <v>81</v>
      </c>
      <c r="AW1098" s="15" t="s">
        <v>32</v>
      </c>
      <c r="AX1098" s="15" t="s">
        <v>76</v>
      </c>
      <c r="AY1098" s="221" t="s">
        <v>165</v>
      </c>
    </row>
    <row r="1099" s="13" customFormat="1">
      <c r="A1099" s="13"/>
      <c r="B1099" s="192"/>
      <c r="C1099" s="13"/>
      <c r="D1099" s="193" t="s">
        <v>173</v>
      </c>
      <c r="E1099" s="194" t="s">
        <v>1</v>
      </c>
      <c r="F1099" s="195" t="s">
        <v>1672</v>
      </c>
      <c r="G1099" s="13"/>
      <c r="H1099" s="196">
        <v>23.800000000000001</v>
      </c>
      <c r="I1099" s="197"/>
      <c r="J1099" s="13"/>
      <c r="K1099" s="13"/>
      <c r="L1099" s="192"/>
      <c r="M1099" s="198"/>
      <c r="N1099" s="199"/>
      <c r="O1099" s="199"/>
      <c r="P1099" s="199"/>
      <c r="Q1099" s="199"/>
      <c r="R1099" s="199"/>
      <c r="S1099" s="199"/>
      <c r="T1099" s="200"/>
      <c r="U1099" s="13"/>
      <c r="V1099" s="13"/>
      <c r="W1099" s="13"/>
      <c r="X1099" s="13"/>
      <c r="Y1099" s="13"/>
      <c r="Z1099" s="13"/>
      <c r="AA1099" s="13"/>
      <c r="AB1099" s="13"/>
      <c r="AC1099" s="13"/>
      <c r="AD1099" s="13"/>
      <c r="AE1099" s="13"/>
      <c r="AT1099" s="194" t="s">
        <v>173</v>
      </c>
      <c r="AU1099" s="194" t="s">
        <v>171</v>
      </c>
      <c r="AV1099" s="13" t="s">
        <v>171</v>
      </c>
      <c r="AW1099" s="13" t="s">
        <v>32</v>
      </c>
      <c r="AX1099" s="13" t="s">
        <v>76</v>
      </c>
      <c r="AY1099" s="194" t="s">
        <v>165</v>
      </c>
    </row>
    <row r="1100" s="15" customFormat="1">
      <c r="A1100" s="15"/>
      <c r="B1100" s="220"/>
      <c r="C1100" s="15"/>
      <c r="D1100" s="193" t="s">
        <v>173</v>
      </c>
      <c r="E1100" s="221" t="s">
        <v>1</v>
      </c>
      <c r="F1100" s="222" t="s">
        <v>653</v>
      </c>
      <c r="G1100" s="15"/>
      <c r="H1100" s="221" t="s">
        <v>1</v>
      </c>
      <c r="I1100" s="223"/>
      <c r="J1100" s="15"/>
      <c r="K1100" s="15"/>
      <c r="L1100" s="220"/>
      <c r="M1100" s="224"/>
      <c r="N1100" s="225"/>
      <c r="O1100" s="225"/>
      <c r="P1100" s="225"/>
      <c r="Q1100" s="225"/>
      <c r="R1100" s="225"/>
      <c r="S1100" s="225"/>
      <c r="T1100" s="226"/>
      <c r="U1100" s="15"/>
      <c r="V1100" s="15"/>
      <c r="W1100" s="15"/>
      <c r="X1100" s="15"/>
      <c r="Y1100" s="15"/>
      <c r="Z1100" s="15"/>
      <c r="AA1100" s="15"/>
      <c r="AB1100" s="15"/>
      <c r="AC1100" s="15"/>
      <c r="AD1100" s="15"/>
      <c r="AE1100" s="15"/>
      <c r="AT1100" s="221" t="s">
        <v>173</v>
      </c>
      <c r="AU1100" s="221" t="s">
        <v>171</v>
      </c>
      <c r="AV1100" s="15" t="s">
        <v>81</v>
      </c>
      <c r="AW1100" s="15" t="s">
        <v>32</v>
      </c>
      <c r="AX1100" s="15" t="s">
        <v>76</v>
      </c>
      <c r="AY1100" s="221" t="s">
        <v>165</v>
      </c>
    </row>
    <row r="1101" s="13" customFormat="1">
      <c r="A1101" s="13"/>
      <c r="B1101" s="192"/>
      <c r="C1101" s="13"/>
      <c r="D1101" s="193" t="s">
        <v>173</v>
      </c>
      <c r="E1101" s="194" t="s">
        <v>1</v>
      </c>
      <c r="F1101" s="195" t="s">
        <v>1673</v>
      </c>
      <c r="G1101" s="13"/>
      <c r="H1101" s="196">
        <v>49.409999999999997</v>
      </c>
      <c r="I1101" s="197"/>
      <c r="J1101" s="13"/>
      <c r="K1101" s="13"/>
      <c r="L1101" s="192"/>
      <c r="M1101" s="198"/>
      <c r="N1101" s="199"/>
      <c r="O1101" s="199"/>
      <c r="P1101" s="199"/>
      <c r="Q1101" s="199"/>
      <c r="R1101" s="199"/>
      <c r="S1101" s="199"/>
      <c r="T1101" s="200"/>
      <c r="U1101" s="13"/>
      <c r="V1101" s="13"/>
      <c r="W1101" s="13"/>
      <c r="X1101" s="13"/>
      <c r="Y1101" s="13"/>
      <c r="Z1101" s="13"/>
      <c r="AA1101" s="13"/>
      <c r="AB1101" s="13"/>
      <c r="AC1101" s="13"/>
      <c r="AD1101" s="13"/>
      <c r="AE1101" s="13"/>
      <c r="AT1101" s="194" t="s">
        <v>173</v>
      </c>
      <c r="AU1101" s="194" t="s">
        <v>171</v>
      </c>
      <c r="AV1101" s="13" t="s">
        <v>171</v>
      </c>
      <c r="AW1101" s="13" t="s">
        <v>32</v>
      </c>
      <c r="AX1101" s="13" t="s">
        <v>76</v>
      </c>
      <c r="AY1101" s="194" t="s">
        <v>165</v>
      </c>
    </row>
    <row r="1102" s="15" customFormat="1">
      <c r="A1102" s="15"/>
      <c r="B1102" s="220"/>
      <c r="C1102" s="15"/>
      <c r="D1102" s="193" t="s">
        <v>173</v>
      </c>
      <c r="E1102" s="221" t="s">
        <v>1</v>
      </c>
      <c r="F1102" s="222" t="s">
        <v>362</v>
      </c>
      <c r="G1102" s="15"/>
      <c r="H1102" s="221" t="s">
        <v>1</v>
      </c>
      <c r="I1102" s="223"/>
      <c r="J1102" s="15"/>
      <c r="K1102" s="15"/>
      <c r="L1102" s="220"/>
      <c r="M1102" s="224"/>
      <c r="N1102" s="225"/>
      <c r="O1102" s="225"/>
      <c r="P1102" s="225"/>
      <c r="Q1102" s="225"/>
      <c r="R1102" s="225"/>
      <c r="S1102" s="225"/>
      <c r="T1102" s="226"/>
      <c r="U1102" s="15"/>
      <c r="V1102" s="15"/>
      <c r="W1102" s="15"/>
      <c r="X1102" s="15"/>
      <c r="Y1102" s="15"/>
      <c r="Z1102" s="15"/>
      <c r="AA1102" s="15"/>
      <c r="AB1102" s="15"/>
      <c r="AC1102" s="15"/>
      <c r="AD1102" s="15"/>
      <c r="AE1102" s="15"/>
      <c r="AT1102" s="221" t="s">
        <v>173</v>
      </c>
      <c r="AU1102" s="221" t="s">
        <v>171</v>
      </c>
      <c r="AV1102" s="15" t="s">
        <v>81</v>
      </c>
      <c r="AW1102" s="15" t="s">
        <v>32</v>
      </c>
      <c r="AX1102" s="15" t="s">
        <v>76</v>
      </c>
      <c r="AY1102" s="221" t="s">
        <v>165</v>
      </c>
    </row>
    <row r="1103" s="13" customFormat="1">
      <c r="A1103" s="13"/>
      <c r="B1103" s="192"/>
      <c r="C1103" s="13"/>
      <c r="D1103" s="193" t="s">
        <v>173</v>
      </c>
      <c r="E1103" s="194" t="s">
        <v>1</v>
      </c>
      <c r="F1103" s="195" t="s">
        <v>1674</v>
      </c>
      <c r="G1103" s="13"/>
      <c r="H1103" s="196">
        <v>39.619999999999997</v>
      </c>
      <c r="I1103" s="197"/>
      <c r="J1103" s="13"/>
      <c r="K1103" s="13"/>
      <c r="L1103" s="192"/>
      <c r="M1103" s="198"/>
      <c r="N1103" s="199"/>
      <c r="O1103" s="199"/>
      <c r="P1103" s="199"/>
      <c r="Q1103" s="199"/>
      <c r="R1103" s="199"/>
      <c r="S1103" s="199"/>
      <c r="T1103" s="200"/>
      <c r="U1103" s="13"/>
      <c r="V1103" s="13"/>
      <c r="W1103" s="13"/>
      <c r="X1103" s="13"/>
      <c r="Y1103" s="13"/>
      <c r="Z1103" s="13"/>
      <c r="AA1103" s="13"/>
      <c r="AB1103" s="13"/>
      <c r="AC1103" s="13"/>
      <c r="AD1103" s="13"/>
      <c r="AE1103" s="13"/>
      <c r="AT1103" s="194" t="s">
        <v>173</v>
      </c>
      <c r="AU1103" s="194" t="s">
        <v>171</v>
      </c>
      <c r="AV1103" s="13" t="s">
        <v>171</v>
      </c>
      <c r="AW1103" s="13" t="s">
        <v>32</v>
      </c>
      <c r="AX1103" s="13" t="s">
        <v>76</v>
      </c>
      <c r="AY1103" s="194" t="s">
        <v>165</v>
      </c>
    </row>
    <row r="1104" s="13" customFormat="1">
      <c r="A1104" s="13"/>
      <c r="B1104" s="192"/>
      <c r="C1104" s="13"/>
      <c r="D1104" s="193" t="s">
        <v>173</v>
      </c>
      <c r="E1104" s="194" t="s">
        <v>1</v>
      </c>
      <c r="F1104" s="195" t="s">
        <v>1675</v>
      </c>
      <c r="G1104" s="13"/>
      <c r="H1104" s="196">
        <v>15.451000000000001</v>
      </c>
      <c r="I1104" s="197"/>
      <c r="J1104" s="13"/>
      <c r="K1104" s="13"/>
      <c r="L1104" s="192"/>
      <c r="M1104" s="198"/>
      <c r="N1104" s="199"/>
      <c r="O1104" s="199"/>
      <c r="P1104" s="199"/>
      <c r="Q1104" s="199"/>
      <c r="R1104" s="199"/>
      <c r="S1104" s="199"/>
      <c r="T1104" s="200"/>
      <c r="U1104" s="13"/>
      <c r="V1104" s="13"/>
      <c r="W1104" s="13"/>
      <c r="X1104" s="13"/>
      <c r="Y1104" s="13"/>
      <c r="Z1104" s="13"/>
      <c r="AA1104" s="13"/>
      <c r="AB1104" s="13"/>
      <c r="AC1104" s="13"/>
      <c r="AD1104" s="13"/>
      <c r="AE1104" s="13"/>
      <c r="AT1104" s="194" t="s">
        <v>173</v>
      </c>
      <c r="AU1104" s="194" t="s">
        <v>171</v>
      </c>
      <c r="AV1104" s="13" t="s">
        <v>171</v>
      </c>
      <c r="AW1104" s="13" t="s">
        <v>32</v>
      </c>
      <c r="AX1104" s="13" t="s">
        <v>76</v>
      </c>
      <c r="AY1104" s="194" t="s">
        <v>165</v>
      </c>
    </row>
    <row r="1105" s="14" customFormat="1">
      <c r="A1105" s="14"/>
      <c r="B1105" s="212"/>
      <c r="C1105" s="14"/>
      <c r="D1105" s="193" t="s">
        <v>173</v>
      </c>
      <c r="E1105" s="213" t="s">
        <v>1</v>
      </c>
      <c r="F1105" s="214" t="s">
        <v>231</v>
      </c>
      <c r="G1105" s="14"/>
      <c r="H1105" s="215">
        <v>167.81099999999998</v>
      </c>
      <c r="I1105" s="216"/>
      <c r="J1105" s="14"/>
      <c r="K1105" s="14"/>
      <c r="L1105" s="212"/>
      <c r="M1105" s="217"/>
      <c r="N1105" s="218"/>
      <c r="O1105" s="218"/>
      <c r="P1105" s="218"/>
      <c r="Q1105" s="218"/>
      <c r="R1105" s="218"/>
      <c r="S1105" s="218"/>
      <c r="T1105" s="219"/>
      <c r="U1105" s="14"/>
      <c r="V1105" s="14"/>
      <c r="W1105" s="14"/>
      <c r="X1105" s="14"/>
      <c r="Y1105" s="14"/>
      <c r="Z1105" s="14"/>
      <c r="AA1105" s="14"/>
      <c r="AB1105" s="14"/>
      <c r="AC1105" s="14"/>
      <c r="AD1105" s="14"/>
      <c r="AE1105" s="14"/>
      <c r="AT1105" s="213" t="s">
        <v>173</v>
      </c>
      <c r="AU1105" s="213" t="s">
        <v>171</v>
      </c>
      <c r="AV1105" s="14" t="s">
        <v>91</v>
      </c>
      <c r="AW1105" s="14" t="s">
        <v>32</v>
      </c>
      <c r="AX1105" s="14" t="s">
        <v>81</v>
      </c>
      <c r="AY1105" s="213" t="s">
        <v>165</v>
      </c>
    </row>
    <row r="1106" s="2" customFormat="1" ht="24.15" customHeight="1">
      <c r="A1106" s="38"/>
      <c r="B1106" s="177"/>
      <c r="C1106" s="178" t="s">
        <v>1676</v>
      </c>
      <c r="D1106" s="178" t="s">
        <v>167</v>
      </c>
      <c r="E1106" s="179" t="s">
        <v>1677</v>
      </c>
      <c r="F1106" s="180" t="s">
        <v>1678</v>
      </c>
      <c r="G1106" s="181" t="s">
        <v>170</v>
      </c>
      <c r="H1106" s="182">
        <v>128.46000000000001</v>
      </c>
      <c r="I1106" s="183"/>
      <c r="J1106" s="184">
        <f>ROUND(I1106*H1106,2)</f>
        <v>0</v>
      </c>
      <c r="K1106" s="185"/>
      <c r="L1106" s="39"/>
      <c r="M1106" s="186" t="s">
        <v>1</v>
      </c>
      <c r="N1106" s="187" t="s">
        <v>42</v>
      </c>
      <c r="O1106" s="78"/>
      <c r="P1106" s="188">
        <f>O1106*H1106</f>
        <v>0</v>
      </c>
      <c r="Q1106" s="188">
        <v>0.0039500000000000004</v>
      </c>
      <c r="R1106" s="188">
        <f>Q1106*H1106</f>
        <v>0.50741700000000012</v>
      </c>
      <c r="S1106" s="188">
        <v>0</v>
      </c>
      <c r="T1106" s="189">
        <f>S1106*H1106</f>
        <v>0</v>
      </c>
      <c r="U1106" s="38"/>
      <c r="V1106" s="38"/>
      <c r="W1106" s="38"/>
      <c r="X1106" s="38"/>
      <c r="Y1106" s="38"/>
      <c r="Z1106" s="38"/>
      <c r="AA1106" s="38"/>
      <c r="AB1106" s="38"/>
      <c r="AC1106" s="38"/>
      <c r="AD1106" s="38"/>
      <c r="AE1106" s="38"/>
      <c r="AR1106" s="190" t="s">
        <v>240</v>
      </c>
      <c r="AT1106" s="190" t="s">
        <v>167</v>
      </c>
      <c r="AU1106" s="190" t="s">
        <v>171</v>
      </c>
      <c r="AY1106" s="19" t="s">
        <v>165</v>
      </c>
      <c r="BE1106" s="191">
        <f>IF(N1106="základná",J1106,0)</f>
        <v>0</v>
      </c>
      <c r="BF1106" s="191">
        <f>IF(N1106="znížená",J1106,0)</f>
        <v>0</v>
      </c>
      <c r="BG1106" s="191">
        <f>IF(N1106="zákl. prenesená",J1106,0)</f>
        <v>0</v>
      </c>
      <c r="BH1106" s="191">
        <f>IF(N1106="zníž. prenesená",J1106,0)</f>
        <v>0</v>
      </c>
      <c r="BI1106" s="191">
        <f>IF(N1106="nulová",J1106,0)</f>
        <v>0</v>
      </c>
      <c r="BJ1106" s="19" t="s">
        <v>171</v>
      </c>
      <c r="BK1106" s="191">
        <f>ROUND(I1106*H1106,2)</f>
        <v>0</v>
      </c>
      <c r="BL1106" s="19" t="s">
        <v>240</v>
      </c>
      <c r="BM1106" s="190" t="s">
        <v>1679</v>
      </c>
    </row>
    <row r="1107" s="15" customFormat="1">
      <c r="A1107" s="15"/>
      <c r="B1107" s="220"/>
      <c r="C1107" s="15"/>
      <c r="D1107" s="193" t="s">
        <v>173</v>
      </c>
      <c r="E1107" s="221" t="s">
        <v>1</v>
      </c>
      <c r="F1107" s="222" t="s">
        <v>260</v>
      </c>
      <c r="G1107" s="15"/>
      <c r="H1107" s="221" t="s">
        <v>1</v>
      </c>
      <c r="I1107" s="223"/>
      <c r="J1107" s="15"/>
      <c r="K1107" s="15"/>
      <c r="L1107" s="220"/>
      <c r="M1107" s="224"/>
      <c r="N1107" s="225"/>
      <c r="O1107" s="225"/>
      <c r="P1107" s="225"/>
      <c r="Q1107" s="225"/>
      <c r="R1107" s="225"/>
      <c r="S1107" s="225"/>
      <c r="T1107" s="226"/>
      <c r="U1107" s="15"/>
      <c r="V1107" s="15"/>
      <c r="W1107" s="15"/>
      <c r="X1107" s="15"/>
      <c r="Y1107" s="15"/>
      <c r="Z1107" s="15"/>
      <c r="AA1107" s="15"/>
      <c r="AB1107" s="15"/>
      <c r="AC1107" s="15"/>
      <c r="AD1107" s="15"/>
      <c r="AE1107" s="15"/>
      <c r="AT1107" s="221" t="s">
        <v>173</v>
      </c>
      <c r="AU1107" s="221" t="s">
        <v>171</v>
      </c>
      <c r="AV1107" s="15" t="s">
        <v>81</v>
      </c>
      <c r="AW1107" s="15" t="s">
        <v>32</v>
      </c>
      <c r="AX1107" s="15" t="s">
        <v>76</v>
      </c>
      <c r="AY1107" s="221" t="s">
        <v>165</v>
      </c>
    </row>
    <row r="1108" s="13" customFormat="1">
      <c r="A1108" s="13"/>
      <c r="B1108" s="192"/>
      <c r="C1108" s="13"/>
      <c r="D1108" s="193" t="s">
        <v>173</v>
      </c>
      <c r="E1108" s="194" t="s">
        <v>1</v>
      </c>
      <c r="F1108" s="195" t="s">
        <v>1680</v>
      </c>
      <c r="G1108" s="13"/>
      <c r="H1108" s="196">
        <v>23.91</v>
      </c>
      <c r="I1108" s="197"/>
      <c r="J1108" s="13"/>
      <c r="K1108" s="13"/>
      <c r="L1108" s="192"/>
      <c r="M1108" s="198"/>
      <c r="N1108" s="199"/>
      <c r="O1108" s="199"/>
      <c r="P1108" s="199"/>
      <c r="Q1108" s="199"/>
      <c r="R1108" s="199"/>
      <c r="S1108" s="199"/>
      <c r="T1108" s="200"/>
      <c r="U1108" s="13"/>
      <c r="V1108" s="13"/>
      <c r="W1108" s="13"/>
      <c r="X1108" s="13"/>
      <c r="Y1108" s="13"/>
      <c r="Z1108" s="13"/>
      <c r="AA1108" s="13"/>
      <c r="AB1108" s="13"/>
      <c r="AC1108" s="13"/>
      <c r="AD1108" s="13"/>
      <c r="AE1108" s="13"/>
      <c r="AT1108" s="194" t="s">
        <v>173</v>
      </c>
      <c r="AU1108" s="194" t="s">
        <v>171</v>
      </c>
      <c r="AV1108" s="13" t="s">
        <v>171</v>
      </c>
      <c r="AW1108" s="13" t="s">
        <v>32</v>
      </c>
      <c r="AX1108" s="13" t="s">
        <v>76</v>
      </c>
      <c r="AY1108" s="194" t="s">
        <v>165</v>
      </c>
    </row>
    <row r="1109" s="15" customFormat="1">
      <c r="A1109" s="15"/>
      <c r="B1109" s="220"/>
      <c r="C1109" s="15"/>
      <c r="D1109" s="193" t="s">
        <v>173</v>
      </c>
      <c r="E1109" s="221" t="s">
        <v>1</v>
      </c>
      <c r="F1109" s="222" t="s">
        <v>338</v>
      </c>
      <c r="G1109" s="15"/>
      <c r="H1109" s="221" t="s">
        <v>1</v>
      </c>
      <c r="I1109" s="223"/>
      <c r="J1109" s="15"/>
      <c r="K1109" s="15"/>
      <c r="L1109" s="220"/>
      <c r="M1109" s="224"/>
      <c r="N1109" s="225"/>
      <c r="O1109" s="225"/>
      <c r="P1109" s="225"/>
      <c r="Q1109" s="225"/>
      <c r="R1109" s="225"/>
      <c r="S1109" s="225"/>
      <c r="T1109" s="226"/>
      <c r="U1109" s="15"/>
      <c r="V1109" s="15"/>
      <c r="W1109" s="15"/>
      <c r="X1109" s="15"/>
      <c r="Y1109" s="15"/>
      <c r="Z1109" s="15"/>
      <c r="AA1109" s="15"/>
      <c r="AB1109" s="15"/>
      <c r="AC1109" s="15"/>
      <c r="AD1109" s="15"/>
      <c r="AE1109" s="15"/>
      <c r="AT1109" s="221" t="s">
        <v>173</v>
      </c>
      <c r="AU1109" s="221" t="s">
        <v>171</v>
      </c>
      <c r="AV1109" s="15" t="s">
        <v>81</v>
      </c>
      <c r="AW1109" s="15" t="s">
        <v>32</v>
      </c>
      <c r="AX1109" s="15" t="s">
        <v>76</v>
      </c>
      <c r="AY1109" s="221" t="s">
        <v>165</v>
      </c>
    </row>
    <row r="1110" s="13" customFormat="1">
      <c r="A1110" s="13"/>
      <c r="B1110" s="192"/>
      <c r="C1110" s="13"/>
      <c r="D1110" s="193" t="s">
        <v>173</v>
      </c>
      <c r="E1110" s="194" t="s">
        <v>1</v>
      </c>
      <c r="F1110" s="195" t="s">
        <v>1681</v>
      </c>
      <c r="G1110" s="13"/>
      <c r="H1110" s="196">
        <v>43.950000000000003</v>
      </c>
      <c r="I1110" s="197"/>
      <c r="J1110" s="13"/>
      <c r="K1110" s="13"/>
      <c r="L1110" s="192"/>
      <c r="M1110" s="198"/>
      <c r="N1110" s="199"/>
      <c r="O1110" s="199"/>
      <c r="P1110" s="199"/>
      <c r="Q1110" s="199"/>
      <c r="R1110" s="199"/>
      <c r="S1110" s="199"/>
      <c r="T1110" s="200"/>
      <c r="U1110" s="13"/>
      <c r="V1110" s="13"/>
      <c r="W1110" s="13"/>
      <c r="X1110" s="13"/>
      <c r="Y1110" s="13"/>
      <c r="Z1110" s="13"/>
      <c r="AA1110" s="13"/>
      <c r="AB1110" s="13"/>
      <c r="AC1110" s="13"/>
      <c r="AD1110" s="13"/>
      <c r="AE1110" s="13"/>
      <c r="AT1110" s="194" t="s">
        <v>173</v>
      </c>
      <c r="AU1110" s="194" t="s">
        <v>171</v>
      </c>
      <c r="AV1110" s="13" t="s">
        <v>171</v>
      </c>
      <c r="AW1110" s="13" t="s">
        <v>32</v>
      </c>
      <c r="AX1110" s="13" t="s">
        <v>76</v>
      </c>
      <c r="AY1110" s="194" t="s">
        <v>165</v>
      </c>
    </row>
    <row r="1111" s="15" customFormat="1">
      <c r="A1111" s="15"/>
      <c r="B1111" s="220"/>
      <c r="C1111" s="15"/>
      <c r="D1111" s="193" t="s">
        <v>173</v>
      </c>
      <c r="E1111" s="221" t="s">
        <v>1</v>
      </c>
      <c r="F1111" s="222" t="s">
        <v>653</v>
      </c>
      <c r="G1111" s="15"/>
      <c r="H1111" s="221" t="s">
        <v>1</v>
      </c>
      <c r="I1111" s="223"/>
      <c r="J1111" s="15"/>
      <c r="K1111" s="15"/>
      <c r="L1111" s="220"/>
      <c r="M1111" s="224"/>
      <c r="N1111" s="225"/>
      <c r="O1111" s="225"/>
      <c r="P1111" s="225"/>
      <c r="Q1111" s="225"/>
      <c r="R1111" s="225"/>
      <c r="S1111" s="225"/>
      <c r="T1111" s="226"/>
      <c r="U1111" s="15"/>
      <c r="V1111" s="15"/>
      <c r="W1111" s="15"/>
      <c r="X1111" s="15"/>
      <c r="Y1111" s="15"/>
      <c r="Z1111" s="15"/>
      <c r="AA1111" s="15"/>
      <c r="AB1111" s="15"/>
      <c r="AC1111" s="15"/>
      <c r="AD1111" s="15"/>
      <c r="AE1111" s="15"/>
      <c r="AT1111" s="221" t="s">
        <v>173</v>
      </c>
      <c r="AU1111" s="221" t="s">
        <v>171</v>
      </c>
      <c r="AV1111" s="15" t="s">
        <v>81</v>
      </c>
      <c r="AW1111" s="15" t="s">
        <v>32</v>
      </c>
      <c r="AX1111" s="15" t="s">
        <v>76</v>
      </c>
      <c r="AY1111" s="221" t="s">
        <v>165</v>
      </c>
    </row>
    <row r="1112" s="13" customFormat="1">
      <c r="A1112" s="13"/>
      <c r="B1112" s="192"/>
      <c r="C1112" s="13"/>
      <c r="D1112" s="193" t="s">
        <v>173</v>
      </c>
      <c r="E1112" s="194" t="s">
        <v>1</v>
      </c>
      <c r="F1112" s="195" t="s">
        <v>1682</v>
      </c>
      <c r="G1112" s="13"/>
      <c r="H1112" s="196">
        <v>45.829999999999998</v>
      </c>
      <c r="I1112" s="197"/>
      <c r="J1112" s="13"/>
      <c r="K1112" s="13"/>
      <c r="L1112" s="192"/>
      <c r="M1112" s="198"/>
      <c r="N1112" s="199"/>
      <c r="O1112" s="199"/>
      <c r="P1112" s="199"/>
      <c r="Q1112" s="199"/>
      <c r="R1112" s="199"/>
      <c r="S1112" s="199"/>
      <c r="T1112" s="200"/>
      <c r="U1112" s="13"/>
      <c r="V1112" s="13"/>
      <c r="W1112" s="13"/>
      <c r="X1112" s="13"/>
      <c r="Y1112" s="13"/>
      <c r="Z1112" s="13"/>
      <c r="AA1112" s="13"/>
      <c r="AB1112" s="13"/>
      <c r="AC1112" s="13"/>
      <c r="AD1112" s="13"/>
      <c r="AE1112" s="13"/>
      <c r="AT1112" s="194" t="s">
        <v>173</v>
      </c>
      <c r="AU1112" s="194" t="s">
        <v>171</v>
      </c>
      <c r="AV1112" s="13" t="s">
        <v>171</v>
      </c>
      <c r="AW1112" s="13" t="s">
        <v>32</v>
      </c>
      <c r="AX1112" s="13" t="s">
        <v>76</v>
      </c>
      <c r="AY1112" s="194" t="s">
        <v>165</v>
      </c>
    </row>
    <row r="1113" s="15" customFormat="1">
      <c r="A1113" s="15"/>
      <c r="B1113" s="220"/>
      <c r="C1113" s="15"/>
      <c r="D1113" s="193" t="s">
        <v>173</v>
      </c>
      <c r="E1113" s="221" t="s">
        <v>1</v>
      </c>
      <c r="F1113" s="222" t="s">
        <v>362</v>
      </c>
      <c r="G1113" s="15"/>
      <c r="H1113" s="221" t="s">
        <v>1</v>
      </c>
      <c r="I1113" s="223"/>
      <c r="J1113" s="15"/>
      <c r="K1113" s="15"/>
      <c r="L1113" s="220"/>
      <c r="M1113" s="224"/>
      <c r="N1113" s="225"/>
      <c r="O1113" s="225"/>
      <c r="P1113" s="225"/>
      <c r="Q1113" s="225"/>
      <c r="R1113" s="225"/>
      <c r="S1113" s="225"/>
      <c r="T1113" s="226"/>
      <c r="U1113" s="15"/>
      <c r="V1113" s="15"/>
      <c r="W1113" s="15"/>
      <c r="X1113" s="15"/>
      <c r="Y1113" s="15"/>
      <c r="Z1113" s="15"/>
      <c r="AA1113" s="15"/>
      <c r="AB1113" s="15"/>
      <c r="AC1113" s="15"/>
      <c r="AD1113" s="15"/>
      <c r="AE1113" s="15"/>
      <c r="AT1113" s="221" t="s">
        <v>173</v>
      </c>
      <c r="AU1113" s="221" t="s">
        <v>171</v>
      </c>
      <c r="AV1113" s="15" t="s">
        <v>81</v>
      </c>
      <c r="AW1113" s="15" t="s">
        <v>32</v>
      </c>
      <c r="AX1113" s="15" t="s">
        <v>76</v>
      </c>
      <c r="AY1113" s="221" t="s">
        <v>165</v>
      </c>
    </row>
    <row r="1114" s="13" customFormat="1">
      <c r="A1114" s="13"/>
      <c r="B1114" s="192"/>
      <c r="C1114" s="13"/>
      <c r="D1114" s="193" t="s">
        <v>173</v>
      </c>
      <c r="E1114" s="194" t="s">
        <v>1</v>
      </c>
      <c r="F1114" s="195" t="s">
        <v>1683</v>
      </c>
      <c r="G1114" s="13"/>
      <c r="H1114" s="196">
        <v>14.77</v>
      </c>
      <c r="I1114" s="197"/>
      <c r="J1114" s="13"/>
      <c r="K1114" s="13"/>
      <c r="L1114" s="192"/>
      <c r="M1114" s="198"/>
      <c r="N1114" s="199"/>
      <c r="O1114" s="199"/>
      <c r="P1114" s="199"/>
      <c r="Q1114" s="199"/>
      <c r="R1114" s="199"/>
      <c r="S1114" s="199"/>
      <c r="T1114" s="200"/>
      <c r="U1114" s="13"/>
      <c r="V1114" s="13"/>
      <c r="W1114" s="13"/>
      <c r="X1114" s="13"/>
      <c r="Y1114" s="13"/>
      <c r="Z1114" s="13"/>
      <c r="AA1114" s="13"/>
      <c r="AB1114" s="13"/>
      <c r="AC1114" s="13"/>
      <c r="AD1114" s="13"/>
      <c r="AE1114" s="13"/>
      <c r="AT1114" s="194" t="s">
        <v>173</v>
      </c>
      <c r="AU1114" s="194" t="s">
        <v>171</v>
      </c>
      <c r="AV1114" s="13" t="s">
        <v>171</v>
      </c>
      <c r="AW1114" s="13" t="s">
        <v>32</v>
      </c>
      <c r="AX1114" s="13" t="s">
        <v>76</v>
      </c>
      <c r="AY1114" s="194" t="s">
        <v>165</v>
      </c>
    </row>
    <row r="1115" s="14" customFormat="1">
      <c r="A1115" s="14"/>
      <c r="B1115" s="212"/>
      <c r="C1115" s="14"/>
      <c r="D1115" s="193" t="s">
        <v>173</v>
      </c>
      <c r="E1115" s="213" t="s">
        <v>1</v>
      </c>
      <c r="F1115" s="214" t="s">
        <v>231</v>
      </c>
      <c r="G1115" s="14"/>
      <c r="H1115" s="215">
        <v>128.46000000000001</v>
      </c>
      <c r="I1115" s="216"/>
      <c r="J1115" s="14"/>
      <c r="K1115" s="14"/>
      <c r="L1115" s="212"/>
      <c r="M1115" s="217"/>
      <c r="N1115" s="218"/>
      <c r="O1115" s="218"/>
      <c r="P1115" s="218"/>
      <c r="Q1115" s="218"/>
      <c r="R1115" s="218"/>
      <c r="S1115" s="218"/>
      <c r="T1115" s="219"/>
      <c r="U1115" s="14"/>
      <c r="V1115" s="14"/>
      <c r="W1115" s="14"/>
      <c r="X1115" s="14"/>
      <c r="Y1115" s="14"/>
      <c r="Z1115" s="14"/>
      <c r="AA1115" s="14"/>
      <c r="AB1115" s="14"/>
      <c r="AC1115" s="14"/>
      <c r="AD1115" s="14"/>
      <c r="AE1115" s="14"/>
      <c r="AT1115" s="213" t="s">
        <v>173</v>
      </c>
      <c r="AU1115" s="213" t="s">
        <v>171</v>
      </c>
      <c r="AV1115" s="14" t="s">
        <v>91</v>
      </c>
      <c r="AW1115" s="14" t="s">
        <v>32</v>
      </c>
      <c r="AX1115" s="14" t="s">
        <v>81</v>
      </c>
      <c r="AY1115" s="213" t="s">
        <v>165</v>
      </c>
    </row>
    <row r="1116" s="2" customFormat="1" ht="16.5" customHeight="1">
      <c r="A1116" s="38"/>
      <c r="B1116" s="177"/>
      <c r="C1116" s="201" t="s">
        <v>1684</v>
      </c>
      <c r="D1116" s="201" t="s">
        <v>201</v>
      </c>
      <c r="E1116" s="202" t="s">
        <v>1685</v>
      </c>
      <c r="F1116" s="203" t="s">
        <v>1686</v>
      </c>
      <c r="G1116" s="204" t="s">
        <v>170</v>
      </c>
      <c r="H1116" s="205">
        <v>274.20699999999999</v>
      </c>
      <c r="I1116" s="206"/>
      <c r="J1116" s="207">
        <f>ROUND(I1116*H1116,2)</f>
        <v>0</v>
      </c>
      <c r="K1116" s="208"/>
      <c r="L1116" s="209"/>
      <c r="M1116" s="210" t="s">
        <v>1</v>
      </c>
      <c r="N1116" s="211" t="s">
        <v>42</v>
      </c>
      <c r="O1116" s="78"/>
      <c r="P1116" s="188">
        <f>O1116*H1116</f>
        <v>0</v>
      </c>
      <c r="Q1116" s="188">
        <v>0.0155</v>
      </c>
      <c r="R1116" s="188">
        <f>Q1116*H1116</f>
        <v>4.2502085000000003</v>
      </c>
      <c r="S1116" s="188">
        <v>0</v>
      </c>
      <c r="T1116" s="189">
        <f>S1116*H1116</f>
        <v>0</v>
      </c>
      <c r="U1116" s="38"/>
      <c r="V1116" s="38"/>
      <c r="W1116" s="38"/>
      <c r="X1116" s="38"/>
      <c r="Y1116" s="38"/>
      <c r="Z1116" s="38"/>
      <c r="AA1116" s="38"/>
      <c r="AB1116" s="38"/>
      <c r="AC1116" s="38"/>
      <c r="AD1116" s="38"/>
      <c r="AE1116" s="38"/>
      <c r="AR1116" s="190" t="s">
        <v>523</v>
      </c>
      <c r="AT1116" s="190" t="s">
        <v>201</v>
      </c>
      <c r="AU1116" s="190" t="s">
        <v>171</v>
      </c>
      <c r="AY1116" s="19" t="s">
        <v>165</v>
      </c>
      <c r="BE1116" s="191">
        <f>IF(N1116="základná",J1116,0)</f>
        <v>0</v>
      </c>
      <c r="BF1116" s="191">
        <f>IF(N1116="znížená",J1116,0)</f>
        <v>0</v>
      </c>
      <c r="BG1116" s="191">
        <f>IF(N1116="zákl. prenesená",J1116,0)</f>
        <v>0</v>
      </c>
      <c r="BH1116" s="191">
        <f>IF(N1116="zníž. prenesená",J1116,0)</f>
        <v>0</v>
      </c>
      <c r="BI1116" s="191">
        <f>IF(N1116="nulová",J1116,0)</f>
        <v>0</v>
      </c>
      <c r="BJ1116" s="19" t="s">
        <v>171</v>
      </c>
      <c r="BK1116" s="191">
        <f>ROUND(I1116*H1116,2)</f>
        <v>0</v>
      </c>
      <c r="BL1116" s="19" t="s">
        <v>240</v>
      </c>
      <c r="BM1116" s="190" t="s">
        <v>1687</v>
      </c>
    </row>
    <row r="1117" s="13" customFormat="1">
      <c r="A1117" s="13"/>
      <c r="B1117" s="192"/>
      <c r="C1117" s="13"/>
      <c r="D1117" s="193" t="s">
        <v>173</v>
      </c>
      <c r="E1117" s="194" t="s">
        <v>1</v>
      </c>
      <c r="F1117" s="195" t="s">
        <v>1688</v>
      </c>
      <c r="G1117" s="13"/>
      <c r="H1117" s="196">
        <v>310.221</v>
      </c>
      <c r="I1117" s="197"/>
      <c r="J1117" s="13"/>
      <c r="K1117" s="13"/>
      <c r="L1117" s="192"/>
      <c r="M1117" s="198"/>
      <c r="N1117" s="199"/>
      <c r="O1117" s="199"/>
      <c r="P1117" s="199"/>
      <c r="Q1117" s="199"/>
      <c r="R1117" s="199"/>
      <c r="S1117" s="199"/>
      <c r="T1117" s="200"/>
      <c r="U1117" s="13"/>
      <c r="V1117" s="13"/>
      <c r="W1117" s="13"/>
      <c r="X1117" s="13"/>
      <c r="Y1117" s="13"/>
      <c r="Z1117" s="13"/>
      <c r="AA1117" s="13"/>
      <c r="AB1117" s="13"/>
      <c r="AC1117" s="13"/>
      <c r="AD1117" s="13"/>
      <c r="AE1117" s="13"/>
      <c r="AT1117" s="194" t="s">
        <v>173</v>
      </c>
      <c r="AU1117" s="194" t="s">
        <v>171</v>
      </c>
      <c r="AV1117" s="13" t="s">
        <v>171</v>
      </c>
      <c r="AW1117" s="13" t="s">
        <v>32</v>
      </c>
      <c r="AX1117" s="13" t="s">
        <v>76</v>
      </c>
      <c r="AY1117" s="194" t="s">
        <v>165</v>
      </c>
    </row>
    <row r="1118" s="15" customFormat="1">
      <c r="A1118" s="15"/>
      <c r="B1118" s="220"/>
      <c r="C1118" s="15"/>
      <c r="D1118" s="193" t="s">
        <v>173</v>
      </c>
      <c r="E1118" s="221" t="s">
        <v>1</v>
      </c>
      <c r="F1118" s="222" t="s">
        <v>1689</v>
      </c>
      <c r="G1118" s="15"/>
      <c r="H1118" s="221" t="s">
        <v>1</v>
      </c>
      <c r="I1118" s="223"/>
      <c r="J1118" s="15"/>
      <c r="K1118" s="15"/>
      <c r="L1118" s="220"/>
      <c r="M1118" s="224"/>
      <c r="N1118" s="225"/>
      <c r="O1118" s="225"/>
      <c r="P1118" s="225"/>
      <c r="Q1118" s="225"/>
      <c r="R1118" s="225"/>
      <c r="S1118" s="225"/>
      <c r="T1118" s="226"/>
      <c r="U1118" s="15"/>
      <c r="V1118" s="15"/>
      <c r="W1118" s="15"/>
      <c r="X1118" s="15"/>
      <c r="Y1118" s="15"/>
      <c r="Z1118" s="15"/>
      <c r="AA1118" s="15"/>
      <c r="AB1118" s="15"/>
      <c r="AC1118" s="15"/>
      <c r="AD1118" s="15"/>
      <c r="AE1118" s="15"/>
      <c r="AT1118" s="221" t="s">
        <v>173</v>
      </c>
      <c r="AU1118" s="221" t="s">
        <v>171</v>
      </c>
      <c r="AV1118" s="15" t="s">
        <v>81</v>
      </c>
      <c r="AW1118" s="15" t="s">
        <v>32</v>
      </c>
      <c r="AX1118" s="15" t="s">
        <v>76</v>
      </c>
      <c r="AY1118" s="221" t="s">
        <v>165</v>
      </c>
    </row>
    <row r="1119" s="13" customFormat="1">
      <c r="A1119" s="13"/>
      <c r="B1119" s="192"/>
      <c r="C1119" s="13"/>
      <c r="D1119" s="193" t="s">
        <v>173</v>
      </c>
      <c r="E1119" s="194" t="s">
        <v>1</v>
      </c>
      <c r="F1119" s="195" t="s">
        <v>1690</v>
      </c>
      <c r="G1119" s="13"/>
      <c r="H1119" s="196">
        <v>-46.560000000000002</v>
      </c>
      <c r="I1119" s="197"/>
      <c r="J1119" s="13"/>
      <c r="K1119" s="13"/>
      <c r="L1119" s="192"/>
      <c r="M1119" s="198"/>
      <c r="N1119" s="199"/>
      <c r="O1119" s="199"/>
      <c r="P1119" s="199"/>
      <c r="Q1119" s="199"/>
      <c r="R1119" s="199"/>
      <c r="S1119" s="199"/>
      <c r="T1119" s="200"/>
      <c r="U1119" s="13"/>
      <c r="V1119" s="13"/>
      <c r="W1119" s="13"/>
      <c r="X1119" s="13"/>
      <c r="Y1119" s="13"/>
      <c r="Z1119" s="13"/>
      <c r="AA1119" s="13"/>
      <c r="AB1119" s="13"/>
      <c r="AC1119" s="13"/>
      <c r="AD1119" s="13"/>
      <c r="AE1119" s="13"/>
      <c r="AT1119" s="194" t="s">
        <v>173</v>
      </c>
      <c r="AU1119" s="194" t="s">
        <v>171</v>
      </c>
      <c r="AV1119" s="13" t="s">
        <v>171</v>
      </c>
      <c r="AW1119" s="13" t="s">
        <v>32</v>
      </c>
      <c r="AX1119" s="13" t="s">
        <v>76</v>
      </c>
      <c r="AY1119" s="194" t="s">
        <v>165</v>
      </c>
    </row>
    <row r="1120" s="14" customFormat="1">
      <c r="A1120" s="14"/>
      <c r="B1120" s="212"/>
      <c r="C1120" s="14"/>
      <c r="D1120" s="193" t="s">
        <v>173</v>
      </c>
      <c r="E1120" s="213" t="s">
        <v>1</v>
      </c>
      <c r="F1120" s="214" t="s">
        <v>231</v>
      </c>
      <c r="G1120" s="14"/>
      <c r="H1120" s="215">
        <v>263.661</v>
      </c>
      <c r="I1120" s="216"/>
      <c r="J1120" s="14"/>
      <c r="K1120" s="14"/>
      <c r="L1120" s="212"/>
      <c r="M1120" s="217"/>
      <c r="N1120" s="218"/>
      <c r="O1120" s="218"/>
      <c r="P1120" s="218"/>
      <c r="Q1120" s="218"/>
      <c r="R1120" s="218"/>
      <c r="S1120" s="218"/>
      <c r="T1120" s="219"/>
      <c r="U1120" s="14"/>
      <c r="V1120" s="14"/>
      <c r="W1120" s="14"/>
      <c r="X1120" s="14"/>
      <c r="Y1120" s="14"/>
      <c r="Z1120" s="14"/>
      <c r="AA1120" s="14"/>
      <c r="AB1120" s="14"/>
      <c r="AC1120" s="14"/>
      <c r="AD1120" s="14"/>
      <c r="AE1120" s="14"/>
      <c r="AT1120" s="213" t="s">
        <v>173</v>
      </c>
      <c r="AU1120" s="213" t="s">
        <v>171</v>
      </c>
      <c r="AV1120" s="14" t="s">
        <v>91</v>
      </c>
      <c r="AW1120" s="14" t="s">
        <v>32</v>
      </c>
      <c r="AX1120" s="14" t="s">
        <v>81</v>
      </c>
      <c r="AY1120" s="213" t="s">
        <v>165</v>
      </c>
    </row>
    <row r="1121" s="13" customFormat="1">
      <c r="A1121" s="13"/>
      <c r="B1121" s="192"/>
      <c r="C1121" s="13"/>
      <c r="D1121" s="193" t="s">
        <v>173</v>
      </c>
      <c r="E1121" s="13"/>
      <c r="F1121" s="195" t="s">
        <v>1691</v>
      </c>
      <c r="G1121" s="13"/>
      <c r="H1121" s="196">
        <v>274.20699999999999</v>
      </c>
      <c r="I1121" s="197"/>
      <c r="J1121" s="13"/>
      <c r="K1121" s="13"/>
      <c r="L1121" s="192"/>
      <c r="M1121" s="198"/>
      <c r="N1121" s="199"/>
      <c r="O1121" s="199"/>
      <c r="P1121" s="199"/>
      <c r="Q1121" s="199"/>
      <c r="R1121" s="199"/>
      <c r="S1121" s="199"/>
      <c r="T1121" s="200"/>
      <c r="U1121" s="13"/>
      <c r="V1121" s="13"/>
      <c r="W1121" s="13"/>
      <c r="X1121" s="13"/>
      <c r="Y1121" s="13"/>
      <c r="Z1121" s="13"/>
      <c r="AA1121" s="13"/>
      <c r="AB1121" s="13"/>
      <c r="AC1121" s="13"/>
      <c r="AD1121" s="13"/>
      <c r="AE1121" s="13"/>
      <c r="AT1121" s="194" t="s">
        <v>173</v>
      </c>
      <c r="AU1121" s="194" t="s">
        <v>171</v>
      </c>
      <c r="AV1121" s="13" t="s">
        <v>171</v>
      </c>
      <c r="AW1121" s="13" t="s">
        <v>3</v>
      </c>
      <c r="AX1121" s="13" t="s">
        <v>81</v>
      </c>
      <c r="AY1121" s="194" t="s">
        <v>165</v>
      </c>
    </row>
    <row r="1122" s="2" customFormat="1" ht="21.75" customHeight="1">
      <c r="A1122" s="38"/>
      <c r="B1122" s="177"/>
      <c r="C1122" s="201" t="s">
        <v>1692</v>
      </c>
      <c r="D1122" s="201" t="s">
        <v>201</v>
      </c>
      <c r="E1122" s="202" t="s">
        <v>1693</v>
      </c>
      <c r="F1122" s="203" t="s">
        <v>1694</v>
      </c>
      <c r="G1122" s="204" t="s">
        <v>170</v>
      </c>
      <c r="H1122" s="205">
        <v>48.421999999999997</v>
      </c>
      <c r="I1122" s="206"/>
      <c r="J1122" s="207">
        <f>ROUND(I1122*H1122,2)</f>
        <v>0</v>
      </c>
      <c r="K1122" s="208"/>
      <c r="L1122" s="209"/>
      <c r="M1122" s="210" t="s">
        <v>1</v>
      </c>
      <c r="N1122" s="211" t="s">
        <v>42</v>
      </c>
      <c r="O1122" s="78"/>
      <c r="P1122" s="188">
        <f>O1122*H1122</f>
        <v>0</v>
      </c>
      <c r="Q1122" s="188">
        <v>0.0178</v>
      </c>
      <c r="R1122" s="188">
        <f>Q1122*H1122</f>
        <v>0.86191159999999989</v>
      </c>
      <c r="S1122" s="188">
        <v>0</v>
      </c>
      <c r="T1122" s="189">
        <f>S1122*H1122</f>
        <v>0</v>
      </c>
      <c r="U1122" s="38"/>
      <c r="V1122" s="38"/>
      <c r="W1122" s="38"/>
      <c r="X1122" s="38"/>
      <c r="Y1122" s="38"/>
      <c r="Z1122" s="38"/>
      <c r="AA1122" s="38"/>
      <c r="AB1122" s="38"/>
      <c r="AC1122" s="38"/>
      <c r="AD1122" s="38"/>
      <c r="AE1122" s="38"/>
      <c r="AR1122" s="190" t="s">
        <v>523</v>
      </c>
      <c r="AT1122" s="190" t="s">
        <v>201</v>
      </c>
      <c r="AU1122" s="190" t="s">
        <v>171</v>
      </c>
      <c r="AY1122" s="19" t="s">
        <v>165</v>
      </c>
      <c r="BE1122" s="191">
        <f>IF(N1122="základná",J1122,0)</f>
        <v>0</v>
      </c>
      <c r="BF1122" s="191">
        <f>IF(N1122="znížená",J1122,0)</f>
        <v>0</v>
      </c>
      <c r="BG1122" s="191">
        <f>IF(N1122="zákl. prenesená",J1122,0)</f>
        <v>0</v>
      </c>
      <c r="BH1122" s="191">
        <f>IF(N1122="zníž. prenesená",J1122,0)</f>
        <v>0</v>
      </c>
      <c r="BI1122" s="191">
        <f>IF(N1122="nulová",J1122,0)</f>
        <v>0</v>
      </c>
      <c r="BJ1122" s="19" t="s">
        <v>171</v>
      </c>
      <c r="BK1122" s="191">
        <f>ROUND(I1122*H1122,2)</f>
        <v>0</v>
      </c>
      <c r="BL1122" s="19" t="s">
        <v>240</v>
      </c>
      <c r="BM1122" s="190" t="s">
        <v>1695</v>
      </c>
    </row>
    <row r="1123" s="15" customFormat="1">
      <c r="A1123" s="15"/>
      <c r="B1123" s="220"/>
      <c r="C1123" s="15"/>
      <c r="D1123" s="193" t="s">
        <v>173</v>
      </c>
      <c r="E1123" s="221" t="s">
        <v>1</v>
      </c>
      <c r="F1123" s="222" t="s">
        <v>1696</v>
      </c>
      <c r="G1123" s="15"/>
      <c r="H1123" s="221" t="s">
        <v>1</v>
      </c>
      <c r="I1123" s="223"/>
      <c r="J1123" s="15"/>
      <c r="K1123" s="15"/>
      <c r="L1123" s="220"/>
      <c r="M1123" s="224"/>
      <c r="N1123" s="225"/>
      <c r="O1123" s="225"/>
      <c r="P1123" s="225"/>
      <c r="Q1123" s="225"/>
      <c r="R1123" s="225"/>
      <c r="S1123" s="225"/>
      <c r="T1123" s="226"/>
      <c r="U1123" s="15"/>
      <c r="V1123" s="15"/>
      <c r="W1123" s="15"/>
      <c r="X1123" s="15"/>
      <c r="Y1123" s="15"/>
      <c r="Z1123" s="15"/>
      <c r="AA1123" s="15"/>
      <c r="AB1123" s="15"/>
      <c r="AC1123" s="15"/>
      <c r="AD1123" s="15"/>
      <c r="AE1123" s="15"/>
      <c r="AT1123" s="221" t="s">
        <v>173</v>
      </c>
      <c r="AU1123" s="221" t="s">
        <v>171</v>
      </c>
      <c r="AV1123" s="15" t="s">
        <v>81</v>
      </c>
      <c r="AW1123" s="15" t="s">
        <v>32</v>
      </c>
      <c r="AX1123" s="15" t="s">
        <v>76</v>
      </c>
      <c r="AY1123" s="221" t="s">
        <v>165</v>
      </c>
    </row>
    <row r="1124" s="13" customFormat="1">
      <c r="A1124" s="13"/>
      <c r="B1124" s="192"/>
      <c r="C1124" s="13"/>
      <c r="D1124" s="193" t="s">
        <v>173</v>
      </c>
      <c r="E1124" s="194" t="s">
        <v>1</v>
      </c>
      <c r="F1124" s="195" t="s">
        <v>1697</v>
      </c>
      <c r="G1124" s="13"/>
      <c r="H1124" s="196">
        <v>10.529999999999999</v>
      </c>
      <c r="I1124" s="197"/>
      <c r="J1124" s="13"/>
      <c r="K1124" s="13"/>
      <c r="L1124" s="192"/>
      <c r="M1124" s="198"/>
      <c r="N1124" s="199"/>
      <c r="O1124" s="199"/>
      <c r="P1124" s="199"/>
      <c r="Q1124" s="199"/>
      <c r="R1124" s="199"/>
      <c r="S1124" s="199"/>
      <c r="T1124" s="200"/>
      <c r="U1124" s="13"/>
      <c r="V1124" s="13"/>
      <c r="W1124" s="13"/>
      <c r="X1124" s="13"/>
      <c r="Y1124" s="13"/>
      <c r="Z1124" s="13"/>
      <c r="AA1124" s="13"/>
      <c r="AB1124" s="13"/>
      <c r="AC1124" s="13"/>
      <c r="AD1124" s="13"/>
      <c r="AE1124" s="13"/>
      <c r="AT1124" s="194" t="s">
        <v>173</v>
      </c>
      <c r="AU1124" s="194" t="s">
        <v>171</v>
      </c>
      <c r="AV1124" s="13" t="s">
        <v>171</v>
      </c>
      <c r="AW1124" s="13" t="s">
        <v>32</v>
      </c>
      <c r="AX1124" s="13" t="s">
        <v>76</v>
      </c>
      <c r="AY1124" s="194" t="s">
        <v>165</v>
      </c>
    </row>
    <row r="1125" s="15" customFormat="1">
      <c r="A1125" s="15"/>
      <c r="B1125" s="220"/>
      <c r="C1125" s="15"/>
      <c r="D1125" s="193" t="s">
        <v>173</v>
      </c>
      <c r="E1125" s="221" t="s">
        <v>1</v>
      </c>
      <c r="F1125" s="222" t="s">
        <v>1698</v>
      </c>
      <c r="G1125" s="15"/>
      <c r="H1125" s="221" t="s">
        <v>1</v>
      </c>
      <c r="I1125" s="223"/>
      <c r="J1125" s="15"/>
      <c r="K1125" s="15"/>
      <c r="L1125" s="220"/>
      <c r="M1125" s="224"/>
      <c r="N1125" s="225"/>
      <c r="O1125" s="225"/>
      <c r="P1125" s="225"/>
      <c r="Q1125" s="225"/>
      <c r="R1125" s="225"/>
      <c r="S1125" s="225"/>
      <c r="T1125" s="226"/>
      <c r="U1125" s="15"/>
      <c r="V1125" s="15"/>
      <c r="W1125" s="15"/>
      <c r="X1125" s="15"/>
      <c r="Y1125" s="15"/>
      <c r="Z1125" s="15"/>
      <c r="AA1125" s="15"/>
      <c r="AB1125" s="15"/>
      <c r="AC1125" s="15"/>
      <c r="AD1125" s="15"/>
      <c r="AE1125" s="15"/>
      <c r="AT1125" s="221" t="s">
        <v>173</v>
      </c>
      <c r="AU1125" s="221" t="s">
        <v>171</v>
      </c>
      <c r="AV1125" s="15" t="s">
        <v>81</v>
      </c>
      <c r="AW1125" s="15" t="s">
        <v>32</v>
      </c>
      <c r="AX1125" s="15" t="s">
        <v>76</v>
      </c>
      <c r="AY1125" s="221" t="s">
        <v>165</v>
      </c>
    </row>
    <row r="1126" s="13" customFormat="1">
      <c r="A1126" s="13"/>
      <c r="B1126" s="192"/>
      <c r="C1126" s="13"/>
      <c r="D1126" s="193" t="s">
        <v>173</v>
      </c>
      <c r="E1126" s="194" t="s">
        <v>1</v>
      </c>
      <c r="F1126" s="195" t="s">
        <v>1699</v>
      </c>
      <c r="G1126" s="13"/>
      <c r="H1126" s="196">
        <v>15.23</v>
      </c>
      <c r="I1126" s="197"/>
      <c r="J1126" s="13"/>
      <c r="K1126" s="13"/>
      <c r="L1126" s="192"/>
      <c r="M1126" s="198"/>
      <c r="N1126" s="199"/>
      <c r="O1126" s="199"/>
      <c r="P1126" s="199"/>
      <c r="Q1126" s="199"/>
      <c r="R1126" s="199"/>
      <c r="S1126" s="199"/>
      <c r="T1126" s="200"/>
      <c r="U1126" s="13"/>
      <c r="V1126" s="13"/>
      <c r="W1126" s="13"/>
      <c r="X1126" s="13"/>
      <c r="Y1126" s="13"/>
      <c r="Z1126" s="13"/>
      <c r="AA1126" s="13"/>
      <c r="AB1126" s="13"/>
      <c r="AC1126" s="13"/>
      <c r="AD1126" s="13"/>
      <c r="AE1126" s="13"/>
      <c r="AT1126" s="194" t="s">
        <v>173</v>
      </c>
      <c r="AU1126" s="194" t="s">
        <v>171</v>
      </c>
      <c r="AV1126" s="13" t="s">
        <v>171</v>
      </c>
      <c r="AW1126" s="13" t="s">
        <v>32</v>
      </c>
      <c r="AX1126" s="13" t="s">
        <v>76</v>
      </c>
      <c r="AY1126" s="194" t="s">
        <v>165</v>
      </c>
    </row>
    <row r="1127" s="15" customFormat="1">
      <c r="A1127" s="15"/>
      <c r="B1127" s="220"/>
      <c r="C1127" s="15"/>
      <c r="D1127" s="193" t="s">
        <v>173</v>
      </c>
      <c r="E1127" s="221" t="s">
        <v>1</v>
      </c>
      <c r="F1127" s="222" t="s">
        <v>1700</v>
      </c>
      <c r="G1127" s="15"/>
      <c r="H1127" s="221" t="s">
        <v>1</v>
      </c>
      <c r="I1127" s="223"/>
      <c r="J1127" s="15"/>
      <c r="K1127" s="15"/>
      <c r="L1127" s="220"/>
      <c r="M1127" s="224"/>
      <c r="N1127" s="225"/>
      <c r="O1127" s="225"/>
      <c r="P1127" s="225"/>
      <c r="Q1127" s="225"/>
      <c r="R1127" s="225"/>
      <c r="S1127" s="225"/>
      <c r="T1127" s="226"/>
      <c r="U1127" s="15"/>
      <c r="V1127" s="15"/>
      <c r="W1127" s="15"/>
      <c r="X1127" s="15"/>
      <c r="Y1127" s="15"/>
      <c r="Z1127" s="15"/>
      <c r="AA1127" s="15"/>
      <c r="AB1127" s="15"/>
      <c r="AC1127" s="15"/>
      <c r="AD1127" s="15"/>
      <c r="AE1127" s="15"/>
      <c r="AT1127" s="221" t="s">
        <v>173</v>
      </c>
      <c r="AU1127" s="221" t="s">
        <v>171</v>
      </c>
      <c r="AV1127" s="15" t="s">
        <v>81</v>
      </c>
      <c r="AW1127" s="15" t="s">
        <v>32</v>
      </c>
      <c r="AX1127" s="15" t="s">
        <v>76</v>
      </c>
      <c r="AY1127" s="221" t="s">
        <v>165</v>
      </c>
    </row>
    <row r="1128" s="13" customFormat="1">
      <c r="A1128" s="13"/>
      <c r="B1128" s="192"/>
      <c r="C1128" s="13"/>
      <c r="D1128" s="193" t="s">
        <v>173</v>
      </c>
      <c r="E1128" s="194" t="s">
        <v>1</v>
      </c>
      <c r="F1128" s="195" t="s">
        <v>1701</v>
      </c>
      <c r="G1128" s="13"/>
      <c r="H1128" s="196">
        <v>20.800000000000001</v>
      </c>
      <c r="I1128" s="197"/>
      <c r="J1128" s="13"/>
      <c r="K1128" s="13"/>
      <c r="L1128" s="192"/>
      <c r="M1128" s="198"/>
      <c r="N1128" s="199"/>
      <c r="O1128" s="199"/>
      <c r="P1128" s="199"/>
      <c r="Q1128" s="199"/>
      <c r="R1128" s="199"/>
      <c r="S1128" s="199"/>
      <c r="T1128" s="200"/>
      <c r="U1128" s="13"/>
      <c r="V1128" s="13"/>
      <c r="W1128" s="13"/>
      <c r="X1128" s="13"/>
      <c r="Y1128" s="13"/>
      <c r="Z1128" s="13"/>
      <c r="AA1128" s="13"/>
      <c r="AB1128" s="13"/>
      <c r="AC1128" s="13"/>
      <c r="AD1128" s="13"/>
      <c r="AE1128" s="13"/>
      <c r="AT1128" s="194" t="s">
        <v>173</v>
      </c>
      <c r="AU1128" s="194" t="s">
        <v>171</v>
      </c>
      <c r="AV1128" s="13" t="s">
        <v>171</v>
      </c>
      <c r="AW1128" s="13" t="s">
        <v>32</v>
      </c>
      <c r="AX1128" s="13" t="s">
        <v>76</v>
      </c>
      <c r="AY1128" s="194" t="s">
        <v>165</v>
      </c>
    </row>
    <row r="1129" s="14" customFormat="1">
      <c r="A1129" s="14"/>
      <c r="B1129" s="212"/>
      <c r="C1129" s="14"/>
      <c r="D1129" s="193" t="s">
        <v>173</v>
      </c>
      <c r="E1129" s="213" t="s">
        <v>1</v>
      </c>
      <c r="F1129" s="214" t="s">
        <v>231</v>
      </c>
      <c r="G1129" s="14"/>
      <c r="H1129" s="215">
        <v>46.560000000000002</v>
      </c>
      <c r="I1129" s="216"/>
      <c r="J1129" s="14"/>
      <c r="K1129" s="14"/>
      <c r="L1129" s="212"/>
      <c r="M1129" s="217"/>
      <c r="N1129" s="218"/>
      <c r="O1129" s="218"/>
      <c r="P1129" s="218"/>
      <c r="Q1129" s="218"/>
      <c r="R1129" s="218"/>
      <c r="S1129" s="218"/>
      <c r="T1129" s="219"/>
      <c r="U1129" s="14"/>
      <c r="V1129" s="14"/>
      <c r="W1129" s="14"/>
      <c r="X1129" s="14"/>
      <c r="Y1129" s="14"/>
      <c r="Z1129" s="14"/>
      <c r="AA1129" s="14"/>
      <c r="AB1129" s="14"/>
      <c r="AC1129" s="14"/>
      <c r="AD1129" s="14"/>
      <c r="AE1129" s="14"/>
      <c r="AT1129" s="213" t="s">
        <v>173</v>
      </c>
      <c r="AU1129" s="213" t="s">
        <v>171</v>
      </c>
      <c r="AV1129" s="14" t="s">
        <v>91</v>
      </c>
      <c r="AW1129" s="14" t="s">
        <v>32</v>
      </c>
      <c r="AX1129" s="14" t="s">
        <v>81</v>
      </c>
      <c r="AY1129" s="213" t="s">
        <v>165</v>
      </c>
    </row>
    <row r="1130" s="13" customFormat="1">
      <c r="A1130" s="13"/>
      <c r="B1130" s="192"/>
      <c r="C1130" s="13"/>
      <c r="D1130" s="193" t="s">
        <v>173</v>
      </c>
      <c r="E1130" s="13"/>
      <c r="F1130" s="195" t="s">
        <v>1702</v>
      </c>
      <c r="G1130" s="13"/>
      <c r="H1130" s="196">
        <v>48.421999999999997</v>
      </c>
      <c r="I1130" s="197"/>
      <c r="J1130" s="13"/>
      <c r="K1130" s="13"/>
      <c r="L1130" s="192"/>
      <c r="M1130" s="198"/>
      <c r="N1130" s="199"/>
      <c r="O1130" s="199"/>
      <c r="P1130" s="199"/>
      <c r="Q1130" s="199"/>
      <c r="R1130" s="199"/>
      <c r="S1130" s="199"/>
      <c r="T1130" s="200"/>
      <c r="U1130" s="13"/>
      <c r="V1130" s="13"/>
      <c r="W1130" s="13"/>
      <c r="X1130" s="13"/>
      <c r="Y1130" s="13"/>
      <c r="Z1130" s="13"/>
      <c r="AA1130" s="13"/>
      <c r="AB1130" s="13"/>
      <c r="AC1130" s="13"/>
      <c r="AD1130" s="13"/>
      <c r="AE1130" s="13"/>
      <c r="AT1130" s="194" t="s">
        <v>173</v>
      </c>
      <c r="AU1130" s="194" t="s">
        <v>171</v>
      </c>
      <c r="AV1130" s="13" t="s">
        <v>171</v>
      </c>
      <c r="AW1130" s="13" t="s">
        <v>3</v>
      </c>
      <c r="AX1130" s="13" t="s">
        <v>81</v>
      </c>
      <c r="AY1130" s="194" t="s">
        <v>165</v>
      </c>
    </row>
    <row r="1131" s="2" customFormat="1" ht="24.15" customHeight="1">
      <c r="A1131" s="38"/>
      <c r="B1131" s="177"/>
      <c r="C1131" s="178" t="s">
        <v>1703</v>
      </c>
      <c r="D1131" s="178" t="s">
        <v>167</v>
      </c>
      <c r="E1131" s="179" t="s">
        <v>1704</v>
      </c>
      <c r="F1131" s="180" t="s">
        <v>1705</v>
      </c>
      <c r="G1131" s="181" t="s">
        <v>949</v>
      </c>
      <c r="H1131" s="235"/>
      <c r="I1131" s="183"/>
      <c r="J1131" s="184">
        <f>ROUND(I1131*H1131,2)</f>
        <v>0</v>
      </c>
      <c r="K1131" s="185"/>
      <c r="L1131" s="39"/>
      <c r="M1131" s="186" t="s">
        <v>1</v>
      </c>
      <c r="N1131" s="187" t="s">
        <v>42</v>
      </c>
      <c r="O1131" s="78"/>
      <c r="P1131" s="188">
        <f>O1131*H1131</f>
        <v>0</v>
      </c>
      <c r="Q1131" s="188">
        <v>0</v>
      </c>
      <c r="R1131" s="188">
        <f>Q1131*H1131</f>
        <v>0</v>
      </c>
      <c r="S1131" s="188">
        <v>0</v>
      </c>
      <c r="T1131" s="189">
        <f>S1131*H1131</f>
        <v>0</v>
      </c>
      <c r="U1131" s="38"/>
      <c r="V1131" s="38"/>
      <c r="W1131" s="38"/>
      <c r="X1131" s="38"/>
      <c r="Y1131" s="38"/>
      <c r="Z1131" s="38"/>
      <c r="AA1131" s="38"/>
      <c r="AB1131" s="38"/>
      <c r="AC1131" s="38"/>
      <c r="AD1131" s="38"/>
      <c r="AE1131" s="38"/>
      <c r="AR1131" s="190" t="s">
        <v>240</v>
      </c>
      <c r="AT1131" s="190" t="s">
        <v>167</v>
      </c>
      <c r="AU1131" s="190" t="s">
        <v>171</v>
      </c>
      <c r="AY1131" s="19" t="s">
        <v>165</v>
      </c>
      <c r="BE1131" s="191">
        <f>IF(N1131="základná",J1131,0)</f>
        <v>0</v>
      </c>
      <c r="BF1131" s="191">
        <f>IF(N1131="znížená",J1131,0)</f>
        <v>0</v>
      </c>
      <c r="BG1131" s="191">
        <f>IF(N1131="zákl. prenesená",J1131,0)</f>
        <v>0</v>
      </c>
      <c r="BH1131" s="191">
        <f>IF(N1131="zníž. prenesená",J1131,0)</f>
        <v>0</v>
      </c>
      <c r="BI1131" s="191">
        <f>IF(N1131="nulová",J1131,0)</f>
        <v>0</v>
      </c>
      <c r="BJ1131" s="19" t="s">
        <v>171</v>
      </c>
      <c r="BK1131" s="191">
        <f>ROUND(I1131*H1131,2)</f>
        <v>0</v>
      </c>
      <c r="BL1131" s="19" t="s">
        <v>240</v>
      </c>
      <c r="BM1131" s="190" t="s">
        <v>1706</v>
      </c>
    </row>
    <row r="1132" s="12" customFormat="1" ht="22.8" customHeight="1">
      <c r="A1132" s="12"/>
      <c r="B1132" s="164"/>
      <c r="C1132" s="12"/>
      <c r="D1132" s="165" t="s">
        <v>75</v>
      </c>
      <c r="E1132" s="175" t="s">
        <v>1707</v>
      </c>
      <c r="F1132" s="175" t="s">
        <v>1708</v>
      </c>
      <c r="G1132" s="12"/>
      <c r="H1132" s="12"/>
      <c r="I1132" s="167"/>
      <c r="J1132" s="176">
        <f>BK1132</f>
        <v>0</v>
      </c>
      <c r="K1132" s="12"/>
      <c r="L1132" s="164"/>
      <c r="M1132" s="169"/>
      <c r="N1132" s="170"/>
      <c r="O1132" s="170"/>
      <c r="P1132" s="171">
        <f>SUM(P1133:P1142)</f>
        <v>0</v>
      </c>
      <c r="Q1132" s="170"/>
      <c r="R1132" s="171">
        <f>SUM(R1133:R1142)</f>
        <v>15.785624399999998</v>
      </c>
      <c r="S1132" s="170"/>
      <c r="T1132" s="172">
        <f>SUM(T1133:T1142)</f>
        <v>0</v>
      </c>
      <c r="U1132" s="12"/>
      <c r="V1132" s="12"/>
      <c r="W1132" s="12"/>
      <c r="X1132" s="12"/>
      <c r="Y1132" s="12"/>
      <c r="Z1132" s="12"/>
      <c r="AA1132" s="12"/>
      <c r="AB1132" s="12"/>
      <c r="AC1132" s="12"/>
      <c r="AD1132" s="12"/>
      <c r="AE1132" s="12"/>
      <c r="AR1132" s="165" t="s">
        <v>171</v>
      </c>
      <c r="AT1132" s="173" t="s">
        <v>75</v>
      </c>
      <c r="AU1132" s="173" t="s">
        <v>81</v>
      </c>
      <c r="AY1132" s="165" t="s">
        <v>165</v>
      </c>
      <c r="BK1132" s="174">
        <f>SUM(BK1133:BK1142)</f>
        <v>0</v>
      </c>
    </row>
    <row r="1133" s="2" customFormat="1" ht="37.8" customHeight="1">
      <c r="A1133" s="38"/>
      <c r="B1133" s="177"/>
      <c r="C1133" s="178" t="s">
        <v>1709</v>
      </c>
      <c r="D1133" s="178" t="s">
        <v>167</v>
      </c>
      <c r="E1133" s="179" t="s">
        <v>1710</v>
      </c>
      <c r="F1133" s="180" t="s">
        <v>1711</v>
      </c>
      <c r="G1133" s="181" t="s">
        <v>170</v>
      </c>
      <c r="H1133" s="182">
        <v>206.50999999999999</v>
      </c>
      <c r="I1133" s="183"/>
      <c r="J1133" s="184">
        <f>ROUND(I1133*H1133,2)</f>
        <v>0</v>
      </c>
      <c r="K1133" s="185"/>
      <c r="L1133" s="39"/>
      <c r="M1133" s="186" t="s">
        <v>1</v>
      </c>
      <c r="N1133" s="187" t="s">
        <v>42</v>
      </c>
      <c r="O1133" s="78"/>
      <c r="P1133" s="188">
        <f>O1133*H1133</f>
        <v>0</v>
      </c>
      <c r="Q1133" s="188">
        <v>0.076439999999999994</v>
      </c>
      <c r="R1133" s="188">
        <f>Q1133*H1133</f>
        <v>15.785624399999998</v>
      </c>
      <c r="S1133" s="188">
        <v>0</v>
      </c>
      <c r="T1133" s="189">
        <f>S1133*H1133</f>
        <v>0</v>
      </c>
      <c r="U1133" s="38"/>
      <c r="V1133" s="38"/>
      <c r="W1133" s="38"/>
      <c r="X1133" s="38"/>
      <c r="Y1133" s="38"/>
      <c r="Z1133" s="38"/>
      <c r="AA1133" s="38"/>
      <c r="AB1133" s="38"/>
      <c r="AC1133" s="38"/>
      <c r="AD1133" s="38"/>
      <c r="AE1133" s="38"/>
      <c r="AR1133" s="190" t="s">
        <v>240</v>
      </c>
      <c r="AT1133" s="190" t="s">
        <v>167</v>
      </c>
      <c r="AU1133" s="190" t="s">
        <v>171</v>
      </c>
      <c r="AY1133" s="19" t="s">
        <v>165</v>
      </c>
      <c r="BE1133" s="191">
        <f>IF(N1133="základná",J1133,0)</f>
        <v>0</v>
      </c>
      <c r="BF1133" s="191">
        <f>IF(N1133="znížená",J1133,0)</f>
        <v>0</v>
      </c>
      <c r="BG1133" s="191">
        <f>IF(N1133="zákl. prenesená",J1133,0)</f>
        <v>0</v>
      </c>
      <c r="BH1133" s="191">
        <f>IF(N1133="zníž. prenesená",J1133,0)</f>
        <v>0</v>
      </c>
      <c r="BI1133" s="191">
        <f>IF(N1133="nulová",J1133,0)</f>
        <v>0</v>
      </c>
      <c r="BJ1133" s="19" t="s">
        <v>171</v>
      </c>
      <c r="BK1133" s="191">
        <f>ROUND(I1133*H1133,2)</f>
        <v>0</v>
      </c>
      <c r="BL1133" s="19" t="s">
        <v>240</v>
      </c>
      <c r="BM1133" s="190" t="s">
        <v>1712</v>
      </c>
    </row>
    <row r="1134" s="15" customFormat="1">
      <c r="A1134" s="15"/>
      <c r="B1134" s="220"/>
      <c r="C1134" s="15"/>
      <c r="D1134" s="193" t="s">
        <v>173</v>
      </c>
      <c r="E1134" s="221" t="s">
        <v>1</v>
      </c>
      <c r="F1134" s="222" t="s">
        <v>260</v>
      </c>
      <c r="G1134" s="15"/>
      <c r="H1134" s="221" t="s">
        <v>1</v>
      </c>
      <c r="I1134" s="223"/>
      <c r="J1134" s="15"/>
      <c r="K1134" s="15"/>
      <c r="L1134" s="220"/>
      <c r="M1134" s="224"/>
      <c r="N1134" s="225"/>
      <c r="O1134" s="225"/>
      <c r="P1134" s="225"/>
      <c r="Q1134" s="225"/>
      <c r="R1134" s="225"/>
      <c r="S1134" s="225"/>
      <c r="T1134" s="226"/>
      <c r="U1134" s="15"/>
      <c r="V1134" s="15"/>
      <c r="W1134" s="15"/>
      <c r="X1134" s="15"/>
      <c r="Y1134" s="15"/>
      <c r="Z1134" s="15"/>
      <c r="AA1134" s="15"/>
      <c r="AB1134" s="15"/>
      <c r="AC1134" s="15"/>
      <c r="AD1134" s="15"/>
      <c r="AE1134" s="15"/>
      <c r="AT1134" s="221" t="s">
        <v>173</v>
      </c>
      <c r="AU1134" s="221" t="s">
        <v>171</v>
      </c>
      <c r="AV1134" s="15" t="s">
        <v>81</v>
      </c>
      <c r="AW1134" s="15" t="s">
        <v>32</v>
      </c>
      <c r="AX1134" s="15" t="s">
        <v>76</v>
      </c>
      <c r="AY1134" s="221" t="s">
        <v>165</v>
      </c>
    </row>
    <row r="1135" s="13" customFormat="1">
      <c r="A1135" s="13"/>
      <c r="B1135" s="192"/>
      <c r="C1135" s="13"/>
      <c r="D1135" s="193" t="s">
        <v>173</v>
      </c>
      <c r="E1135" s="194" t="s">
        <v>1</v>
      </c>
      <c r="F1135" s="195" t="s">
        <v>1713</v>
      </c>
      <c r="G1135" s="13"/>
      <c r="H1135" s="196">
        <v>31.460000000000001</v>
      </c>
      <c r="I1135" s="197"/>
      <c r="J1135" s="13"/>
      <c r="K1135" s="13"/>
      <c r="L1135" s="192"/>
      <c r="M1135" s="198"/>
      <c r="N1135" s="199"/>
      <c r="O1135" s="199"/>
      <c r="P1135" s="199"/>
      <c r="Q1135" s="199"/>
      <c r="R1135" s="199"/>
      <c r="S1135" s="199"/>
      <c r="T1135" s="200"/>
      <c r="U1135" s="13"/>
      <c r="V1135" s="13"/>
      <c r="W1135" s="13"/>
      <c r="X1135" s="13"/>
      <c r="Y1135" s="13"/>
      <c r="Z1135" s="13"/>
      <c r="AA1135" s="13"/>
      <c r="AB1135" s="13"/>
      <c r="AC1135" s="13"/>
      <c r="AD1135" s="13"/>
      <c r="AE1135" s="13"/>
      <c r="AT1135" s="194" t="s">
        <v>173</v>
      </c>
      <c r="AU1135" s="194" t="s">
        <v>171</v>
      </c>
      <c r="AV1135" s="13" t="s">
        <v>171</v>
      </c>
      <c r="AW1135" s="13" t="s">
        <v>32</v>
      </c>
      <c r="AX1135" s="13" t="s">
        <v>76</v>
      </c>
      <c r="AY1135" s="194" t="s">
        <v>165</v>
      </c>
    </row>
    <row r="1136" s="15" customFormat="1">
      <c r="A1136" s="15"/>
      <c r="B1136" s="220"/>
      <c r="C1136" s="15"/>
      <c r="D1136" s="193" t="s">
        <v>173</v>
      </c>
      <c r="E1136" s="221" t="s">
        <v>1</v>
      </c>
      <c r="F1136" s="222" t="s">
        <v>338</v>
      </c>
      <c r="G1136" s="15"/>
      <c r="H1136" s="221" t="s">
        <v>1</v>
      </c>
      <c r="I1136" s="223"/>
      <c r="J1136" s="15"/>
      <c r="K1136" s="15"/>
      <c r="L1136" s="220"/>
      <c r="M1136" s="224"/>
      <c r="N1136" s="225"/>
      <c r="O1136" s="225"/>
      <c r="P1136" s="225"/>
      <c r="Q1136" s="225"/>
      <c r="R1136" s="225"/>
      <c r="S1136" s="225"/>
      <c r="T1136" s="226"/>
      <c r="U1136" s="15"/>
      <c r="V1136" s="15"/>
      <c r="W1136" s="15"/>
      <c r="X1136" s="15"/>
      <c r="Y1136" s="15"/>
      <c r="Z1136" s="15"/>
      <c r="AA1136" s="15"/>
      <c r="AB1136" s="15"/>
      <c r="AC1136" s="15"/>
      <c r="AD1136" s="15"/>
      <c r="AE1136" s="15"/>
      <c r="AT1136" s="221" t="s">
        <v>173</v>
      </c>
      <c r="AU1136" s="221" t="s">
        <v>171</v>
      </c>
      <c r="AV1136" s="15" t="s">
        <v>81</v>
      </c>
      <c r="AW1136" s="15" t="s">
        <v>32</v>
      </c>
      <c r="AX1136" s="15" t="s">
        <v>76</v>
      </c>
      <c r="AY1136" s="221" t="s">
        <v>165</v>
      </c>
    </row>
    <row r="1137" s="13" customFormat="1">
      <c r="A1137" s="13"/>
      <c r="B1137" s="192"/>
      <c r="C1137" s="13"/>
      <c r="D1137" s="193" t="s">
        <v>173</v>
      </c>
      <c r="E1137" s="194" t="s">
        <v>1</v>
      </c>
      <c r="F1137" s="195" t="s">
        <v>1714</v>
      </c>
      <c r="G1137" s="13"/>
      <c r="H1137" s="196">
        <v>88.560000000000002</v>
      </c>
      <c r="I1137" s="197"/>
      <c r="J1137" s="13"/>
      <c r="K1137" s="13"/>
      <c r="L1137" s="192"/>
      <c r="M1137" s="198"/>
      <c r="N1137" s="199"/>
      <c r="O1137" s="199"/>
      <c r="P1137" s="199"/>
      <c r="Q1137" s="199"/>
      <c r="R1137" s="199"/>
      <c r="S1137" s="199"/>
      <c r="T1137" s="200"/>
      <c r="U1137" s="13"/>
      <c r="V1137" s="13"/>
      <c r="W1137" s="13"/>
      <c r="X1137" s="13"/>
      <c r="Y1137" s="13"/>
      <c r="Z1137" s="13"/>
      <c r="AA1137" s="13"/>
      <c r="AB1137" s="13"/>
      <c r="AC1137" s="13"/>
      <c r="AD1137" s="13"/>
      <c r="AE1137" s="13"/>
      <c r="AT1137" s="194" t="s">
        <v>173</v>
      </c>
      <c r="AU1137" s="194" t="s">
        <v>171</v>
      </c>
      <c r="AV1137" s="13" t="s">
        <v>171</v>
      </c>
      <c r="AW1137" s="13" t="s">
        <v>32</v>
      </c>
      <c r="AX1137" s="13" t="s">
        <v>76</v>
      </c>
      <c r="AY1137" s="194" t="s">
        <v>165</v>
      </c>
    </row>
    <row r="1138" s="13" customFormat="1">
      <c r="A1138" s="13"/>
      <c r="B1138" s="192"/>
      <c r="C1138" s="13"/>
      <c r="D1138" s="193" t="s">
        <v>173</v>
      </c>
      <c r="E1138" s="194" t="s">
        <v>1</v>
      </c>
      <c r="F1138" s="195" t="s">
        <v>1715</v>
      </c>
      <c r="G1138" s="13"/>
      <c r="H1138" s="196">
        <v>26.780000000000001</v>
      </c>
      <c r="I1138" s="197"/>
      <c r="J1138" s="13"/>
      <c r="K1138" s="13"/>
      <c r="L1138" s="192"/>
      <c r="M1138" s="198"/>
      <c r="N1138" s="199"/>
      <c r="O1138" s="199"/>
      <c r="P1138" s="199"/>
      <c r="Q1138" s="199"/>
      <c r="R1138" s="199"/>
      <c r="S1138" s="199"/>
      <c r="T1138" s="200"/>
      <c r="U1138" s="13"/>
      <c r="V1138" s="13"/>
      <c r="W1138" s="13"/>
      <c r="X1138" s="13"/>
      <c r="Y1138" s="13"/>
      <c r="Z1138" s="13"/>
      <c r="AA1138" s="13"/>
      <c r="AB1138" s="13"/>
      <c r="AC1138" s="13"/>
      <c r="AD1138" s="13"/>
      <c r="AE1138" s="13"/>
      <c r="AT1138" s="194" t="s">
        <v>173</v>
      </c>
      <c r="AU1138" s="194" t="s">
        <v>171</v>
      </c>
      <c r="AV1138" s="13" t="s">
        <v>171</v>
      </c>
      <c r="AW1138" s="13" t="s">
        <v>32</v>
      </c>
      <c r="AX1138" s="13" t="s">
        <v>76</v>
      </c>
      <c r="AY1138" s="194" t="s">
        <v>165</v>
      </c>
    </row>
    <row r="1139" s="15" customFormat="1">
      <c r="A1139" s="15"/>
      <c r="B1139" s="220"/>
      <c r="C1139" s="15"/>
      <c r="D1139" s="193" t="s">
        <v>173</v>
      </c>
      <c r="E1139" s="221" t="s">
        <v>1</v>
      </c>
      <c r="F1139" s="222" t="s">
        <v>653</v>
      </c>
      <c r="G1139" s="15"/>
      <c r="H1139" s="221" t="s">
        <v>1</v>
      </c>
      <c r="I1139" s="223"/>
      <c r="J1139" s="15"/>
      <c r="K1139" s="15"/>
      <c r="L1139" s="220"/>
      <c r="M1139" s="224"/>
      <c r="N1139" s="225"/>
      <c r="O1139" s="225"/>
      <c r="P1139" s="225"/>
      <c r="Q1139" s="225"/>
      <c r="R1139" s="225"/>
      <c r="S1139" s="225"/>
      <c r="T1139" s="226"/>
      <c r="U1139" s="15"/>
      <c r="V1139" s="15"/>
      <c r="W1139" s="15"/>
      <c r="X1139" s="15"/>
      <c r="Y1139" s="15"/>
      <c r="Z1139" s="15"/>
      <c r="AA1139" s="15"/>
      <c r="AB1139" s="15"/>
      <c r="AC1139" s="15"/>
      <c r="AD1139" s="15"/>
      <c r="AE1139" s="15"/>
      <c r="AT1139" s="221" t="s">
        <v>173</v>
      </c>
      <c r="AU1139" s="221" t="s">
        <v>171</v>
      </c>
      <c r="AV1139" s="15" t="s">
        <v>81</v>
      </c>
      <c r="AW1139" s="15" t="s">
        <v>32</v>
      </c>
      <c r="AX1139" s="15" t="s">
        <v>76</v>
      </c>
      <c r="AY1139" s="221" t="s">
        <v>165</v>
      </c>
    </row>
    <row r="1140" s="13" customFormat="1">
      <c r="A1140" s="13"/>
      <c r="B1140" s="192"/>
      <c r="C1140" s="13"/>
      <c r="D1140" s="193" t="s">
        <v>173</v>
      </c>
      <c r="E1140" s="194" t="s">
        <v>1</v>
      </c>
      <c r="F1140" s="195" t="s">
        <v>1716</v>
      </c>
      <c r="G1140" s="13"/>
      <c r="H1140" s="196">
        <v>59.710000000000001</v>
      </c>
      <c r="I1140" s="197"/>
      <c r="J1140" s="13"/>
      <c r="K1140" s="13"/>
      <c r="L1140" s="192"/>
      <c r="M1140" s="198"/>
      <c r="N1140" s="199"/>
      <c r="O1140" s="199"/>
      <c r="P1140" s="199"/>
      <c r="Q1140" s="199"/>
      <c r="R1140" s="199"/>
      <c r="S1140" s="199"/>
      <c r="T1140" s="200"/>
      <c r="U1140" s="13"/>
      <c r="V1140" s="13"/>
      <c r="W1140" s="13"/>
      <c r="X1140" s="13"/>
      <c r="Y1140" s="13"/>
      <c r="Z1140" s="13"/>
      <c r="AA1140" s="13"/>
      <c r="AB1140" s="13"/>
      <c r="AC1140" s="13"/>
      <c r="AD1140" s="13"/>
      <c r="AE1140" s="13"/>
      <c r="AT1140" s="194" t="s">
        <v>173</v>
      </c>
      <c r="AU1140" s="194" t="s">
        <v>171</v>
      </c>
      <c r="AV1140" s="13" t="s">
        <v>171</v>
      </c>
      <c r="AW1140" s="13" t="s">
        <v>32</v>
      </c>
      <c r="AX1140" s="13" t="s">
        <v>76</v>
      </c>
      <c r="AY1140" s="194" t="s">
        <v>165</v>
      </c>
    </row>
    <row r="1141" s="14" customFormat="1">
      <c r="A1141" s="14"/>
      <c r="B1141" s="212"/>
      <c r="C1141" s="14"/>
      <c r="D1141" s="193" t="s">
        <v>173</v>
      </c>
      <c r="E1141" s="213" t="s">
        <v>1</v>
      </c>
      <c r="F1141" s="214" t="s">
        <v>231</v>
      </c>
      <c r="G1141" s="14"/>
      <c r="H1141" s="215">
        <v>206.51000000000002</v>
      </c>
      <c r="I1141" s="216"/>
      <c r="J1141" s="14"/>
      <c r="K1141" s="14"/>
      <c r="L1141" s="212"/>
      <c r="M1141" s="217"/>
      <c r="N1141" s="218"/>
      <c r="O1141" s="218"/>
      <c r="P1141" s="218"/>
      <c r="Q1141" s="218"/>
      <c r="R1141" s="218"/>
      <c r="S1141" s="218"/>
      <c r="T1141" s="219"/>
      <c r="U1141" s="14"/>
      <c r="V1141" s="14"/>
      <c r="W1141" s="14"/>
      <c r="X1141" s="14"/>
      <c r="Y1141" s="14"/>
      <c r="Z1141" s="14"/>
      <c r="AA1141" s="14"/>
      <c r="AB1141" s="14"/>
      <c r="AC1141" s="14"/>
      <c r="AD1141" s="14"/>
      <c r="AE1141" s="14"/>
      <c r="AT1141" s="213" t="s">
        <v>173</v>
      </c>
      <c r="AU1141" s="213" t="s">
        <v>171</v>
      </c>
      <c r="AV1141" s="14" t="s">
        <v>91</v>
      </c>
      <c r="AW1141" s="14" t="s">
        <v>32</v>
      </c>
      <c r="AX1141" s="14" t="s">
        <v>81</v>
      </c>
      <c r="AY1141" s="213" t="s">
        <v>165</v>
      </c>
    </row>
    <row r="1142" s="2" customFormat="1" ht="24.15" customHeight="1">
      <c r="A1142" s="38"/>
      <c r="B1142" s="177"/>
      <c r="C1142" s="178" t="s">
        <v>1717</v>
      </c>
      <c r="D1142" s="178" t="s">
        <v>167</v>
      </c>
      <c r="E1142" s="179" t="s">
        <v>1718</v>
      </c>
      <c r="F1142" s="180" t="s">
        <v>1719</v>
      </c>
      <c r="G1142" s="181" t="s">
        <v>949</v>
      </c>
      <c r="H1142" s="235"/>
      <c r="I1142" s="183"/>
      <c r="J1142" s="184">
        <f>ROUND(I1142*H1142,2)</f>
        <v>0</v>
      </c>
      <c r="K1142" s="185"/>
      <c r="L1142" s="39"/>
      <c r="M1142" s="186" t="s">
        <v>1</v>
      </c>
      <c r="N1142" s="187" t="s">
        <v>42</v>
      </c>
      <c r="O1142" s="78"/>
      <c r="P1142" s="188">
        <f>O1142*H1142</f>
        <v>0</v>
      </c>
      <c r="Q1142" s="188">
        <v>0</v>
      </c>
      <c r="R1142" s="188">
        <f>Q1142*H1142</f>
        <v>0</v>
      </c>
      <c r="S1142" s="188">
        <v>0</v>
      </c>
      <c r="T1142" s="189">
        <f>S1142*H1142</f>
        <v>0</v>
      </c>
      <c r="U1142" s="38"/>
      <c r="V1142" s="38"/>
      <c r="W1142" s="38"/>
      <c r="X1142" s="38"/>
      <c r="Y1142" s="38"/>
      <c r="Z1142" s="38"/>
      <c r="AA1142" s="38"/>
      <c r="AB1142" s="38"/>
      <c r="AC1142" s="38"/>
      <c r="AD1142" s="38"/>
      <c r="AE1142" s="38"/>
      <c r="AR1142" s="190" t="s">
        <v>240</v>
      </c>
      <c r="AT1142" s="190" t="s">
        <v>167</v>
      </c>
      <c r="AU1142" s="190" t="s">
        <v>171</v>
      </c>
      <c r="AY1142" s="19" t="s">
        <v>165</v>
      </c>
      <c r="BE1142" s="191">
        <f>IF(N1142="základná",J1142,0)</f>
        <v>0</v>
      </c>
      <c r="BF1142" s="191">
        <f>IF(N1142="znížená",J1142,0)</f>
        <v>0</v>
      </c>
      <c r="BG1142" s="191">
        <f>IF(N1142="zákl. prenesená",J1142,0)</f>
        <v>0</v>
      </c>
      <c r="BH1142" s="191">
        <f>IF(N1142="zníž. prenesená",J1142,0)</f>
        <v>0</v>
      </c>
      <c r="BI1142" s="191">
        <f>IF(N1142="nulová",J1142,0)</f>
        <v>0</v>
      </c>
      <c r="BJ1142" s="19" t="s">
        <v>171</v>
      </c>
      <c r="BK1142" s="191">
        <f>ROUND(I1142*H1142,2)</f>
        <v>0</v>
      </c>
      <c r="BL1142" s="19" t="s">
        <v>240</v>
      </c>
      <c r="BM1142" s="190" t="s">
        <v>1720</v>
      </c>
    </row>
    <row r="1143" s="12" customFormat="1" ht="22.8" customHeight="1">
      <c r="A1143" s="12"/>
      <c r="B1143" s="164"/>
      <c r="C1143" s="12"/>
      <c r="D1143" s="165" t="s">
        <v>75</v>
      </c>
      <c r="E1143" s="175" t="s">
        <v>1721</v>
      </c>
      <c r="F1143" s="175" t="s">
        <v>1722</v>
      </c>
      <c r="G1143" s="12"/>
      <c r="H1143" s="12"/>
      <c r="I1143" s="167"/>
      <c r="J1143" s="176">
        <f>BK1143</f>
        <v>0</v>
      </c>
      <c r="K1143" s="12"/>
      <c r="L1143" s="164"/>
      <c r="M1143" s="169"/>
      <c r="N1143" s="170"/>
      <c r="O1143" s="170"/>
      <c r="P1143" s="171">
        <f>SUM(P1144:P1147)</f>
        <v>0</v>
      </c>
      <c r="Q1143" s="170"/>
      <c r="R1143" s="171">
        <f>SUM(R1144:R1147)</f>
        <v>0.091123680000000012</v>
      </c>
      <c r="S1143" s="170"/>
      <c r="T1143" s="172">
        <f>SUM(T1144:T1147)</f>
        <v>0</v>
      </c>
      <c r="U1143" s="12"/>
      <c r="V1143" s="12"/>
      <c r="W1143" s="12"/>
      <c r="X1143" s="12"/>
      <c r="Y1143" s="12"/>
      <c r="Z1143" s="12"/>
      <c r="AA1143" s="12"/>
      <c r="AB1143" s="12"/>
      <c r="AC1143" s="12"/>
      <c r="AD1143" s="12"/>
      <c r="AE1143" s="12"/>
      <c r="AR1143" s="165" t="s">
        <v>171</v>
      </c>
      <c r="AT1143" s="173" t="s">
        <v>75</v>
      </c>
      <c r="AU1143" s="173" t="s">
        <v>81</v>
      </c>
      <c r="AY1143" s="165" t="s">
        <v>165</v>
      </c>
      <c r="BK1143" s="174">
        <f>SUM(BK1144:BK1147)</f>
        <v>0</v>
      </c>
    </row>
    <row r="1144" s="2" customFormat="1" ht="16.5" customHeight="1">
      <c r="A1144" s="38"/>
      <c r="B1144" s="177"/>
      <c r="C1144" s="178" t="s">
        <v>1723</v>
      </c>
      <c r="D1144" s="178" t="s">
        <v>167</v>
      </c>
      <c r="E1144" s="179" t="s">
        <v>1724</v>
      </c>
      <c r="F1144" s="180" t="s">
        <v>1725</v>
      </c>
      <c r="G1144" s="181" t="s">
        <v>170</v>
      </c>
      <c r="H1144" s="182">
        <v>1105.8699999999999</v>
      </c>
      <c r="I1144" s="183"/>
      <c r="J1144" s="184">
        <f>ROUND(I1144*H1144,2)</f>
        <v>0</v>
      </c>
      <c r="K1144" s="185"/>
      <c r="L1144" s="39"/>
      <c r="M1144" s="186" t="s">
        <v>1</v>
      </c>
      <c r="N1144" s="187" t="s">
        <v>42</v>
      </c>
      <c r="O1144" s="78"/>
      <c r="P1144" s="188">
        <f>O1144*H1144</f>
        <v>0</v>
      </c>
      <c r="Q1144" s="188">
        <v>0</v>
      </c>
      <c r="R1144" s="188">
        <f>Q1144*H1144</f>
        <v>0</v>
      </c>
      <c r="S1144" s="188">
        <v>0</v>
      </c>
      <c r="T1144" s="189">
        <f>S1144*H1144</f>
        <v>0</v>
      </c>
      <c r="U1144" s="38"/>
      <c r="V1144" s="38"/>
      <c r="W1144" s="38"/>
      <c r="X1144" s="38"/>
      <c r="Y1144" s="38"/>
      <c r="Z1144" s="38"/>
      <c r="AA1144" s="38"/>
      <c r="AB1144" s="38"/>
      <c r="AC1144" s="38"/>
      <c r="AD1144" s="38"/>
      <c r="AE1144" s="38"/>
      <c r="AR1144" s="190" t="s">
        <v>240</v>
      </c>
      <c r="AT1144" s="190" t="s">
        <v>167</v>
      </c>
      <c r="AU1144" s="190" t="s">
        <v>171</v>
      </c>
      <c r="AY1144" s="19" t="s">
        <v>165</v>
      </c>
      <c r="BE1144" s="191">
        <f>IF(N1144="základná",J1144,0)</f>
        <v>0</v>
      </c>
      <c r="BF1144" s="191">
        <f>IF(N1144="znížená",J1144,0)</f>
        <v>0</v>
      </c>
      <c r="BG1144" s="191">
        <f>IF(N1144="zákl. prenesená",J1144,0)</f>
        <v>0</v>
      </c>
      <c r="BH1144" s="191">
        <f>IF(N1144="zníž. prenesená",J1144,0)</f>
        <v>0</v>
      </c>
      <c r="BI1144" s="191">
        <f>IF(N1144="nulová",J1144,0)</f>
        <v>0</v>
      </c>
      <c r="BJ1144" s="19" t="s">
        <v>171</v>
      </c>
      <c r="BK1144" s="191">
        <f>ROUND(I1144*H1144,2)</f>
        <v>0</v>
      </c>
      <c r="BL1144" s="19" t="s">
        <v>240</v>
      </c>
      <c r="BM1144" s="190" t="s">
        <v>1726</v>
      </c>
    </row>
    <row r="1145" s="2" customFormat="1" ht="16.5" customHeight="1">
      <c r="A1145" s="38"/>
      <c r="B1145" s="177"/>
      <c r="C1145" s="201" t="s">
        <v>1727</v>
      </c>
      <c r="D1145" s="201" t="s">
        <v>201</v>
      </c>
      <c r="E1145" s="202" t="s">
        <v>1728</v>
      </c>
      <c r="F1145" s="203" t="s">
        <v>1729</v>
      </c>
      <c r="G1145" s="204" t="s">
        <v>170</v>
      </c>
      <c r="H1145" s="205">
        <v>1139.0460000000001</v>
      </c>
      <c r="I1145" s="206"/>
      <c r="J1145" s="207">
        <f>ROUND(I1145*H1145,2)</f>
        <v>0</v>
      </c>
      <c r="K1145" s="208"/>
      <c r="L1145" s="209"/>
      <c r="M1145" s="210" t="s">
        <v>1</v>
      </c>
      <c r="N1145" s="211" t="s">
        <v>42</v>
      </c>
      <c r="O1145" s="78"/>
      <c r="P1145" s="188">
        <f>O1145*H1145</f>
        <v>0</v>
      </c>
      <c r="Q1145" s="188">
        <v>8.0000000000000007E-05</v>
      </c>
      <c r="R1145" s="188">
        <f>Q1145*H1145</f>
        <v>0.091123680000000012</v>
      </c>
      <c r="S1145" s="188">
        <v>0</v>
      </c>
      <c r="T1145" s="189">
        <f>S1145*H1145</f>
        <v>0</v>
      </c>
      <c r="U1145" s="38"/>
      <c r="V1145" s="38"/>
      <c r="W1145" s="38"/>
      <c r="X1145" s="38"/>
      <c r="Y1145" s="38"/>
      <c r="Z1145" s="38"/>
      <c r="AA1145" s="38"/>
      <c r="AB1145" s="38"/>
      <c r="AC1145" s="38"/>
      <c r="AD1145" s="38"/>
      <c r="AE1145" s="38"/>
      <c r="AR1145" s="190" t="s">
        <v>523</v>
      </c>
      <c r="AT1145" s="190" t="s">
        <v>201</v>
      </c>
      <c r="AU1145" s="190" t="s">
        <v>171</v>
      </c>
      <c r="AY1145" s="19" t="s">
        <v>165</v>
      </c>
      <c r="BE1145" s="191">
        <f>IF(N1145="základná",J1145,0)</f>
        <v>0</v>
      </c>
      <c r="BF1145" s="191">
        <f>IF(N1145="znížená",J1145,0)</f>
        <v>0</v>
      </c>
      <c r="BG1145" s="191">
        <f>IF(N1145="zákl. prenesená",J1145,0)</f>
        <v>0</v>
      </c>
      <c r="BH1145" s="191">
        <f>IF(N1145="zníž. prenesená",J1145,0)</f>
        <v>0</v>
      </c>
      <c r="BI1145" s="191">
        <f>IF(N1145="nulová",J1145,0)</f>
        <v>0</v>
      </c>
      <c r="BJ1145" s="19" t="s">
        <v>171</v>
      </c>
      <c r="BK1145" s="191">
        <f>ROUND(I1145*H1145,2)</f>
        <v>0</v>
      </c>
      <c r="BL1145" s="19" t="s">
        <v>240</v>
      </c>
      <c r="BM1145" s="190" t="s">
        <v>1730</v>
      </c>
    </row>
    <row r="1146" s="13" customFormat="1">
      <c r="A1146" s="13"/>
      <c r="B1146" s="192"/>
      <c r="C1146" s="13"/>
      <c r="D1146" s="193" t="s">
        <v>173</v>
      </c>
      <c r="E1146" s="13"/>
      <c r="F1146" s="195" t="s">
        <v>1731</v>
      </c>
      <c r="G1146" s="13"/>
      <c r="H1146" s="196">
        <v>1139.0460000000001</v>
      </c>
      <c r="I1146" s="197"/>
      <c r="J1146" s="13"/>
      <c r="K1146" s="13"/>
      <c r="L1146" s="192"/>
      <c r="M1146" s="198"/>
      <c r="N1146" s="199"/>
      <c r="O1146" s="199"/>
      <c r="P1146" s="199"/>
      <c r="Q1146" s="199"/>
      <c r="R1146" s="199"/>
      <c r="S1146" s="199"/>
      <c r="T1146" s="200"/>
      <c r="U1146" s="13"/>
      <c r="V1146" s="13"/>
      <c r="W1146" s="13"/>
      <c r="X1146" s="13"/>
      <c r="Y1146" s="13"/>
      <c r="Z1146" s="13"/>
      <c r="AA1146" s="13"/>
      <c r="AB1146" s="13"/>
      <c r="AC1146" s="13"/>
      <c r="AD1146" s="13"/>
      <c r="AE1146" s="13"/>
      <c r="AT1146" s="194" t="s">
        <v>173</v>
      </c>
      <c r="AU1146" s="194" t="s">
        <v>171</v>
      </c>
      <c r="AV1146" s="13" t="s">
        <v>171</v>
      </c>
      <c r="AW1146" s="13" t="s">
        <v>3</v>
      </c>
      <c r="AX1146" s="13" t="s">
        <v>81</v>
      </c>
      <c r="AY1146" s="194" t="s">
        <v>165</v>
      </c>
    </row>
    <row r="1147" s="2" customFormat="1" ht="24.15" customHeight="1">
      <c r="A1147" s="38"/>
      <c r="B1147" s="177"/>
      <c r="C1147" s="178" t="s">
        <v>1732</v>
      </c>
      <c r="D1147" s="178" t="s">
        <v>167</v>
      </c>
      <c r="E1147" s="179" t="s">
        <v>1733</v>
      </c>
      <c r="F1147" s="180" t="s">
        <v>1734</v>
      </c>
      <c r="G1147" s="181" t="s">
        <v>949</v>
      </c>
      <c r="H1147" s="235"/>
      <c r="I1147" s="183"/>
      <c r="J1147" s="184">
        <f>ROUND(I1147*H1147,2)</f>
        <v>0</v>
      </c>
      <c r="K1147" s="185"/>
      <c r="L1147" s="39"/>
      <c r="M1147" s="186" t="s">
        <v>1</v>
      </c>
      <c r="N1147" s="187" t="s">
        <v>42</v>
      </c>
      <c r="O1147" s="78"/>
      <c r="P1147" s="188">
        <f>O1147*H1147</f>
        <v>0</v>
      </c>
      <c r="Q1147" s="188">
        <v>0</v>
      </c>
      <c r="R1147" s="188">
        <f>Q1147*H1147</f>
        <v>0</v>
      </c>
      <c r="S1147" s="188">
        <v>0</v>
      </c>
      <c r="T1147" s="189">
        <f>S1147*H1147</f>
        <v>0</v>
      </c>
      <c r="U1147" s="38"/>
      <c r="V1147" s="38"/>
      <c r="W1147" s="38"/>
      <c r="X1147" s="38"/>
      <c r="Y1147" s="38"/>
      <c r="Z1147" s="38"/>
      <c r="AA1147" s="38"/>
      <c r="AB1147" s="38"/>
      <c r="AC1147" s="38"/>
      <c r="AD1147" s="38"/>
      <c r="AE1147" s="38"/>
      <c r="AR1147" s="190" t="s">
        <v>240</v>
      </c>
      <c r="AT1147" s="190" t="s">
        <v>167</v>
      </c>
      <c r="AU1147" s="190" t="s">
        <v>171</v>
      </c>
      <c r="AY1147" s="19" t="s">
        <v>165</v>
      </c>
      <c r="BE1147" s="191">
        <f>IF(N1147="základná",J1147,0)</f>
        <v>0</v>
      </c>
      <c r="BF1147" s="191">
        <f>IF(N1147="znížená",J1147,0)</f>
        <v>0</v>
      </c>
      <c r="BG1147" s="191">
        <f>IF(N1147="zákl. prenesená",J1147,0)</f>
        <v>0</v>
      </c>
      <c r="BH1147" s="191">
        <f>IF(N1147="zníž. prenesená",J1147,0)</f>
        <v>0</v>
      </c>
      <c r="BI1147" s="191">
        <f>IF(N1147="nulová",J1147,0)</f>
        <v>0</v>
      </c>
      <c r="BJ1147" s="19" t="s">
        <v>171</v>
      </c>
      <c r="BK1147" s="191">
        <f>ROUND(I1147*H1147,2)</f>
        <v>0</v>
      </c>
      <c r="BL1147" s="19" t="s">
        <v>240</v>
      </c>
      <c r="BM1147" s="190" t="s">
        <v>1735</v>
      </c>
    </row>
    <row r="1148" s="12" customFormat="1" ht="22.8" customHeight="1">
      <c r="A1148" s="12"/>
      <c r="B1148" s="164"/>
      <c r="C1148" s="12"/>
      <c r="D1148" s="165" t="s">
        <v>75</v>
      </c>
      <c r="E1148" s="175" t="s">
        <v>1736</v>
      </c>
      <c r="F1148" s="175" t="s">
        <v>1737</v>
      </c>
      <c r="G1148" s="12"/>
      <c r="H1148" s="12"/>
      <c r="I1148" s="167"/>
      <c r="J1148" s="176">
        <f>BK1148</f>
        <v>0</v>
      </c>
      <c r="K1148" s="12"/>
      <c r="L1148" s="164"/>
      <c r="M1148" s="169"/>
      <c r="N1148" s="170"/>
      <c r="O1148" s="170"/>
      <c r="P1148" s="171">
        <f>SUM(P1149:P1264)</f>
        <v>0</v>
      </c>
      <c r="Q1148" s="170"/>
      <c r="R1148" s="171">
        <f>SUM(R1149:R1264)</f>
        <v>11.09567219</v>
      </c>
      <c r="S1148" s="170"/>
      <c r="T1148" s="172">
        <f>SUM(T1149:T1264)</f>
        <v>0.63341400000000003</v>
      </c>
      <c r="U1148" s="12"/>
      <c r="V1148" s="12"/>
      <c r="W1148" s="12"/>
      <c r="X1148" s="12"/>
      <c r="Y1148" s="12"/>
      <c r="Z1148" s="12"/>
      <c r="AA1148" s="12"/>
      <c r="AB1148" s="12"/>
      <c r="AC1148" s="12"/>
      <c r="AD1148" s="12"/>
      <c r="AE1148" s="12"/>
      <c r="AR1148" s="165" t="s">
        <v>171</v>
      </c>
      <c r="AT1148" s="173" t="s">
        <v>75</v>
      </c>
      <c r="AU1148" s="173" t="s">
        <v>81</v>
      </c>
      <c r="AY1148" s="165" t="s">
        <v>165</v>
      </c>
      <c r="BK1148" s="174">
        <f>SUM(BK1149:BK1264)</f>
        <v>0</v>
      </c>
    </row>
    <row r="1149" s="2" customFormat="1" ht="16.5" customHeight="1">
      <c r="A1149" s="38"/>
      <c r="B1149" s="177"/>
      <c r="C1149" s="178" t="s">
        <v>1738</v>
      </c>
      <c r="D1149" s="178" t="s">
        <v>167</v>
      </c>
      <c r="E1149" s="179" t="s">
        <v>1739</v>
      </c>
      <c r="F1149" s="180" t="s">
        <v>1740</v>
      </c>
      <c r="G1149" s="181" t="s">
        <v>222</v>
      </c>
      <c r="H1149" s="182">
        <v>1176.1279999999999</v>
      </c>
      <c r="I1149" s="183"/>
      <c r="J1149" s="184">
        <f>ROUND(I1149*H1149,2)</f>
        <v>0</v>
      </c>
      <c r="K1149" s="185"/>
      <c r="L1149" s="39"/>
      <c r="M1149" s="186" t="s">
        <v>1</v>
      </c>
      <c r="N1149" s="187" t="s">
        <v>42</v>
      </c>
      <c r="O1149" s="78"/>
      <c r="P1149" s="188">
        <f>O1149*H1149</f>
        <v>0</v>
      </c>
      <c r="Q1149" s="188">
        <v>4.0000000000000003E-05</v>
      </c>
      <c r="R1149" s="188">
        <f>Q1149*H1149</f>
        <v>0.047045120000000003</v>
      </c>
      <c r="S1149" s="188">
        <v>0</v>
      </c>
      <c r="T1149" s="189">
        <f>S1149*H1149</f>
        <v>0</v>
      </c>
      <c r="U1149" s="38"/>
      <c r="V1149" s="38"/>
      <c r="W1149" s="38"/>
      <c r="X1149" s="38"/>
      <c r="Y1149" s="38"/>
      <c r="Z1149" s="38"/>
      <c r="AA1149" s="38"/>
      <c r="AB1149" s="38"/>
      <c r="AC1149" s="38"/>
      <c r="AD1149" s="38"/>
      <c r="AE1149" s="38"/>
      <c r="AR1149" s="190" t="s">
        <v>240</v>
      </c>
      <c r="AT1149" s="190" t="s">
        <v>167</v>
      </c>
      <c r="AU1149" s="190" t="s">
        <v>171</v>
      </c>
      <c r="AY1149" s="19" t="s">
        <v>165</v>
      </c>
      <c r="BE1149" s="191">
        <f>IF(N1149="základná",J1149,0)</f>
        <v>0</v>
      </c>
      <c r="BF1149" s="191">
        <f>IF(N1149="znížená",J1149,0)</f>
        <v>0</v>
      </c>
      <c r="BG1149" s="191">
        <f>IF(N1149="zákl. prenesená",J1149,0)</f>
        <v>0</v>
      </c>
      <c r="BH1149" s="191">
        <f>IF(N1149="zníž. prenesená",J1149,0)</f>
        <v>0</v>
      </c>
      <c r="BI1149" s="191">
        <f>IF(N1149="nulová",J1149,0)</f>
        <v>0</v>
      </c>
      <c r="BJ1149" s="19" t="s">
        <v>171</v>
      </c>
      <c r="BK1149" s="191">
        <f>ROUND(I1149*H1149,2)</f>
        <v>0</v>
      </c>
      <c r="BL1149" s="19" t="s">
        <v>240</v>
      </c>
      <c r="BM1149" s="190" t="s">
        <v>1741</v>
      </c>
    </row>
    <row r="1150" s="15" customFormat="1">
      <c r="A1150" s="15"/>
      <c r="B1150" s="220"/>
      <c r="C1150" s="15"/>
      <c r="D1150" s="193" t="s">
        <v>173</v>
      </c>
      <c r="E1150" s="221" t="s">
        <v>1</v>
      </c>
      <c r="F1150" s="222" t="s">
        <v>260</v>
      </c>
      <c r="G1150" s="15"/>
      <c r="H1150" s="221" t="s">
        <v>1</v>
      </c>
      <c r="I1150" s="223"/>
      <c r="J1150" s="15"/>
      <c r="K1150" s="15"/>
      <c r="L1150" s="220"/>
      <c r="M1150" s="224"/>
      <c r="N1150" s="225"/>
      <c r="O1150" s="225"/>
      <c r="P1150" s="225"/>
      <c r="Q1150" s="225"/>
      <c r="R1150" s="225"/>
      <c r="S1150" s="225"/>
      <c r="T1150" s="226"/>
      <c r="U1150" s="15"/>
      <c r="V1150" s="15"/>
      <c r="W1150" s="15"/>
      <c r="X1150" s="15"/>
      <c r="Y1150" s="15"/>
      <c r="Z1150" s="15"/>
      <c r="AA1150" s="15"/>
      <c r="AB1150" s="15"/>
      <c r="AC1150" s="15"/>
      <c r="AD1150" s="15"/>
      <c r="AE1150" s="15"/>
      <c r="AT1150" s="221" t="s">
        <v>173</v>
      </c>
      <c r="AU1150" s="221" t="s">
        <v>171</v>
      </c>
      <c r="AV1150" s="15" t="s">
        <v>81</v>
      </c>
      <c r="AW1150" s="15" t="s">
        <v>32</v>
      </c>
      <c r="AX1150" s="15" t="s">
        <v>76</v>
      </c>
      <c r="AY1150" s="221" t="s">
        <v>165</v>
      </c>
    </row>
    <row r="1151" s="13" customFormat="1">
      <c r="A1151" s="13"/>
      <c r="B1151" s="192"/>
      <c r="C1151" s="13"/>
      <c r="D1151" s="193" t="s">
        <v>173</v>
      </c>
      <c r="E1151" s="194" t="s">
        <v>1</v>
      </c>
      <c r="F1151" s="195" t="s">
        <v>1742</v>
      </c>
      <c r="G1151" s="13"/>
      <c r="H1151" s="196">
        <v>19.199999999999999</v>
      </c>
      <c r="I1151" s="197"/>
      <c r="J1151" s="13"/>
      <c r="K1151" s="13"/>
      <c r="L1151" s="192"/>
      <c r="M1151" s="198"/>
      <c r="N1151" s="199"/>
      <c r="O1151" s="199"/>
      <c r="P1151" s="199"/>
      <c r="Q1151" s="199"/>
      <c r="R1151" s="199"/>
      <c r="S1151" s="199"/>
      <c r="T1151" s="200"/>
      <c r="U1151" s="13"/>
      <c r="V1151" s="13"/>
      <c r="W1151" s="13"/>
      <c r="X1151" s="13"/>
      <c r="Y1151" s="13"/>
      <c r="Z1151" s="13"/>
      <c r="AA1151" s="13"/>
      <c r="AB1151" s="13"/>
      <c r="AC1151" s="13"/>
      <c r="AD1151" s="13"/>
      <c r="AE1151" s="13"/>
      <c r="AT1151" s="194" t="s">
        <v>173</v>
      </c>
      <c r="AU1151" s="194" t="s">
        <v>171</v>
      </c>
      <c r="AV1151" s="13" t="s">
        <v>171</v>
      </c>
      <c r="AW1151" s="13" t="s">
        <v>32</v>
      </c>
      <c r="AX1151" s="13" t="s">
        <v>76</v>
      </c>
      <c r="AY1151" s="194" t="s">
        <v>165</v>
      </c>
    </row>
    <row r="1152" s="13" customFormat="1">
      <c r="A1152" s="13"/>
      <c r="B1152" s="192"/>
      <c r="C1152" s="13"/>
      <c r="D1152" s="193" t="s">
        <v>173</v>
      </c>
      <c r="E1152" s="194" t="s">
        <v>1</v>
      </c>
      <c r="F1152" s="195" t="s">
        <v>1743</v>
      </c>
      <c r="G1152" s="13"/>
      <c r="H1152" s="196">
        <v>11.140000000000001</v>
      </c>
      <c r="I1152" s="197"/>
      <c r="J1152" s="13"/>
      <c r="K1152" s="13"/>
      <c r="L1152" s="192"/>
      <c r="M1152" s="198"/>
      <c r="N1152" s="199"/>
      <c r="O1152" s="199"/>
      <c r="P1152" s="199"/>
      <c r="Q1152" s="199"/>
      <c r="R1152" s="199"/>
      <c r="S1152" s="199"/>
      <c r="T1152" s="200"/>
      <c r="U1152" s="13"/>
      <c r="V1152" s="13"/>
      <c r="W1152" s="13"/>
      <c r="X1152" s="13"/>
      <c r="Y1152" s="13"/>
      <c r="Z1152" s="13"/>
      <c r="AA1152" s="13"/>
      <c r="AB1152" s="13"/>
      <c r="AC1152" s="13"/>
      <c r="AD1152" s="13"/>
      <c r="AE1152" s="13"/>
      <c r="AT1152" s="194" t="s">
        <v>173</v>
      </c>
      <c r="AU1152" s="194" t="s">
        <v>171</v>
      </c>
      <c r="AV1152" s="13" t="s">
        <v>171</v>
      </c>
      <c r="AW1152" s="13" t="s">
        <v>32</v>
      </c>
      <c r="AX1152" s="13" t="s">
        <v>76</v>
      </c>
      <c r="AY1152" s="194" t="s">
        <v>165</v>
      </c>
    </row>
    <row r="1153" s="13" customFormat="1">
      <c r="A1153" s="13"/>
      <c r="B1153" s="192"/>
      <c r="C1153" s="13"/>
      <c r="D1153" s="193" t="s">
        <v>173</v>
      </c>
      <c r="E1153" s="194" t="s">
        <v>1</v>
      </c>
      <c r="F1153" s="195" t="s">
        <v>1744</v>
      </c>
      <c r="G1153" s="13"/>
      <c r="H1153" s="196">
        <v>13.800000000000001</v>
      </c>
      <c r="I1153" s="197"/>
      <c r="J1153" s="13"/>
      <c r="K1153" s="13"/>
      <c r="L1153" s="192"/>
      <c r="M1153" s="198"/>
      <c r="N1153" s="199"/>
      <c r="O1153" s="199"/>
      <c r="P1153" s="199"/>
      <c r="Q1153" s="199"/>
      <c r="R1153" s="199"/>
      <c r="S1153" s="199"/>
      <c r="T1153" s="200"/>
      <c r="U1153" s="13"/>
      <c r="V1153" s="13"/>
      <c r="W1153" s="13"/>
      <c r="X1153" s="13"/>
      <c r="Y1153" s="13"/>
      <c r="Z1153" s="13"/>
      <c r="AA1153" s="13"/>
      <c r="AB1153" s="13"/>
      <c r="AC1153" s="13"/>
      <c r="AD1153" s="13"/>
      <c r="AE1153" s="13"/>
      <c r="AT1153" s="194" t="s">
        <v>173</v>
      </c>
      <c r="AU1153" s="194" t="s">
        <v>171</v>
      </c>
      <c r="AV1153" s="13" t="s">
        <v>171</v>
      </c>
      <c r="AW1153" s="13" t="s">
        <v>32</v>
      </c>
      <c r="AX1153" s="13" t="s">
        <v>76</v>
      </c>
      <c r="AY1153" s="194" t="s">
        <v>165</v>
      </c>
    </row>
    <row r="1154" s="13" customFormat="1">
      <c r="A1154" s="13"/>
      <c r="B1154" s="192"/>
      <c r="C1154" s="13"/>
      <c r="D1154" s="193" t="s">
        <v>173</v>
      </c>
      <c r="E1154" s="194" t="s">
        <v>1</v>
      </c>
      <c r="F1154" s="195" t="s">
        <v>1745</v>
      </c>
      <c r="G1154" s="13"/>
      <c r="H1154" s="196">
        <v>8.0999999999999996</v>
      </c>
      <c r="I1154" s="197"/>
      <c r="J1154" s="13"/>
      <c r="K1154" s="13"/>
      <c r="L1154" s="192"/>
      <c r="M1154" s="198"/>
      <c r="N1154" s="199"/>
      <c r="O1154" s="199"/>
      <c r="P1154" s="199"/>
      <c r="Q1154" s="199"/>
      <c r="R1154" s="199"/>
      <c r="S1154" s="199"/>
      <c r="T1154" s="200"/>
      <c r="U1154" s="13"/>
      <c r="V1154" s="13"/>
      <c r="W1154" s="13"/>
      <c r="X1154" s="13"/>
      <c r="Y1154" s="13"/>
      <c r="Z1154" s="13"/>
      <c r="AA1154" s="13"/>
      <c r="AB1154" s="13"/>
      <c r="AC1154" s="13"/>
      <c r="AD1154" s="13"/>
      <c r="AE1154" s="13"/>
      <c r="AT1154" s="194" t="s">
        <v>173</v>
      </c>
      <c r="AU1154" s="194" t="s">
        <v>171</v>
      </c>
      <c r="AV1154" s="13" t="s">
        <v>171</v>
      </c>
      <c r="AW1154" s="13" t="s">
        <v>32</v>
      </c>
      <c r="AX1154" s="13" t="s">
        <v>76</v>
      </c>
      <c r="AY1154" s="194" t="s">
        <v>165</v>
      </c>
    </row>
    <row r="1155" s="13" customFormat="1">
      <c r="A1155" s="13"/>
      <c r="B1155" s="192"/>
      <c r="C1155" s="13"/>
      <c r="D1155" s="193" t="s">
        <v>173</v>
      </c>
      <c r="E1155" s="194" t="s">
        <v>1</v>
      </c>
      <c r="F1155" s="195" t="s">
        <v>1746</v>
      </c>
      <c r="G1155" s="13"/>
      <c r="H1155" s="196">
        <v>15.4</v>
      </c>
      <c r="I1155" s="197"/>
      <c r="J1155" s="13"/>
      <c r="K1155" s="13"/>
      <c r="L1155" s="192"/>
      <c r="M1155" s="198"/>
      <c r="N1155" s="199"/>
      <c r="O1155" s="199"/>
      <c r="P1155" s="199"/>
      <c r="Q1155" s="199"/>
      <c r="R1155" s="199"/>
      <c r="S1155" s="199"/>
      <c r="T1155" s="200"/>
      <c r="U1155" s="13"/>
      <c r="V1155" s="13"/>
      <c r="W1155" s="13"/>
      <c r="X1155" s="13"/>
      <c r="Y1155" s="13"/>
      <c r="Z1155" s="13"/>
      <c r="AA1155" s="13"/>
      <c r="AB1155" s="13"/>
      <c r="AC1155" s="13"/>
      <c r="AD1155" s="13"/>
      <c r="AE1155" s="13"/>
      <c r="AT1155" s="194" t="s">
        <v>173</v>
      </c>
      <c r="AU1155" s="194" t="s">
        <v>171</v>
      </c>
      <c r="AV1155" s="13" t="s">
        <v>171</v>
      </c>
      <c r="AW1155" s="13" t="s">
        <v>32</v>
      </c>
      <c r="AX1155" s="13" t="s">
        <v>76</v>
      </c>
      <c r="AY1155" s="194" t="s">
        <v>165</v>
      </c>
    </row>
    <row r="1156" s="13" customFormat="1">
      <c r="A1156" s="13"/>
      <c r="B1156" s="192"/>
      <c r="C1156" s="13"/>
      <c r="D1156" s="193" t="s">
        <v>173</v>
      </c>
      <c r="E1156" s="194" t="s">
        <v>1</v>
      </c>
      <c r="F1156" s="195" t="s">
        <v>1747</v>
      </c>
      <c r="G1156" s="13"/>
      <c r="H1156" s="196">
        <v>35.740000000000002</v>
      </c>
      <c r="I1156" s="197"/>
      <c r="J1156" s="13"/>
      <c r="K1156" s="13"/>
      <c r="L1156" s="192"/>
      <c r="M1156" s="198"/>
      <c r="N1156" s="199"/>
      <c r="O1156" s="199"/>
      <c r="P1156" s="199"/>
      <c r="Q1156" s="199"/>
      <c r="R1156" s="199"/>
      <c r="S1156" s="199"/>
      <c r="T1156" s="200"/>
      <c r="U1156" s="13"/>
      <c r="V1156" s="13"/>
      <c r="W1156" s="13"/>
      <c r="X1156" s="13"/>
      <c r="Y1156" s="13"/>
      <c r="Z1156" s="13"/>
      <c r="AA1156" s="13"/>
      <c r="AB1156" s="13"/>
      <c r="AC1156" s="13"/>
      <c r="AD1156" s="13"/>
      <c r="AE1156" s="13"/>
      <c r="AT1156" s="194" t="s">
        <v>173</v>
      </c>
      <c r="AU1156" s="194" t="s">
        <v>171</v>
      </c>
      <c r="AV1156" s="13" t="s">
        <v>171</v>
      </c>
      <c r="AW1156" s="13" t="s">
        <v>32</v>
      </c>
      <c r="AX1156" s="13" t="s">
        <v>76</v>
      </c>
      <c r="AY1156" s="194" t="s">
        <v>165</v>
      </c>
    </row>
    <row r="1157" s="13" customFormat="1">
      <c r="A1157" s="13"/>
      <c r="B1157" s="192"/>
      <c r="C1157" s="13"/>
      <c r="D1157" s="193" t="s">
        <v>173</v>
      </c>
      <c r="E1157" s="194" t="s">
        <v>1</v>
      </c>
      <c r="F1157" s="195" t="s">
        <v>1748</v>
      </c>
      <c r="G1157" s="13"/>
      <c r="H1157" s="196">
        <v>14.060000000000001</v>
      </c>
      <c r="I1157" s="197"/>
      <c r="J1157" s="13"/>
      <c r="K1157" s="13"/>
      <c r="L1157" s="192"/>
      <c r="M1157" s="198"/>
      <c r="N1157" s="199"/>
      <c r="O1157" s="199"/>
      <c r="P1157" s="199"/>
      <c r="Q1157" s="199"/>
      <c r="R1157" s="199"/>
      <c r="S1157" s="199"/>
      <c r="T1157" s="200"/>
      <c r="U1157" s="13"/>
      <c r="V1157" s="13"/>
      <c r="W1157" s="13"/>
      <c r="X1157" s="13"/>
      <c r="Y1157" s="13"/>
      <c r="Z1157" s="13"/>
      <c r="AA1157" s="13"/>
      <c r="AB1157" s="13"/>
      <c r="AC1157" s="13"/>
      <c r="AD1157" s="13"/>
      <c r="AE1157" s="13"/>
      <c r="AT1157" s="194" t="s">
        <v>173</v>
      </c>
      <c r="AU1157" s="194" t="s">
        <v>171</v>
      </c>
      <c r="AV1157" s="13" t="s">
        <v>171</v>
      </c>
      <c r="AW1157" s="13" t="s">
        <v>32</v>
      </c>
      <c r="AX1157" s="13" t="s">
        <v>76</v>
      </c>
      <c r="AY1157" s="194" t="s">
        <v>165</v>
      </c>
    </row>
    <row r="1158" s="13" customFormat="1">
      <c r="A1158" s="13"/>
      <c r="B1158" s="192"/>
      <c r="C1158" s="13"/>
      <c r="D1158" s="193" t="s">
        <v>173</v>
      </c>
      <c r="E1158" s="194" t="s">
        <v>1</v>
      </c>
      <c r="F1158" s="195" t="s">
        <v>1749</v>
      </c>
      <c r="G1158" s="13"/>
      <c r="H1158" s="196">
        <v>19.859999999999999</v>
      </c>
      <c r="I1158" s="197"/>
      <c r="J1158" s="13"/>
      <c r="K1158" s="13"/>
      <c r="L1158" s="192"/>
      <c r="M1158" s="198"/>
      <c r="N1158" s="199"/>
      <c r="O1158" s="199"/>
      <c r="P1158" s="199"/>
      <c r="Q1158" s="199"/>
      <c r="R1158" s="199"/>
      <c r="S1158" s="199"/>
      <c r="T1158" s="200"/>
      <c r="U1158" s="13"/>
      <c r="V1158" s="13"/>
      <c r="W1158" s="13"/>
      <c r="X1158" s="13"/>
      <c r="Y1158" s="13"/>
      <c r="Z1158" s="13"/>
      <c r="AA1158" s="13"/>
      <c r="AB1158" s="13"/>
      <c r="AC1158" s="13"/>
      <c r="AD1158" s="13"/>
      <c r="AE1158" s="13"/>
      <c r="AT1158" s="194" t="s">
        <v>173</v>
      </c>
      <c r="AU1158" s="194" t="s">
        <v>171</v>
      </c>
      <c r="AV1158" s="13" t="s">
        <v>171</v>
      </c>
      <c r="AW1158" s="13" t="s">
        <v>32</v>
      </c>
      <c r="AX1158" s="13" t="s">
        <v>76</v>
      </c>
      <c r="AY1158" s="194" t="s">
        <v>165</v>
      </c>
    </row>
    <row r="1159" s="13" customFormat="1">
      <c r="A1159" s="13"/>
      <c r="B1159" s="192"/>
      <c r="C1159" s="13"/>
      <c r="D1159" s="193" t="s">
        <v>173</v>
      </c>
      <c r="E1159" s="194" t="s">
        <v>1</v>
      </c>
      <c r="F1159" s="195" t="s">
        <v>1750</v>
      </c>
      <c r="G1159" s="13"/>
      <c r="H1159" s="196">
        <v>17.699999999999999</v>
      </c>
      <c r="I1159" s="197"/>
      <c r="J1159" s="13"/>
      <c r="K1159" s="13"/>
      <c r="L1159" s="192"/>
      <c r="M1159" s="198"/>
      <c r="N1159" s="199"/>
      <c r="O1159" s="199"/>
      <c r="P1159" s="199"/>
      <c r="Q1159" s="199"/>
      <c r="R1159" s="199"/>
      <c r="S1159" s="199"/>
      <c r="T1159" s="200"/>
      <c r="U1159" s="13"/>
      <c r="V1159" s="13"/>
      <c r="W1159" s="13"/>
      <c r="X1159" s="13"/>
      <c r="Y1159" s="13"/>
      <c r="Z1159" s="13"/>
      <c r="AA1159" s="13"/>
      <c r="AB1159" s="13"/>
      <c r="AC1159" s="13"/>
      <c r="AD1159" s="13"/>
      <c r="AE1159" s="13"/>
      <c r="AT1159" s="194" t="s">
        <v>173</v>
      </c>
      <c r="AU1159" s="194" t="s">
        <v>171</v>
      </c>
      <c r="AV1159" s="13" t="s">
        <v>171</v>
      </c>
      <c r="AW1159" s="13" t="s">
        <v>32</v>
      </c>
      <c r="AX1159" s="13" t="s">
        <v>76</v>
      </c>
      <c r="AY1159" s="194" t="s">
        <v>165</v>
      </c>
    </row>
    <row r="1160" s="13" customFormat="1">
      <c r="A1160" s="13"/>
      <c r="B1160" s="192"/>
      <c r="C1160" s="13"/>
      <c r="D1160" s="193" t="s">
        <v>173</v>
      </c>
      <c r="E1160" s="194" t="s">
        <v>1</v>
      </c>
      <c r="F1160" s="195" t="s">
        <v>1751</v>
      </c>
      <c r="G1160" s="13"/>
      <c r="H1160" s="196">
        <v>8.3800000000000008</v>
      </c>
      <c r="I1160" s="197"/>
      <c r="J1160" s="13"/>
      <c r="K1160" s="13"/>
      <c r="L1160" s="192"/>
      <c r="M1160" s="198"/>
      <c r="N1160" s="199"/>
      <c r="O1160" s="199"/>
      <c r="P1160" s="199"/>
      <c r="Q1160" s="199"/>
      <c r="R1160" s="199"/>
      <c r="S1160" s="199"/>
      <c r="T1160" s="200"/>
      <c r="U1160" s="13"/>
      <c r="V1160" s="13"/>
      <c r="W1160" s="13"/>
      <c r="X1160" s="13"/>
      <c r="Y1160" s="13"/>
      <c r="Z1160" s="13"/>
      <c r="AA1160" s="13"/>
      <c r="AB1160" s="13"/>
      <c r="AC1160" s="13"/>
      <c r="AD1160" s="13"/>
      <c r="AE1160" s="13"/>
      <c r="AT1160" s="194" t="s">
        <v>173</v>
      </c>
      <c r="AU1160" s="194" t="s">
        <v>171</v>
      </c>
      <c r="AV1160" s="13" t="s">
        <v>171</v>
      </c>
      <c r="AW1160" s="13" t="s">
        <v>32</v>
      </c>
      <c r="AX1160" s="13" t="s">
        <v>76</v>
      </c>
      <c r="AY1160" s="194" t="s">
        <v>165</v>
      </c>
    </row>
    <row r="1161" s="13" customFormat="1">
      <c r="A1161" s="13"/>
      <c r="B1161" s="192"/>
      <c r="C1161" s="13"/>
      <c r="D1161" s="193" t="s">
        <v>173</v>
      </c>
      <c r="E1161" s="194" t="s">
        <v>1</v>
      </c>
      <c r="F1161" s="195" t="s">
        <v>1752</v>
      </c>
      <c r="G1161" s="13"/>
      <c r="H1161" s="196">
        <v>8.3800000000000008</v>
      </c>
      <c r="I1161" s="197"/>
      <c r="J1161" s="13"/>
      <c r="K1161" s="13"/>
      <c r="L1161" s="192"/>
      <c r="M1161" s="198"/>
      <c r="N1161" s="199"/>
      <c r="O1161" s="199"/>
      <c r="P1161" s="199"/>
      <c r="Q1161" s="199"/>
      <c r="R1161" s="199"/>
      <c r="S1161" s="199"/>
      <c r="T1161" s="200"/>
      <c r="U1161" s="13"/>
      <c r="V1161" s="13"/>
      <c r="W1161" s="13"/>
      <c r="X1161" s="13"/>
      <c r="Y1161" s="13"/>
      <c r="Z1161" s="13"/>
      <c r="AA1161" s="13"/>
      <c r="AB1161" s="13"/>
      <c r="AC1161" s="13"/>
      <c r="AD1161" s="13"/>
      <c r="AE1161" s="13"/>
      <c r="AT1161" s="194" t="s">
        <v>173</v>
      </c>
      <c r="AU1161" s="194" t="s">
        <v>171</v>
      </c>
      <c r="AV1161" s="13" t="s">
        <v>171</v>
      </c>
      <c r="AW1161" s="13" t="s">
        <v>32</v>
      </c>
      <c r="AX1161" s="13" t="s">
        <v>76</v>
      </c>
      <c r="AY1161" s="194" t="s">
        <v>165</v>
      </c>
    </row>
    <row r="1162" s="13" customFormat="1">
      <c r="A1162" s="13"/>
      <c r="B1162" s="192"/>
      <c r="C1162" s="13"/>
      <c r="D1162" s="193" t="s">
        <v>173</v>
      </c>
      <c r="E1162" s="194" t="s">
        <v>1</v>
      </c>
      <c r="F1162" s="195" t="s">
        <v>1753</v>
      </c>
      <c r="G1162" s="13"/>
      <c r="H1162" s="196">
        <v>8.4000000000000004</v>
      </c>
      <c r="I1162" s="197"/>
      <c r="J1162" s="13"/>
      <c r="K1162" s="13"/>
      <c r="L1162" s="192"/>
      <c r="M1162" s="198"/>
      <c r="N1162" s="199"/>
      <c r="O1162" s="199"/>
      <c r="P1162" s="199"/>
      <c r="Q1162" s="199"/>
      <c r="R1162" s="199"/>
      <c r="S1162" s="199"/>
      <c r="T1162" s="200"/>
      <c r="U1162" s="13"/>
      <c r="V1162" s="13"/>
      <c r="W1162" s="13"/>
      <c r="X1162" s="13"/>
      <c r="Y1162" s="13"/>
      <c r="Z1162" s="13"/>
      <c r="AA1162" s="13"/>
      <c r="AB1162" s="13"/>
      <c r="AC1162" s="13"/>
      <c r="AD1162" s="13"/>
      <c r="AE1162" s="13"/>
      <c r="AT1162" s="194" t="s">
        <v>173</v>
      </c>
      <c r="AU1162" s="194" t="s">
        <v>171</v>
      </c>
      <c r="AV1162" s="13" t="s">
        <v>171</v>
      </c>
      <c r="AW1162" s="13" t="s">
        <v>32</v>
      </c>
      <c r="AX1162" s="13" t="s">
        <v>76</v>
      </c>
      <c r="AY1162" s="194" t="s">
        <v>165</v>
      </c>
    </row>
    <row r="1163" s="13" customFormat="1">
      <c r="A1163" s="13"/>
      <c r="B1163" s="192"/>
      <c r="C1163" s="13"/>
      <c r="D1163" s="193" t="s">
        <v>173</v>
      </c>
      <c r="E1163" s="194" t="s">
        <v>1</v>
      </c>
      <c r="F1163" s="195" t="s">
        <v>1754</v>
      </c>
      <c r="G1163" s="13"/>
      <c r="H1163" s="196">
        <v>7.7999999999999998</v>
      </c>
      <c r="I1163" s="197"/>
      <c r="J1163" s="13"/>
      <c r="K1163" s="13"/>
      <c r="L1163" s="192"/>
      <c r="M1163" s="198"/>
      <c r="N1163" s="199"/>
      <c r="O1163" s="199"/>
      <c r="P1163" s="199"/>
      <c r="Q1163" s="199"/>
      <c r="R1163" s="199"/>
      <c r="S1163" s="199"/>
      <c r="T1163" s="200"/>
      <c r="U1163" s="13"/>
      <c r="V1163" s="13"/>
      <c r="W1163" s="13"/>
      <c r="X1163" s="13"/>
      <c r="Y1163" s="13"/>
      <c r="Z1163" s="13"/>
      <c r="AA1163" s="13"/>
      <c r="AB1163" s="13"/>
      <c r="AC1163" s="13"/>
      <c r="AD1163" s="13"/>
      <c r="AE1163" s="13"/>
      <c r="AT1163" s="194" t="s">
        <v>173</v>
      </c>
      <c r="AU1163" s="194" t="s">
        <v>171</v>
      </c>
      <c r="AV1163" s="13" t="s">
        <v>171</v>
      </c>
      <c r="AW1163" s="13" t="s">
        <v>32</v>
      </c>
      <c r="AX1163" s="13" t="s">
        <v>76</v>
      </c>
      <c r="AY1163" s="194" t="s">
        <v>165</v>
      </c>
    </row>
    <row r="1164" s="13" customFormat="1">
      <c r="A1164" s="13"/>
      <c r="B1164" s="192"/>
      <c r="C1164" s="13"/>
      <c r="D1164" s="193" t="s">
        <v>173</v>
      </c>
      <c r="E1164" s="194" t="s">
        <v>1</v>
      </c>
      <c r="F1164" s="195" t="s">
        <v>1755</v>
      </c>
      <c r="G1164" s="13"/>
      <c r="H1164" s="196">
        <v>27.100000000000001</v>
      </c>
      <c r="I1164" s="197"/>
      <c r="J1164" s="13"/>
      <c r="K1164" s="13"/>
      <c r="L1164" s="192"/>
      <c r="M1164" s="198"/>
      <c r="N1164" s="199"/>
      <c r="O1164" s="199"/>
      <c r="P1164" s="199"/>
      <c r="Q1164" s="199"/>
      <c r="R1164" s="199"/>
      <c r="S1164" s="199"/>
      <c r="T1164" s="200"/>
      <c r="U1164" s="13"/>
      <c r="V1164" s="13"/>
      <c r="W1164" s="13"/>
      <c r="X1164" s="13"/>
      <c r="Y1164" s="13"/>
      <c r="Z1164" s="13"/>
      <c r="AA1164" s="13"/>
      <c r="AB1164" s="13"/>
      <c r="AC1164" s="13"/>
      <c r="AD1164" s="13"/>
      <c r="AE1164" s="13"/>
      <c r="AT1164" s="194" t="s">
        <v>173</v>
      </c>
      <c r="AU1164" s="194" t="s">
        <v>171</v>
      </c>
      <c r="AV1164" s="13" t="s">
        <v>171</v>
      </c>
      <c r="AW1164" s="13" t="s">
        <v>32</v>
      </c>
      <c r="AX1164" s="13" t="s">
        <v>76</v>
      </c>
      <c r="AY1164" s="194" t="s">
        <v>165</v>
      </c>
    </row>
    <row r="1165" s="13" customFormat="1">
      <c r="A1165" s="13"/>
      <c r="B1165" s="192"/>
      <c r="C1165" s="13"/>
      <c r="D1165" s="193" t="s">
        <v>173</v>
      </c>
      <c r="E1165" s="194" t="s">
        <v>1</v>
      </c>
      <c r="F1165" s="195" t="s">
        <v>1756</v>
      </c>
      <c r="G1165" s="13"/>
      <c r="H1165" s="196">
        <v>20.300000000000001</v>
      </c>
      <c r="I1165" s="197"/>
      <c r="J1165" s="13"/>
      <c r="K1165" s="13"/>
      <c r="L1165" s="192"/>
      <c r="M1165" s="198"/>
      <c r="N1165" s="199"/>
      <c r="O1165" s="199"/>
      <c r="P1165" s="199"/>
      <c r="Q1165" s="199"/>
      <c r="R1165" s="199"/>
      <c r="S1165" s="199"/>
      <c r="T1165" s="200"/>
      <c r="U1165" s="13"/>
      <c r="V1165" s="13"/>
      <c r="W1165" s="13"/>
      <c r="X1165" s="13"/>
      <c r="Y1165" s="13"/>
      <c r="Z1165" s="13"/>
      <c r="AA1165" s="13"/>
      <c r="AB1165" s="13"/>
      <c r="AC1165" s="13"/>
      <c r="AD1165" s="13"/>
      <c r="AE1165" s="13"/>
      <c r="AT1165" s="194" t="s">
        <v>173</v>
      </c>
      <c r="AU1165" s="194" t="s">
        <v>171</v>
      </c>
      <c r="AV1165" s="13" t="s">
        <v>171</v>
      </c>
      <c r="AW1165" s="13" t="s">
        <v>32</v>
      </c>
      <c r="AX1165" s="13" t="s">
        <v>76</v>
      </c>
      <c r="AY1165" s="194" t="s">
        <v>165</v>
      </c>
    </row>
    <row r="1166" s="13" customFormat="1">
      <c r="A1166" s="13"/>
      <c r="B1166" s="192"/>
      <c r="C1166" s="13"/>
      <c r="D1166" s="193" t="s">
        <v>173</v>
      </c>
      <c r="E1166" s="194" t="s">
        <v>1</v>
      </c>
      <c r="F1166" s="195" t="s">
        <v>1757</v>
      </c>
      <c r="G1166" s="13"/>
      <c r="H1166" s="196">
        <v>16.800000000000001</v>
      </c>
      <c r="I1166" s="197"/>
      <c r="J1166" s="13"/>
      <c r="K1166" s="13"/>
      <c r="L1166" s="192"/>
      <c r="M1166" s="198"/>
      <c r="N1166" s="199"/>
      <c r="O1166" s="199"/>
      <c r="P1166" s="199"/>
      <c r="Q1166" s="199"/>
      <c r="R1166" s="199"/>
      <c r="S1166" s="199"/>
      <c r="T1166" s="200"/>
      <c r="U1166" s="13"/>
      <c r="V1166" s="13"/>
      <c r="W1166" s="13"/>
      <c r="X1166" s="13"/>
      <c r="Y1166" s="13"/>
      <c r="Z1166" s="13"/>
      <c r="AA1166" s="13"/>
      <c r="AB1166" s="13"/>
      <c r="AC1166" s="13"/>
      <c r="AD1166" s="13"/>
      <c r="AE1166" s="13"/>
      <c r="AT1166" s="194" t="s">
        <v>173</v>
      </c>
      <c r="AU1166" s="194" t="s">
        <v>171</v>
      </c>
      <c r="AV1166" s="13" t="s">
        <v>171</v>
      </c>
      <c r="AW1166" s="13" t="s">
        <v>32</v>
      </c>
      <c r="AX1166" s="13" t="s">
        <v>76</v>
      </c>
      <c r="AY1166" s="194" t="s">
        <v>165</v>
      </c>
    </row>
    <row r="1167" s="13" customFormat="1">
      <c r="A1167" s="13"/>
      <c r="B1167" s="192"/>
      <c r="C1167" s="13"/>
      <c r="D1167" s="193" t="s">
        <v>173</v>
      </c>
      <c r="E1167" s="194" t="s">
        <v>1</v>
      </c>
      <c r="F1167" s="195" t="s">
        <v>1758</v>
      </c>
      <c r="G1167" s="13"/>
      <c r="H1167" s="196">
        <v>22.100000000000001</v>
      </c>
      <c r="I1167" s="197"/>
      <c r="J1167" s="13"/>
      <c r="K1167" s="13"/>
      <c r="L1167" s="192"/>
      <c r="M1167" s="198"/>
      <c r="N1167" s="199"/>
      <c r="O1167" s="199"/>
      <c r="P1167" s="199"/>
      <c r="Q1167" s="199"/>
      <c r="R1167" s="199"/>
      <c r="S1167" s="199"/>
      <c r="T1167" s="200"/>
      <c r="U1167" s="13"/>
      <c r="V1167" s="13"/>
      <c r="W1167" s="13"/>
      <c r="X1167" s="13"/>
      <c r="Y1167" s="13"/>
      <c r="Z1167" s="13"/>
      <c r="AA1167" s="13"/>
      <c r="AB1167" s="13"/>
      <c r="AC1167" s="13"/>
      <c r="AD1167" s="13"/>
      <c r="AE1167" s="13"/>
      <c r="AT1167" s="194" t="s">
        <v>173</v>
      </c>
      <c r="AU1167" s="194" t="s">
        <v>171</v>
      </c>
      <c r="AV1167" s="13" t="s">
        <v>171</v>
      </c>
      <c r="AW1167" s="13" t="s">
        <v>32</v>
      </c>
      <c r="AX1167" s="13" t="s">
        <v>76</v>
      </c>
      <c r="AY1167" s="194" t="s">
        <v>165</v>
      </c>
    </row>
    <row r="1168" s="13" customFormat="1">
      <c r="A1168" s="13"/>
      <c r="B1168" s="192"/>
      <c r="C1168" s="13"/>
      <c r="D1168" s="193" t="s">
        <v>173</v>
      </c>
      <c r="E1168" s="194" t="s">
        <v>1</v>
      </c>
      <c r="F1168" s="195" t="s">
        <v>1759</v>
      </c>
      <c r="G1168" s="13"/>
      <c r="H1168" s="196">
        <v>12.039999999999999</v>
      </c>
      <c r="I1168" s="197"/>
      <c r="J1168" s="13"/>
      <c r="K1168" s="13"/>
      <c r="L1168" s="192"/>
      <c r="M1168" s="198"/>
      <c r="N1168" s="199"/>
      <c r="O1168" s="199"/>
      <c r="P1168" s="199"/>
      <c r="Q1168" s="199"/>
      <c r="R1168" s="199"/>
      <c r="S1168" s="199"/>
      <c r="T1168" s="200"/>
      <c r="U1168" s="13"/>
      <c r="V1168" s="13"/>
      <c r="W1168" s="13"/>
      <c r="X1168" s="13"/>
      <c r="Y1168" s="13"/>
      <c r="Z1168" s="13"/>
      <c r="AA1168" s="13"/>
      <c r="AB1168" s="13"/>
      <c r="AC1168" s="13"/>
      <c r="AD1168" s="13"/>
      <c r="AE1168" s="13"/>
      <c r="AT1168" s="194" t="s">
        <v>173</v>
      </c>
      <c r="AU1168" s="194" t="s">
        <v>171</v>
      </c>
      <c r="AV1168" s="13" t="s">
        <v>171</v>
      </c>
      <c r="AW1168" s="13" t="s">
        <v>32</v>
      </c>
      <c r="AX1168" s="13" t="s">
        <v>76</v>
      </c>
      <c r="AY1168" s="194" t="s">
        <v>165</v>
      </c>
    </row>
    <row r="1169" s="13" customFormat="1">
      <c r="A1169" s="13"/>
      <c r="B1169" s="192"/>
      <c r="C1169" s="13"/>
      <c r="D1169" s="193" t="s">
        <v>173</v>
      </c>
      <c r="E1169" s="194" t="s">
        <v>1</v>
      </c>
      <c r="F1169" s="195" t="s">
        <v>1760</v>
      </c>
      <c r="G1169" s="13"/>
      <c r="H1169" s="196">
        <v>13.44</v>
      </c>
      <c r="I1169" s="197"/>
      <c r="J1169" s="13"/>
      <c r="K1169" s="13"/>
      <c r="L1169" s="192"/>
      <c r="M1169" s="198"/>
      <c r="N1169" s="199"/>
      <c r="O1169" s="199"/>
      <c r="P1169" s="199"/>
      <c r="Q1169" s="199"/>
      <c r="R1169" s="199"/>
      <c r="S1169" s="199"/>
      <c r="T1169" s="200"/>
      <c r="U1169" s="13"/>
      <c r="V1169" s="13"/>
      <c r="W1169" s="13"/>
      <c r="X1169" s="13"/>
      <c r="Y1169" s="13"/>
      <c r="Z1169" s="13"/>
      <c r="AA1169" s="13"/>
      <c r="AB1169" s="13"/>
      <c r="AC1169" s="13"/>
      <c r="AD1169" s="13"/>
      <c r="AE1169" s="13"/>
      <c r="AT1169" s="194" t="s">
        <v>173</v>
      </c>
      <c r="AU1169" s="194" t="s">
        <v>171</v>
      </c>
      <c r="AV1169" s="13" t="s">
        <v>171</v>
      </c>
      <c r="AW1169" s="13" t="s">
        <v>32</v>
      </c>
      <c r="AX1169" s="13" t="s">
        <v>76</v>
      </c>
      <c r="AY1169" s="194" t="s">
        <v>165</v>
      </c>
    </row>
    <row r="1170" s="13" customFormat="1">
      <c r="A1170" s="13"/>
      <c r="B1170" s="192"/>
      <c r="C1170" s="13"/>
      <c r="D1170" s="193" t="s">
        <v>173</v>
      </c>
      <c r="E1170" s="194" t="s">
        <v>1</v>
      </c>
      <c r="F1170" s="195" t="s">
        <v>1761</v>
      </c>
      <c r="G1170" s="13"/>
      <c r="H1170" s="196">
        <v>13.84</v>
      </c>
      <c r="I1170" s="197"/>
      <c r="J1170" s="13"/>
      <c r="K1170" s="13"/>
      <c r="L1170" s="192"/>
      <c r="M1170" s="198"/>
      <c r="N1170" s="199"/>
      <c r="O1170" s="199"/>
      <c r="P1170" s="199"/>
      <c r="Q1170" s="199"/>
      <c r="R1170" s="199"/>
      <c r="S1170" s="199"/>
      <c r="T1170" s="200"/>
      <c r="U1170" s="13"/>
      <c r="V1170" s="13"/>
      <c r="W1170" s="13"/>
      <c r="X1170" s="13"/>
      <c r="Y1170" s="13"/>
      <c r="Z1170" s="13"/>
      <c r="AA1170" s="13"/>
      <c r="AB1170" s="13"/>
      <c r="AC1170" s="13"/>
      <c r="AD1170" s="13"/>
      <c r="AE1170" s="13"/>
      <c r="AT1170" s="194" t="s">
        <v>173</v>
      </c>
      <c r="AU1170" s="194" t="s">
        <v>171</v>
      </c>
      <c r="AV1170" s="13" t="s">
        <v>171</v>
      </c>
      <c r="AW1170" s="13" t="s">
        <v>32</v>
      </c>
      <c r="AX1170" s="13" t="s">
        <v>76</v>
      </c>
      <c r="AY1170" s="194" t="s">
        <v>165</v>
      </c>
    </row>
    <row r="1171" s="13" customFormat="1">
      <c r="A1171" s="13"/>
      <c r="B1171" s="192"/>
      <c r="C1171" s="13"/>
      <c r="D1171" s="193" t="s">
        <v>173</v>
      </c>
      <c r="E1171" s="194" t="s">
        <v>1</v>
      </c>
      <c r="F1171" s="195" t="s">
        <v>1762</v>
      </c>
      <c r="G1171" s="13"/>
      <c r="H1171" s="196">
        <v>13.039999999999999</v>
      </c>
      <c r="I1171" s="197"/>
      <c r="J1171" s="13"/>
      <c r="K1171" s="13"/>
      <c r="L1171" s="192"/>
      <c r="M1171" s="198"/>
      <c r="N1171" s="199"/>
      <c r="O1171" s="199"/>
      <c r="P1171" s="199"/>
      <c r="Q1171" s="199"/>
      <c r="R1171" s="199"/>
      <c r="S1171" s="199"/>
      <c r="T1171" s="200"/>
      <c r="U1171" s="13"/>
      <c r="V1171" s="13"/>
      <c r="W1171" s="13"/>
      <c r="X1171" s="13"/>
      <c r="Y1171" s="13"/>
      <c r="Z1171" s="13"/>
      <c r="AA1171" s="13"/>
      <c r="AB1171" s="13"/>
      <c r="AC1171" s="13"/>
      <c r="AD1171" s="13"/>
      <c r="AE1171" s="13"/>
      <c r="AT1171" s="194" t="s">
        <v>173</v>
      </c>
      <c r="AU1171" s="194" t="s">
        <v>171</v>
      </c>
      <c r="AV1171" s="13" t="s">
        <v>171</v>
      </c>
      <c r="AW1171" s="13" t="s">
        <v>32</v>
      </c>
      <c r="AX1171" s="13" t="s">
        <v>76</v>
      </c>
      <c r="AY1171" s="194" t="s">
        <v>165</v>
      </c>
    </row>
    <row r="1172" s="13" customFormat="1">
      <c r="A1172" s="13"/>
      <c r="B1172" s="192"/>
      <c r="C1172" s="13"/>
      <c r="D1172" s="193" t="s">
        <v>173</v>
      </c>
      <c r="E1172" s="194" t="s">
        <v>1</v>
      </c>
      <c r="F1172" s="195" t="s">
        <v>1763</v>
      </c>
      <c r="G1172" s="13"/>
      <c r="H1172" s="196">
        <v>32.859999999999999</v>
      </c>
      <c r="I1172" s="197"/>
      <c r="J1172" s="13"/>
      <c r="K1172" s="13"/>
      <c r="L1172" s="192"/>
      <c r="M1172" s="198"/>
      <c r="N1172" s="199"/>
      <c r="O1172" s="199"/>
      <c r="P1172" s="199"/>
      <c r="Q1172" s="199"/>
      <c r="R1172" s="199"/>
      <c r="S1172" s="199"/>
      <c r="T1172" s="200"/>
      <c r="U1172" s="13"/>
      <c r="V1172" s="13"/>
      <c r="W1172" s="13"/>
      <c r="X1172" s="13"/>
      <c r="Y1172" s="13"/>
      <c r="Z1172" s="13"/>
      <c r="AA1172" s="13"/>
      <c r="AB1172" s="13"/>
      <c r="AC1172" s="13"/>
      <c r="AD1172" s="13"/>
      <c r="AE1172" s="13"/>
      <c r="AT1172" s="194" t="s">
        <v>173</v>
      </c>
      <c r="AU1172" s="194" t="s">
        <v>171</v>
      </c>
      <c r="AV1172" s="13" t="s">
        <v>171</v>
      </c>
      <c r="AW1172" s="13" t="s">
        <v>32</v>
      </c>
      <c r="AX1172" s="13" t="s">
        <v>76</v>
      </c>
      <c r="AY1172" s="194" t="s">
        <v>165</v>
      </c>
    </row>
    <row r="1173" s="16" customFormat="1">
      <c r="A1173" s="16"/>
      <c r="B1173" s="227"/>
      <c r="C1173" s="16"/>
      <c r="D1173" s="193" t="s">
        <v>173</v>
      </c>
      <c r="E1173" s="228" t="s">
        <v>1</v>
      </c>
      <c r="F1173" s="229" t="s">
        <v>307</v>
      </c>
      <c r="G1173" s="16"/>
      <c r="H1173" s="230">
        <v>359.48000000000008</v>
      </c>
      <c r="I1173" s="231"/>
      <c r="J1173" s="16"/>
      <c r="K1173" s="16"/>
      <c r="L1173" s="227"/>
      <c r="M1173" s="232"/>
      <c r="N1173" s="233"/>
      <c r="O1173" s="233"/>
      <c r="P1173" s="233"/>
      <c r="Q1173" s="233"/>
      <c r="R1173" s="233"/>
      <c r="S1173" s="233"/>
      <c r="T1173" s="234"/>
      <c r="U1173" s="16"/>
      <c r="V1173" s="16"/>
      <c r="W1173" s="16"/>
      <c r="X1173" s="16"/>
      <c r="Y1173" s="16"/>
      <c r="Z1173" s="16"/>
      <c r="AA1173" s="16"/>
      <c r="AB1173" s="16"/>
      <c r="AC1173" s="16"/>
      <c r="AD1173" s="16"/>
      <c r="AE1173" s="16"/>
      <c r="AT1173" s="228" t="s">
        <v>173</v>
      </c>
      <c r="AU1173" s="228" t="s">
        <v>171</v>
      </c>
      <c r="AV1173" s="16" t="s">
        <v>88</v>
      </c>
      <c r="AW1173" s="16" t="s">
        <v>32</v>
      </c>
      <c r="AX1173" s="16" t="s">
        <v>76</v>
      </c>
      <c r="AY1173" s="228" t="s">
        <v>165</v>
      </c>
    </row>
    <row r="1174" s="15" customFormat="1">
      <c r="A1174" s="15"/>
      <c r="B1174" s="220"/>
      <c r="C1174" s="15"/>
      <c r="D1174" s="193" t="s">
        <v>173</v>
      </c>
      <c r="E1174" s="221" t="s">
        <v>1</v>
      </c>
      <c r="F1174" s="222" t="s">
        <v>338</v>
      </c>
      <c r="G1174" s="15"/>
      <c r="H1174" s="221" t="s">
        <v>1</v>
      </c>
      <c r="I1174" s="223"/>
      <c r="J1174" s="15"/>
      <c r="K1174" s="15"/>
      <c r="L1174" s="220"/>
      <c r="M1174" s="224"/>
      <c r="N1174" s="225"/>
      <c r="O1174" s="225"/>
      <c r="P1174" s="225"/>
      <c r="Q1174" s="225"/>
      <c r="R1174" s="225"/>
      <c r="S1174" s="225"/>
      <c r="T1174" s="226"/>
      <c r="U1174" s="15"/>
      <c r="V1174" s="15"/>
      <c r="W1174" s="15"/>
      <c r="X1174" s="15"/>
      <c r="Y1174" s="15"/>
      <c r="Z1174" s="15"/>
      <c r="AA1174" s="15"/>
      <c r="AB1174" s="15"/>
      <c r="AC1174" s="15"/>
      <c r="AD1174" s="15"/>
      <c r="AE1174" s="15"/>
      <c r="AT1174" s="221" t="s">
        <v>173</v>
      </c>
      <c r="AU1174" s="221" t="s">
        <v>171</v>
      </c>
      <c r="AV1174" s="15" t="s">
        <v>81</v>
      </c>
      <c r="AW1174" s="15" t="s">
        <v>32</v>
      </c>
      <c r="AX1174" s="15" t="s">
        <v>76</v>
      </c>
      <c r="AY1174" s="221" t="s">
        <v>165</v>
      </c>
    </row>
    <row r="1175" s="13" customFormat="1">
      <c r="A1175" s="13"/>
      <c r="B1175" s="192"/>
      <c r="C1175" s="13"/>
      <c r="D1175" s="193" t="s">
        <v>173</v>
      </c>
      <c r="E1175" s="194" t="s">
        <v>1</v>
      </c>
      <c r="F1175" s="195" t="s">
        <v>1764</v>
      </c>
      <c r="G1175" s="13"/>
      <c r="H1175" s="196">
        <v>25</v>
      </c>
      <c r="I1175" s="197"/>
      <c r="J1175" s="13"/>
      <c r="K1175" s="13"/>
      <c r="L1175" s="192"/>
      <c r="M1175" s="198"/>
      <c r="N1175" s="199"/>
      <c r="O1175" s="199"/>
      <c r="P1175" s="199"/>
      <c r="Q1175" s="199"/>
      <c r="R1175" s="199"/>
      <c r="S1175" s="199"/>
      <c r="T1175" s="200"/>
      <c r="U1175" s="13"/>
      <c r="V1175" s="13"/>
      <c r="W1175" s="13"/>
      <c r="X1175" s="13"/>
      <c r="Y1175" s="13"/>
      <c r="Z1175" s="13"/>
      <c r="AA1175" s="13"/>
      <c r="AB1175" s="13"/>
      <c r="AC1175" s="13"/>
      <c r="AD1175" s="13"/>
      <c r="AE1175" s="13"/>
      <c r="AT1175" s="194" t="s">
        <v>173</v>
      </c>
      <c r="AU1175" s="194" t="s">
        <v>171</v>
      </c>
      <c r="AV1175" s="13" t="s">
        <v>171</v>
      </c>
      <c r="AW1175" s="13" t="s">
        <v>32</v>
      </c>
      <c r="AX1175" s="13" t="s">
        <v>76</v>
      </c>
      <c r="AY1175" s="194" t="s">
        <v>165</v>
      </c>
    </row>
    <row r="1176" s="13" customFormat="1">
      <c r="A1176" s="13"/>
      <c r="B1176" s="192"/>
      <c r="C1176" s="13"/>
      <c r="D1176" s="193" t="s">
        <v>173</v>
      </c>
      <c r="E1176" s="194" t="s">
        <v>1</v>
      </c>
      <c r="F1176" s="195" t="s">
        <v>1765</v>
      </c>
      <c r="G1176" s="13"/>
      <c r="H1176" s="196">
        <v>17.449999999999999</v>
      </c>
      <c r="I1176" s="197"/>
      <c r="J1176" s="13"/>
      <c r="K1176" s="13"/>
      <c r="L1176" s="192"/>
      <c r="M1176" s="198"/>
      <c r="N1176" s="199"/>
      <c r="O1176" s="199"/>
      <c r="P1176" s="199"/>
      <c r="Q1176" s="199"/>
      <c r="R1176" s="199"/>
      <c r="S1176" s="199"/>
      <c r="T1176" s="200"/>
      <c r="U1176" s="13"/>
      <c r="V1176" s="13"/>
      <c r="W1176" s="13"/>
      <c r="X1176" s="13"/>
      <c r="Y1176" s="13"/>
      <c r="Z1176" s="13"/>
      <c r="AA1176" s="13"/>
      <c r="AB1176" s="13"/>
      <c r="AC1176" s="13"/>
      <c r="AD1176" s="13"/>
      <c r="AE1176" s="13"/>
      <c r="AT1176" s="194" t="s">
        <v>173</v>
      </c>
      <c r="AU1176" s="194" t="s">
        <v>171</v>
      </c>
      <c r="AV1176" s="13" t="s">
        <v>171</v>
      </c>
      <c r="AW1176" s="13" t="s">
        <v>32</v>
      </c>
      <c r="AX1176" s="13" t="s">
        <v>76</v>
      </c>
      <c r="AY1176" s="194" t="s">
        <v>165</v>
      </c>
    </row>
    <row r="1177" s="13" customFormat="1">
      <c r="A1177" s="13"/>
      <c r="B1177" s="192"/>
      <c r="C1177" s="13"/>
      <c r="D1177" s="193" t="s">
        <v>173</v>
      </c>
      <c r="E1177" s="194" t="s">
        <v>1</v>
      </c>
      <c r="F1177" s="195" t="s">
        <v>1766</v>
      </c>
      <c r="G1177" s="13"/>
      <c r="H1177" s="196">
        <v>17</v>
      </c>
      <c r="I1177" s="197"/>
      <c r="J1177" s="13"/>
      <c r="K1177" s="13"/>
      <c r="L1177" s="192"/>
      <c r="M1177" s="198"/>
      <c r="N1177" s="199"/>
      <c r="O1177" s="199"/>
      <c r="P1177" s="199"/>
      <c r="Q1177" s="199"/>
      <c r="R1177" s="199"/>
      <c r="S1177" s="199"/>
      <c r="T1177" s="200"/>
      <c r="U1177" s="13"/>
      <c r="V1177" s="13"/>
      <c r="W1177" s="13"/>
      <c r="X1177" s="13"/>
      <c r="Y1177" s="13"/>
      <c r="Z1177" s="13"/>
      <c r="AA1177" s="13"/>
      <c r="AB1177" s="13"/>
      <c r="AC1177" s="13"/>
      <c r="AD1177" s="13"/>
      <c r="AE1177" s="13"/>
      <c r="AT1177" s="194" t="s">
        <v>173</v>
      </c>
      <c r="AU1177" s="194" t="s">
        <v>171</v>
      </c>
      <c r="AV1177" s="13" t="s">
        <v>171</v>
      </c>
      <c r="AW1177" s="13" t="s">
        <v>32</v>
      </c>
      <c r="AX1177" s="13" t="s">
        <v>76</v>
      </c>
      <c r="AY1177" s="194" t="s">
        <v>165</v>
      </c>
    </row>
    <row r="1178" s="13" customFormat="1">
      <c r="A1178" s="13"/>
      <c r="B1178" s="192"/>
      <c r="C1178" s="13"/>
      <c r="D1178" s="193" t="s">
        <v>173</v>
      </c>
      <c r="E1178" s="194" t="s">
        <v>1</v>
      </c>
      <c r="F1178" s="195" t="s">
        <v>1767</v>
      </c>
      <c r="G1178" s="13"/>
      <c r="H1178" s="196">
        <v>22</v>
      </c>
      <c r="I1178" s="197"/>
      <c r="J1178" s="13"/>
      <c r="K1178" s="13"/>
      <c r="L1178" s="192"/>
      <c r="M1178" s="198"/>
      <c r="N1178" s="199"/>
      <c r="O1178" s="199"/>
      <c r="P1178" s="199"/>
      <c r="Q1178" s="199"/>
      <c r="R1178" s="199"/>
      <c r="S1178" s="199"/>
      <c r="T1178" s="200"/>
      <c r="U1178" s="13"/>
      <c r="V1178" s="13"/>
      <c r="W1178" s="13"/>
      <c r="X1178" s="13"/>
      <c r="Y1178" s="13"/>
      <c r="Z1178" s="13"/>
      <c r="AA1178" s="13"/>
      <c r="AB1178" s="13"/>
      <c r="AC1178" s="13"/>
      <c r="AD1178" s="13"/>
      <c r="AE1178" s="13"/>
      <c r="AT1178" s="194" t="s">
        <v>173</v>
      </c>
      <c r="AU1178" s="194" t="s">
        <v>171</v>
      </c>
      <c r="AV1178" s="13" t="s">
        <v>171</v>
      </c>
      <c r="AW1178" s="13" t="s">
        <v>32</v>
      </c>
      <c r="AX1178" s="13" t="s">
        <v>76</v>
      </c>
      <c r="AY1178" s="194" t="s">
        <v>165</v>
      </c>
    </row>
    <row r="1179" s="13" customFormat="1">
      <c r="A1179" s="13"/>
      <c r="B1179" s="192"/>
      <c r="C1179" s="13"/>
      <c r="D1179" s="193" t="s">
        <v>173</v>
      </c>
      <c r="E1179" s="194" t="s">
        <v>1</v>
      </c>
      <c r="F1179" s="195" t="s">
        <v>1768</v>
      </c>
      <c r="G1179" s="13"/>
      <c r="H1179" s="196">
        <v>41.5</v>
      </c>
      <c r="I1179" s="197"/>
      <c r="J1179" s="13"/>
      <c r="K1179" s="13"/>
      <c r="L1179" s="192"/>
      <c r="M1179" s="198"/>
      <c r="N1179" s="199"/>
      <c r="O1179" s="199"/>
      <c r="P1179" s="199"/>
      <c r="Q1179" s="199"/>
      <c r="R1179" s="199"/>
      <c r="S1179" s="199"/>
      <c r="T1179" s="200"/>
      <c r="U1179" s="13"/>
      <c r="V1179" s="13"/>
      <c r="W1179" s="13"/>
      <c r="X1179" s="13"/>
      <c r="Y1179" s="13"/>
      <c r="Z1179" s="13"/>
      <c r="AA1179" s="13"/>
      <c r="AB1179" s="13"/>
      <c r="AC1179" s="13"/>
      <c r="AD1179" s="13"/>
      <c r="AE1179" s="13"/>
      <c r="AT1179" s="194" t="s">
        <v>173</v>
      </c>
      <c r="AU1179" s="194" t="s">
        <v>171</v>
      </c>
      <c r="AV1179" s="13" t="s">
        <v>171</v>
      </c>
      <c r="AW1179" s="13" t="s">
        <v>32</v>
      </c>
      <c r="AX1179" s="13" t="s">
        <v>76</v>
      </c>
      <c r="AY1179" s="194" t="s">
        <v>165</v>
      </c>
    </row>
    <row r="1180" s="13" customFormat="1">
      <c r="A1180" s="13"/>
      <c r="B1180" s="192"/>
      <c r="C1180" s="13"/>
      <c r="D1180" s="193" t="s">
        <v>173</v>
      </c>
      <c r="E1180" s="194" t="s">
        <v>1</v>
      </c>
      <c r="F1180" s="195" t="s">
        <v>1769</v>
      </c>
      <c r="G1180" s="13"/>
      <c r="H1180" s="196">
        <v>16.600000000000001</v>
      </c>
      <c r="I1180" s="197"/>
      <c r="J1180" s="13"/>
      <c r="K1180" s="13"/>
      <c r="L1180" s="192"/>
      <c r="M1180" s="198"/>
      <c r="N1180" s="199"/>
      <c r="O1180" s="199"/>
      <c r="P1180" s="199"/>
      <c r="Q1180" s="199"/>
      <c r="R1180" s="199"/>
      <c r="S1180" s="199"/>
      <c r="T1180" s="200"/>
      <c r="U1180" s="13"/>
      <c r="V1180" s="13"/>
      <c r="W1180" s="13"/>
      <c r="X1180" s="13"/>
      <c r="Y1180" s="13"/>
      <c r="Z1180" s="13"/>
      <c r="AA1180" s="13"/>
      <c r="AB1180" s="13"/>
      <c r="AC1180" s="13"/>
      <c r="AD1180" s="13"/>
      <c r="AE1180" s="13"/>
      <c r="AT1180" s="194" t="s">
        <v>173</v>
      </c>
      <c r="AU1180" s="194" t="s">
        <v>171</v>
      </c>
      <c r="AV1180" s="13" t="s">
        <v>171</v>
      </c>
      <c r="AW1180" s="13" t="s">
        <v>32</v>
      </c>
      <c r="AX1180" s="13" t="s">
        <v>76</v>
      </c>
      <c r="AY1180" s="194" t="s">
        <v>165</v>
      </c>
    </row>
    <row r="1181" s="13" customFormat="1">
      <c r="A1181" s="13"/>
      <c r="B1181" s="192"/>
      <c r="C1181" s="13"/>
      <c r="D1181" s="193" t="s">
        <v>173</v>
      </c>
      <c r="E1181" s="194" t="s">
        <v>1</v>
      </c>
      <c r="F1181" s="195" t="s">
        <v>1770</v>
      </c>
      <c r="G1181" s="13"/>
      <c r="H1181" s="196">
        <v>16.800000000000001</v>
      </c>
      <c r="I1181" s="197"/>
      <c r="J1181" s="13"/>
      <c r="K1181" s="13"/>
      <c r="L1181" s="192"/>
      <c r="M1181" s="198"/>
      <c r="N1181" s="199"/>
      <c r="O1181" s="199"/>
      <c r="P1181" s="199"/>
      <c r="Q1181" s="199"/>
      <c r="R1181" s="199"/>
      <c r="S1181" s="199"/>
      <c r="T1181" s="200"/>
      <c r="U1181" s="13"/>
      <c r="V1181" s="13"/>
      <c r="W1181" s="13"/>
      <c r="X1181" s="13"/>
      <c r="Y1181" s="13"/>
      <c r="Z1181" s="13"/>
      <c r="AA1181" s="13"/>
      <c r="AB1181" s="13"/>
      <c r="AC1181" s="13"/>
      <c r="AD1181" s="13"/>
      <c r="AE1181" s="13"/>
      <c r="AT1181" s="194" t="s">
        <v>173</v>
      </c>
      <c r="AU1181" s="194" t="s">
        <v>171</v>
      </c>
      <c r="AV1181" s="13" t="s">
        <v>171</v>
      </c>
      <c r="AW1181" s="13" t="s">
        <v>32</v>
      </c>
      <c r="AX1181" s="13" t="s">
        <v>76</v>
      </c>
      <c r="AY1181" s="194" t="s">
        <v>165</v>
      </c>
    </row>
    <row r="1182" s="13" customFormat="1">
      <c r="A1182" s="13"/>
      <c r="B1182" s="192"/>
      <c r="C1182" s="13"/>
      <c r="D1182" s="193" t="s">
        <v>173</v>
      </c>
      <c r="E1182" s="194" t="s">
        <v>1</v>
      </c>
      <c r="F1182" s="195" t="s">
        <v>1771</v>
      </c>
      <c r="G1182" s="13"/>
      <c r="H1182" s="196">
        <v>6</v>
      </c>
      <c r="I1182" s="197"/>
      <c r="J1182" s="13"/>
      <c r="K1182" s="13"/>
      <c r="L1182" s="192"/>
      <c r="M1182" s="198"/>
      <c r="N1182" s="199"/>
      <c r="O1182" s="199"/>
      <c r="P1182" s="199"/>
      <c r="Q1182" s="199"/>
      <c r="R1182" s="199"/>
      <c r="S1182" s="199"/>
      <c r="T1182" s="200"/>
      <c r="U1182" s="13"/>
      <c r="V1182" s="13"/>
      <c r="W1182" s="13"/>
      <c r="X1182" s="13"/>
      <c r="Y1182" s="13"/>
      <c r="Z1182" s="13"/>
      <c r="AA1182" s="13"/>
      <c r="AB1182" s="13"/>
      <c r="AC1182" s="13"/>
      <c r="AD1182" s="13"/>
      <c r="AE1182" s="13"/>
      <c r="AT1182" s="194" t="s">
        <v>173</v>
      </c>
      <c r="AU1182" s="194" t="s">
        <v>171</v>
      </c>
      <c r="AV1182" s="13" t="s">
        <v>171</v>
      </c>
      <c r="AW1182" s="13" t="s">
        <v>32</v>
      </c>
      <c r="AX1182" s="13" t="s">
        <v>76</v>
      </c>
      <c r="AY1182" s="194" t="s">
        <v>165</v>
      </c>
    </row>
    <row r="1183" s="13" customFormat="1">
      <c r="A1183" s="13"/>
      <c r="B1183" s="192"/>
      <c r="C1183" s="13"/>
      <c r="D1183" s="193" t="s">
        <v>173</v>
      </c>
      <c r="E1183" s="194" t="s">
        <v>1</v>
      </c>
      <c r="F1183" s="195" t="s">
        <v>1772</v>
      </c>
      <c r="G1183" s="13"/>
      <c r="H1183" s="196">
        <v>8.1999999999999993</v>
      </c>
      <c r="I1183" s="197"/>
      <c r="J1183" s="13"/>
      <c r="K1183" s="13"/>
      <c r="L1183" s="192"/>
      <c r="M1183" s="198"/>
      <c r="N1183" s="199"/>
      <c r="O1183" s="199"/>
      <c r="P1183" s="199"/>
      <c r="Q1183" s="199"/>
      <c r="R1183" s="199"/>
      <c r="S1183" s="199"/>
      <c r="T1183" s="200"/>
      <c r="U1183" s="13"/>
      <c r="V1183" s="13"/>
      <c r="W1183" s="13"/>
      <c r="X1183" s="13"/>
      <c r="Y1183" s="13"/>
      <c r="Z1183" s="13"/>
      <c r="AA1183" s="13"/>
      <c r="AB1183" s="13"/>
      <c r="AC1183" s="13"/>
      <c r="AD1183" s="13"/>
      <c r="AE1183" s="13"/>
      <c r="AT1183" s="194" t="s">
        <v>173</v>
      </c>
      <c r="AU1183" s="194" t="s">
        <v>171</v>
      </c>
      <c r="AV1183" s="13" t="s">
        <v>171</v>
      </c>
      <c r="AW1183" s="13" t="s">
        <v>32</v>
      </c>
      <c r="AX1183" s="13" t="s">
        <v>76</v>
      </c>
      <c r="AY1183" s="194" t="s">
        <v>165</v>
      </c>
    </row>
    <row r="1184" s="13" customFormat="1">
      <c r="A1184" s="13"/>
      <c r="B1184" s="192"/>
      <c r="C1184" s="13"/>
      <c r="D1184" s="193" t="s">
        <v>173</v>
      </c>
      <c r="E1184" s="194" t="s">
        <v>1</v>
      </c>
      <c r="F1184" s="195" t="s">
        <v>1773</v>
      </c>
      <c r="G1184" s="13"/>
      <c r="H1184" s="196">
        <v>18.600000000000001</v>
      </c>
      <c r="I1184" s="197"/>
      <c r="J1184" s="13"/>
      <c r="K1184" s="13"/>
      <c r="L1184" s="192"/>
      <c r="M1184" s="198"/>
      <c r="N1184" s="199"/>
      <c r="O1184" s="199"/>
      <c r="P1184" s="199"/>
      <c r="Q1184" s="199"/>
      <c r="R1184" s="199"/>
      <c r="S1184" s="199"/>
      <c r="T1184" s="200"/>
      <c r="U1184" s="13"/>
      <c r="V1184" s="13"/>
      <c r="W1184" s="13"/>
      <c r="X1184" s="13"/>
      <c r="Y1184" s="13"/>
      <c r="Z1184" s="13"/>
      <c r="AA1184" s="13"/>
      <c r="AB1184" s="13"/>
      <c r="AC1184" s="13"/>
      <c r="AD1184" s="13"/>
      <c r="AE1184" s="13"/>
      <c r="AT1184" s="194" t="s">
        <v>173</v>
      </c>
      <c r="AU1184" s="194" t="s">
        <v>171</v>
      </c>
      <c r="AV1184" s="13" t="s">
        <v>171</v>
      </c>
      <c r="AW1184" s="13" t="s">
        <v>32</v>
      </c>
      <c r="AX1184" s="13" t="s">
        <v>76</v>
      </c>
      <c r="AY1184" s="194" t="s">
        <v>165</v>
      </c>
    </row>
    <row r="1185" s="13" customFormat="1">
      <c r="A1185" s="13"/>
      <c r="B1185" s="192"/>
      <c r="C1185" s="13"/>
      <c r="D1185" s="193" t="s">
        <v>173</v>
      </c>
      <c r="E1185" s="194" t="s">
        <v>1</v>
      </c>
      <c r="F1185" s="195" t="s">
        <v>1774</v>
      </c>
      <c r="G1185" s="13"/>
      <c r="H1185" s="196">
        <v>8.9000000000000004</v>
      </c>
      <c r="I1185" s="197"/>
      <c r="J1185" s="13"/>
      <c r="K1185" s="13"/>
      <c r="L1185" s="192"/>
      <c r="M1185" s="198"/>
      <c r="N1185" s="199"/>
      <c r="O1185" s="199"/>
      <c r="P1185" s="199"/>
      <c r="Q1185" s="199"/>
      <c r="R1185" s="199"/>
      <c r="S1185" s="199"/>
      <c r="T1185" s="200"/>
      <c r="U1185" s="13"/>
      <c r="V1185" s="13"/>
      <c r="W1185" s="13"/>
      <c r="X1185" s="13"/>
      <c r="Y1185" s="13"/>
      <c r="Z1185" s="13"/>
      <c r="AA1185" s="13"/>
      <c r="AB1185" s="13"/>
      <c r="AC1185" s="13"/>
      <c r="AD1185" s="13"/>
      <c r="AE1185" s="13"/>
      <c r="AT1185" s="194" t="s">
        <v>173</v>
      </c>
      <c r="AU1185" s="194" t="s">
        <v>171</v>
      </c>
      <c r="AV1185" s="13" t="s">
        <v>171</v>
      </c>
      <c r="AW1185" s="13" t="s">
        <v>32</v>
      </c>
      <c r="AX1185" s="13" t="s">
        <v>76</v>
      </c>
      <c r="AY1185" s="194" t="s">
        <v>165</v>
      </c>
    </row>
    <row r="1186" s="13" customFormat="1">
      <c r="A1186" s="13"/>
      <c r="B1186" s="192"/>
      <c r="C1186" s="13"/>
      <c r="D1186" s="193" t="s">
        <v>173</v>
      </c>
      <c r="E1186" s="194" t="s">
        <v>1</v>
      </c>
      <c r="F1186" s="195" t="s">
        <v>1775</v>
      </c>
      <c r="G1186" s="13"/>
      <c r="H1186" s="196">
        <v>8.4000000000000004</v>
      </c>
      <c r="I1186" s="197"/>
      <c r="J1186" s="13"/>
      <c r="K1186" s="13"/>
      <c r="L1186" s="192"/>
      <c r="M1186" s="198"/>
      <c r="N1186" s="199"/>
      <c r="O1186" s="199"/>
      <c r="P1186" s="199"/>
      <c r="Q1186" s="199"/>
      <c r="R1186" s="199"/>
      <c r="S1186" s="199"/>
      <c r="T1186" s="200"/>
      <c r="U1186" s="13"/>
      <c r="V1186" s="13"/>
      <c r="W1186" s="13"/>
      <c r="X1186" s="13"/>
      <c r="Y1186" s="13"/>
      <c r="Z1186" s="13"/>
      <c r="AA1186" s="13"/>
      <c r="AB1186" s="13"/>
      <c r="AC1186" s="13"/>
      <c r="AD1186" s="13"/>
      <c r="AE1186" s="13"/>
      <c r="AT1186" s="194" t="s">
        <v>173</v>
      </c>
      <c r="AU1186" s="194" t="s">
        <v>171</v>
      </c>
      <c r="AV1186" s="13" t="s">
        <v>171</v>
      </c>
      <c r="AW1186" s="13" t="s">
        <v>32</v>
      </c>
      <c r="AX1186" s="13" t="s">
        <v>76</v>
      </c>
      <c r="AY1186" s="194" t="s">
        <v>165</v>
      </c>
    </row>
    <row r="1187" s="13" customFormat="1">
      <c r="A1187" s="13"/>
      <c r="B1187" s="192"/>
      <c r="C1187" s="13"/>
      <c r="D1187" s="193" t="s">
        <v>173</v>
      </c>
      <c r="E1187" s="194" t="s">
        <v>1</v>
      </c>
      <c r="F1187" s="195" t="s">
        <v>1776</v>
      </c>
      <c r="G1187" s="13"/>
      <c r="H1187" s="196">
        <v>10.6</v>
      </c>
      <c r="I1187" s="197"/>
      <c r="J1187" s="13"/>
      <c r="K1187" s="13"/>
      <c r="L1187" s="192"/>
      <c r="M1187" s="198"/>
      <c r="N1187" s="199"/>
      <c r="O1187" s="199"/>
      <c r="P1187" s="199"/>
      <c r="Q1187" s="199"/>
      <c r="R1187" s="199"/>
      <c r="S1187" s="199"/>
      <c r="T1187" s="200"/>
      <c r="U1187" s="13"/>
      <c r="V1187" s="13"/>
      <c r="W1187" s="13"/>
      <c r="X1187" s="13"/>
      <c r="Y1187" s="13"/>
      <c r="Z1187" s="13"/>
      <c r="AA1187" s="13"/>
      <c r="AB1187" s="13"/>
      <c r="AC1187" s="13"/>
      <c r="AD1187" s="13"/>
      <c r="AE1187" s="13"/>
      <c r="AT1187" s="194" t="s">
        <v>173</v>
      </c>
      <c r="AU1187" s="194" t="s">
        <v>171</v>
      </c>
      <c r="AV1187" s="13" t="s">
        <v>171</v>
      </c>
      <c r="AW1187" s="13" t="s">
        <v>32</v>
      </c>
      <c r="AX1187" s="13" t="s">
        <v>76</v>
      </c>
      <c r="AY1187" s="194" t="s">
        <v>165</v>
      </c>
    </row>
    <row r="1188" s="16" customFormat="1">
      <c r="A1188" s="16"/>
      <c r="B1188" s="227"/>
      <c r="C1188" s="16"/>
      <c r="D1188" s="193" t="s">
        <v>173</v>
      </c>
      <c r="E1188" s="228" t="s">
        <v>1</v>
      </c>
      <c r="F1188" s="229" t="s">
        <v>307</v>
      </c>
      <c r="G1188" s="16"/>
      <c r="H1188" s="230">
        <v>217.05000000000001</v>
      </c>
      <c r="I1188" s="231"/>
      <c r="J1188" s="16"/>
      <c r="K1188" s="16"/>
      <c r="L1188" s="227"/>
      <c r="M1188" s="232"/>
      <c r="N1188" s="233"/>
      <c r="O1188" s="233"/>
      <c r="P1188" s="233"/>
      <c r="Q1188" s="233"/>
      <c r="R1188" s="233"/>
      <c r="S1188" s="233"/>
      <c r="T1188" s="234"/>
      <c r="U1188" s="16"/>
      <c r="V1188" s="16"/>
      <c r="W1188" s="16"/>
      <c r="X1188" s="16"/>
      <c r="Y1188" s="16"/>
      <c r="Z1188" s="16"/>
      <c r="AA1188" s="16"/>
      <c r="AB1188" s="16"/>
      <c r="AC1188" s="16"/>
      <c r="AD1188" s="16"/>
      <c r="AE1188" s="16"/>
      <c r="AT1188" s="228" t="s">
        <v>173</v>
      </c>
      <c r="AU1188" s="228" t="s">
        <v>171</v>
      </c>
      <c r="AV1188" s="16" t="s">
        <v>88</v>
      </c>
      <c r="AW1188" s="16" t="s">
        <v>32</v>
      </c>
      <c r="AX1188" s="16" t="s">
        <v>76</v>
      </c>
      <c r="AY1188" s="228" t="s">
        <v>165</v>
      </c>
    </row>
    <row r="1189" s="15" customFormat="1">
      <c r="A1189" s="15"/>
      <c r="B1189" s="220"/>
      <c r="C1189" s="15"/>
      <c r="D1189" s="193" t="s">
        <v>173</v>
      </c>
      <c r="E1189" s="221" t="s">
        <v>1</v>
      </c>
      <c r="F1189" s="222" t="s">
        <v>653</v>
      </c>
      <c r="G1189" s="15"/>
      <c r="H1189" s="221" t="s">
        <v>1</v>
      </c>
      <c r="I1189" s="223"/>
      <c r="J1189" s="15"/>
      <c r="K1189" s="15"/>
      <c r="L1189" s="220"/>
      <c r="M1189" s="224"/>
      <c r="N1189" s="225"/>
      <c r="O1189" s="225"/>
      <c r="P1189" s="225"/>
      <c r="Q1189" s="225"/>
      <c r="R1189" s="225"/>
      <c r="S1189" s="225"/>
      <c r="T1189" s="226"/>
      <c r="U1189" s="15"/>
      <c r="V1189" s="15"/>
      <c r="W1189" s="15"/>
      <c r="X1189" s="15"/>
      <c r="Y1189" s="15"/>
      <c r="Z1189" s="15"/>
      <c r="AA1189" s="15"/>
      <c r="AB1189" s="15"/>
      <c r="AC1189" s="15"/>
      <c r="AD1189" s="15"/>
      <c r="AE1189" s="15"/>
      <c r="AT1189" s="221" t="s">
        <v>173</v>
      </c>
      <c r="AU1189" s="221" t="s">
        <v>171</v>
      </c>
      <c r="AV1189" s="15" t="s">
        <v>81</v>
      </c>
      <c r="AW1189" s="15" t="s">
        <v>32</v>
      </c>
      <c r="AX1189" s="15" t="s">
        <v>76</v>
      </c>
      <c r="AY1189" s="221" t="s">
        <v>165</v>
      </c>
    </row>
    <row r="1190" s="13" customFormat="1">
      <c r="A1190" s="13"/>
      <c r="B1190" s="192"/>
      <c r="C1190" s="13"/>
      <c r="D1190" s="193" t="s">
        <v>173</v>
      </c>
      <c r="E1190" s="194" t="s">
        <v>1</v>
      </c>
      <c r="F1190" s="195" t="s">
        <v>1777</v>
      </c>
      <c r="G1190" s="13"/>
      <c r="H1190" s="196">
        <v>24</v>
      </c>
      <c r="I1190" s="197"/>
      <c r="J1190" s="13"/>
      <c r="K1190" s="13"/>
      <c r="L1190" s="192"/>
      <c r="M1190" s="198"/>
      <c r="N1190" s="199"/>
      <c r="O1190" s="199"/>
      <c r="P1190" s="199"/>
      <c r="Q1190" s="199"/>
      <c r="R1190" s="199"/>
      <c r="S1190" s="199"/>
      <c r="T1190" s="200"/>
      <c r="U1190" s="13"/>
      <c r="V1190" s="13"/>
      <c r="W1190" s="13"/>
      <c r="X1190" s="13"/>
      <c r="Y1190" s="13"/>
      <c r="Z1190" s="13"/>
      <c r="AA1190" s="13"/>
      <c r="AB1190" s="13"/>
      <c r="AC1190" s="13"/>
      <c r="AD1190" s="13"/>
      <c r="AE1190" s="13"/>
      <c r="AT1190" s="194" t="s">
        <v>173</v>
      </c>
      <c r="AU1190" s="194" t="s">
        <v>171</v>
      </c>
      <c r="AV1190" s="13" t="s">
        <v>171</v>
      </c>
      <c r="AW1190" s="13" t="s">
        <v>32</v>
      </c>
      <c r="AX1190" s="13" t="s">
        <v>76</v>
      </c>
      <c r="AY1190" s="194" t="s">
        <v>165</v>
      </c>
    </row>
    <row r="1191" s="13" customFormat="1">
      <c r="A1191" s="13"/>
      <c r="B1191" s="192"/>
      <c r="C1191" s="13"/>
      <c r="D1191" s="193" t="s">
        <v>173</v>
      </c>
      <c r="E1191" s="194" t="s">
        <v>1</v>
      </c>
      <c r="F1191" s="195" t="s">
        <v>1778</v>
      </c>
      <c r="G1191" s="13"/>
      <c r="H1191" s="196">
        <v>41</v>
      </c>
      <c r="I1191" s="197"/>
      <c r="J1191" s="13"/>
      <c r="K1191" s="13"/>
      <c r="L1191" s="192"/>
      <c r="M1191" s="198"/>
      <c r="N1191" s="199"/>
      <c r="O1191" s="199"/>
      <c r="P1191" s="199"/>
      <c r="Q1191" s="199"/>
      <c r="R1191" s="199"/>
      <c r="S1191" s="199"/>
      <c r="T1191" s="200"/>
      <c r="U1191" s="13"/>
      <c r="V1191" s="13"/>
      <c r="W1191" s="13"/>
      <c r="X1191" s="13"/>
      <c r="Y1191" s="13"/>
      <c r="Z1191" s="13"/>
      <c r="AA1191" s="13"/>
      <c r="AB1191" s="13"/>
      <c r="AC1191" s="13"/>
      <c r="AD1191" s="13"/>
      <c r="AE1191" s="13"/>
      <c r="AT1191" s="194" t="s">
        <v>173</v>
      </c>
      <c r="AU1191" s="194" t="s">
        <v>171</v>
      </c>
      <c r="AV1191" s="13" t="s">
        <v>171</v>
      </c>
      <c r="AW1191" s="13" t="s">
        <v>32</v>
      </c>
      <c r="AX1191" s="13" t="s">
        <v>76</v>
      </c>
      <c r="AY1191" s="194" t="s">
        <v>165</v>
      </c>
    </row>
    <row r="1192" s="13" customFormat="1">
      <c r="A1192" s="13"/>
      <c r="B1192" s="192"/>
      <c r="C1192" s="13"/>
      <c r="D1192" s="193" t="s">
        <v>173</v>
      </c>
      <c r="E1192" s="194" t="s">
        <v>1</v>
      </c>
      <c r="F1192" s="195" t="s">
        <v>1779</v>
      </c>
      <c r="G1192" s="13"/>
      <c r="H1192" s="196">
        <v>16.100000000000001</v>
      </c>
      <c r="I1192" s="197"/>
      <c r="J1192" s="13"/>
      <c r="K1192" s="13"/>
      <c r="L1192" s="192"/>
      <c r="M1192" s="198"/>
      <c r="N1192" s="199"/>
      <c r="O1192" s="199"/>
      <c r="P1192" s="199"/>
      <c r="Q1192" s="199"/>
      <c r="R1192" s="199"/>
      <c r="S1192" s="199"/>
      <c r="T1192" s="200"/>
      <c r="U1192" s="13"/>
      <c r="V1192" s="13"/>
      <c r="W1192" s="13"/>
      <c r="X1192" s="13"/>
      <c r="Y1192" s="13"/>
      <c r="Z1192" s="13"/>
      <c r="AA1192" s="13"/>
      <c r="AB1192" s="13"/>
      <c r="AC1192" s="13"/>
      <c r="AD1192" s="13"/>
      <c r="AE1192" s="13"/>
      <c r="AT1192" s="194" t="s">
        <v>173</v>
      </c>
      <c r="AU1192" s="194" t="s">
        <v>171</v>
      </c>
      <c r="AV1192" s="13" t="s">
        <v>171</v>
      </c>
      <c r="AW1192" s="13" t="s">
        <v>32</v>
      </c>
      <c r="AX1192" s="13" t="s">
        <v>76</v>
      </c>
      <c r="AY1192" s="194" t="s">
        <v>165</v>
      </c>
    </row>
    <row r="1193" s="13" customFormat="1">
      <c r="A1193" s="13"/>
      <c r="B1193" s="192"/>
      <c r="C1193" s="13"/>
      <c r="D1193" s="193" t="s">
        <v>173</v>
      </c>
      <c r="E1193" s="194" t="s">
        <v>1</v>
      </c>
      <c r="F1193" s="195" t="s">
        <v>1780</v>
      </c>
      <c r="G1193" s="13"/>
      <c r="H1193" s="196">
        <v>12.699999999999999</v>
      </c>
      <c r="I1193" s="197"/>
      <c r="J1193" s="13"/>
      <c r="K1193" s="13"/>
      <c r="L1193" s="192"/>
      <c r="M1193" s="198"/>
      <c r="N1193" s="199"/>
      <c r="O1193" s="199"/>
      <c r="P1193" s="199"/>
      <c r="Q1193" s="199"/>
      <c r="R1193" s="199"/>
      <c r="S1193" s="199"/>
      <c r="T1193" s="200"/>
      <c r="U1193" s="13"/>
      <c r="V1193" s="13"/>
      <c r="W1193" s="13"/>
      <c r="X1193" s="13"/>
      <c r="Y1193" s="13"/>
      <c r="Z1193" s="13"/>
      <c r="AA1193" s="13"/>
      <c r="AB1193" s="13"/>
      <c r="AC1193" s="13"/>
      <c r="AD1193" s="13"/>
      <c r="AE1193" s="13"/>
      <c r="AT1193" s="194" t="s">
        <v>173</v>
      </c>
      <c r="AU1193" s="194" t="s">
        <v>171</v>
      </c>
      <c r="AV1193" s="13" t="s">
        <v>171</v>
      </c>
      <c r="AW1193" s="13" t="s">
        <v>32</v>
      </c>
      <c r="AX1193" s="13" t="s">
        <v>76</v>
      </c>
      <c r="AY1193" s="194" t="s">
        <v>165</v>
      </c>
    </row>
    <row r="1194" s="13" customFormat="1">
      <c r="A1194" s="13"/>
      <c r="B1194" s="192"/>
      <c r="C1194" s="13"/>
      <c r="D1194" s="193" t="s">
        <v>173</v>
      </c>
      <c r="E1194" s="194" t="s">
        <v>1</v>
      </c>
      <c r="F1194" s="195" t="s">
        <v>1781</v>
      </c>
      <c r="G1194" s="13"/>
      <c r="H1194" s="196">
        <v>23.600000000000001</v>
      </c>
      <c r="I1194" s="197"/>
      <c r="J1194" s="13"/>
      <c r="K1194" s="13"/>
      <c r="L1194" s="192"/>
      <c r="M1194" s="198"/>
      <c r="N1194" s="199"/>
      <c r="O1194" s="199"/>
      <c r="P1194" s="199"/>
      <c r="Q1194" s="199"/>
      <c r="R1194" s="199"/>
      <c r="S1194" s="199"/>
      <c r="T1194" s="200"/>
      <c r="U1194" s="13"/>
      <c r="V1194" s="13"/>
      <c r="W1194" s="13"/>
      <c r="X1194" s="13"/>
      <c r="Y1194" s="13"/>
      <c r="Z1194" s="13"/>
      <c r="AA1194" s="13"/>
      <c r="AB1194" s="13"/>
      <c r="AC1194" s="13"/>
      <c r="AD1194" s="13"/>
      <c r="AE1194" s="13"/>
      <c r="AT1194" s="194" t="s">
        <v>173</v>
      </c>
      <c r="AU1194" s="194" t="s">
        <v>171</v>
      </c>
      <c r="AV1194" s="13" t="s">
        <v>171</v>
      </c>
      <c r="AW1194" s="13" t="s">
        <v>32</v>
      </c>
      <c r="AX1194" s="13" t="s">
        <v>76</v>
      </c>
      <c r="AY1194" s="194" t="s">
        <v>165</v>
      </c>
    </row>
    <row r="1195" s="13" customFormat="1">
      <c r="A1195" s="13"/>
      <c r="B1195" s="192"/>
      <c r="C1195" s="13"/>
      <c r="D1195" s="193" t="s">
        <v>173</v>
      </c>
      <c r="E1195" s="194" t="s">
        <v>1</v>
      </c>
      <c r="F1195" s="195" t="s">
        <v>1782</v>
      </c>
      <c r="G1195" s="13"/>
      <c r="H1195" s="196">
        <v>16.600000000000001</v>
      </c>
      <c r="I1195" s="197"/>
      <c r="J1195" s="13"/>
      <c r="K1195" s="13"/>
      <c r="L1195" s="192"/>
      <c r="M1195" s="198"/>
      <c r="N1195" s="199"/>
      <c r="O1195" s="199"/>
      <c r="P1195" s="199"/>
      <c r="Q1195" s="199"/>
      <c r="R1195" s="199"/>
      <c r="S1195" s="199"/>
      <c r="T1195" s="200"/>
      <c r="U1195" s="13"/>
      <c r="V1195" s="13"/>
      <c r="W1195" s="13"/>
      <c r="X1195" s="13"/>
      <c r="Y1195" s="13"/>
      <c r="Z1195" s="13"/>
      <c r="AA1195" s="13"/>
      <c r="AB1195" s="13"/>
      <c r="AC1195" s="13"/>
      <c r="AD1195" s="13"/>
      <c r="AE1195" s="13"/>
      <c r="AT1195" s="194" t="s">
        <v>173</v>
      </c>
      <c r="AU1195" s="194" t="s">
        <v>171</v>
      </c>
      <c r="AV1195" s="13" t="s">
        <v>171</v>
      </c>
      <c r="AW1195" s="13" t="s">
        <v>32</v>
      </c>
      <c r="AX1195" s="13" t="s">
        <v>76</v>
      </c>
      <c r="AY1195" s="194" t="s">
        <v>165</v>
      </c>
    </row>
    <row r="1196" s="13" customFormat="1">
      <c r="A1196" s="13"/>
      <c r="B1196" s="192"/>
      <c r="C1196" s="13"/>
      <c r="D1196" s="193" t="s">
        <v>173</v>
      </c>
      <c r="E1196" s="194" t="s">
        <v>1</v>
      </c>
      <c r="F1196" s="195" t="s">
        <v>1783</v>
      </c>
      <c r="G1196" s="13"/>
      <c r="H1196" s="196">
        <v>20.199999999999999</v>
      </c>
      <c r="I1196" s="197"/>
      <c r="J1196" s="13"/>
      <c r="K1196" s="13"/>
      <c r="L1196" s="192"/>
      <c r="M1196" s="198"/>
      <c r="N1196" s="199"/>
      <c r="O1196" s="199"/>
      <c r="P1196" s="199"/>
      <c r="Q1196" s="199"/>
      <c r="R1196" s="199"/>
      <c r="S1196" s="199"/>
      <c r="T1196" s="200"/>
      <c r="U1196" s="13"/>
      <c r="V1196" s="13"/>
      <c r="W1196" s="13"/>
      <c r="X1196" s="13"/>
      <c r="Y1196" s="13"/>
      <c r="Z1196" s="13"/>
      <c r="AA1196" s="13"/>
      <c r="AB1196" s="13"/>
      <c r="AC1196" s="13"/>
      <c r="AD1196" s="13"/>
      <c r="AE1196" s="13"/>
      <c r="AT1196" s="194" t="s">
        <v>173</v>
      </c>
      <c r="AU1196" s="194" t="s">
        <v>171</v>
      </c>
      <c r="AV1196" s="13" t="s">
        <v>171</v>
      </c>
      <c r="AW1196" s="13" t="s">
        <v>32</v>
      </c>
      <c r="AX1196" s="13" t="s">
        <v>76</v>
      </c>
      <c r="AY1196" s="194" t="s">
        <v>165</v>
      </c>
    </row>
    <row r="1197" s="13" customFormat="1">
      <c r="A1197" s="13"/>
      <c r="B1197" s="192"/>
      <c r="C1197" s="13"/>
      <c r="D1197" s="193" t="s">
        <v>173</v>
      </c>
      <c r="E1197" s="194" t="s">
        <v>1</v>
      </c>
      <c r="F1197" s="195" t="s">
        <v>1784</v>
      </c>
      <c r="G1197" s="13"/>
      <c r="H1197" s="196">
        <v>23.399999999999999</v>
      </c>
      <c r="I1197" s="197"/>
      <c r="J1197" s="13"/>
      <c r="K1197" s="13"/>
      <c r="L1197" s="192"/>
      <c r="M1197" s="198"/>
      <c r="N1197" s="199"/>
      <c r="O1197" s="199"/>
      <c r="P1197" s="199"/>
      <c r="Q1197" s="199"/>
      <c r="R1197" s="199"/>
      <c r="S1197" s="199"/>
      <c r="T1197" s="200"/>
      <c r="U1197" s="13"/>
      <c r="V1197" s="13"/>
      <c r="W1197" s="13"/>
      <c r="X1197" s="13"/>
      <c r="Y1197" s="13"/>
      <c r="Z1197" s="13"/>
      <c r="AA1197" s="13"/>
      <c r="AB1197" s="13"/>
      <c r="AC1197" s="13"/>
      <c r="AD1197" s="13"/>
      <c r="AE1197" s="13"/>
      <c r="AT1197" s="194" t="s">
        <v>173</v>
      </c>
      <c r="AU1197" s="194" t="s">
        <v>171</v>
      </c>
      <c r="AV1197" s="13" t="s">
        <v>171</v>
      </c>
      <c r="AW1197" s="13" t="s">
        <v>32</v>
      </c>
      <c r="AX1197" s="13" t="s">
        <v>76</v>
      </c>
      <c r="AY1197" s="194" t="s">
        <v>165</v>
      </c>
    </row>
    <row r="1198" s="13" customFormat="1">
      <c r="A1198" s="13"/>
      <c r="B1198" s="192"/>
      <c r="C1198" s="13"/>
      <c r="D1198" s="193" t="s">
        <v>173</v>
      </c>
      <c r="E1198" s="194" t="s">
        <v>1</v>
      </c>
      <c r="F1198" s="195" t="s">
        <v>1785</v>
      </c>
      <c r="G1198" s="13"/>
      <c r="H1198" s="196">
        <v>17.25</v>
      </c>
      <c r="I1198" s="197"/>
      <c r="J1198" s="13"/>
      <c r="K1198" s="13"/>
      <c r="L1198" s="192"/>
      <c r="M1198" s="198"/>
      <c r="N1198" s="199"/>
      <c r="O1198" s="199"/>
      <c r="P1198" s="199"/>
      <c r="Q1198" s="199"/>
      <c r="R1198" s="199"/>
      <c r="S1198" s="199"/>
      <c r="T1198" s="200"/>
      <c r="U1198" s="13"/>
      <c r="V1198" s="13"/>
      <c r="W1198" s="13"/>
      <c r="X1198" s="13"/>
      <c r="Y1198" s="13"/>
      <c r="Z1198" s="13"/>
      <c r="AA1198" s="13"/>
      <c r="AB1198" s="13"/>
      <c r="AC1198" s="13"/>
      <c r="AD1198" s="13"/>
      <c r="AE1198" s="13"/>
      <c r="AT1198" s="194" t="s">
        <v>173</v>
      </c>
      <c r="AU1198" s="194" t="s">
        <v>171</v>
      </c>
      <c r="AV1198" s="13" t="s">
        <v>171</v>
      </c>
      <c r="AW1198" s="13" t="s">
        <v>32</v>
      </c>
      <c r="AX1198" s="13" t="s">
        <v>76</v>
      </c>
      <c r="AY1198" s="194" t="s">
        <v>165</v>
      </c>
    </row>
    <row r="1199" s="13" customFormat="1">
      <c r="A1199" s="13"/>
      <c r="B1199" s="192"/>
      <c r="C1199" s="13"/>
      <c r="D1199" s="193" t="s">
        <v>173</v>
      </c>
      <c r="E1199" s="194" t="s">
        <v>1</v>
      </c>
      <c r="F1199" s="195" t="s">
        <v>1786</v>
      </c>
      <c r="G1199" s="13"/>
      <c r="H1199" s="196">
        <v>16.199999999999999</v>
      </c>
      <c r="I1199" s="197"/>
      <c r="J1199" s="13"/>
      <c r="K1199" s="13"/>
      <c r="L1199" s="192"/>
      <c r="M1199" s="198"/>
      <c r="N1199" s="199"/>
      <c r="O1199" s="199"/>
      <c r="P1199" s="199"/>
      <c r="Q1199" s="199"/>
      <c r="R1199" s="199"/>
      <c r="S1199" s="199"/>
      <c r="T1199" s="200"/>
      <c r="U1199" s="13"/>
      <c r="V1199" s="13"/>
      <c r="W1199" s="13"/>
      <c r="X1199" s="13"/>
      <c r="Y1199" s="13"/>
      <c r="Z1199" s="13"/>
      <c r="AA1199" s="13"/>
      <c r="AB1199" s="13"/>
      <c r="AC1199" s="13"/>
      <c r="AD1199" s="13"/>
      <c r="AE1199" s="13"/>
      <c r="AT1199" s="194" t="s">
        <v>173</v>
      </c>
      <c r="AU1199" s="194" t="s">
        <v>171</v>
      </c>
      <c r="AV1199" s="13" t="s">
        <v>171</v>
      </c>
      <c r="AW1199" s="13" t="s">
        <v>32</v>
      </c>
      <c r="AX1199" s="13" t="s">
        <v>76</v>
      </c>
      <c r="AY1199" s="194" t="s">
        <v>165</v>
      </c>
    </row>
    <row r="1200" s="13" customFormat="1">
      <c r="A1200" s="13"/>
      <c r="B1200" s="192"/>
      <c r="C1200" s="13"/>
      <c r="D1200" s="193" t="s">
        <v>173</v>
      </c>
      <c r="E1200" s="194" t="s">
        <v>1</v>
      </c>
      <c r="F1200" s="195" t="s">
        <v>1787</v>
      </c>
      <c r="G1200" s="13"/>
      <c r="H1200" s="196">
        <v>16</v>
      </c>
      <c r="I1200" s="197"/>
      <c r="J1200" s="13"/>
      <c r="K1200" s="13"/>
      <c r="L1200" s="192"/>
      <c r="M1200" s="198"/>
      <c r="N1200" s="199"/>
      <c r="O1200" s="199"/>
      <c r="P1200" s="199"/>
      <c r="Q1200" s="199"/>
      <c r="R1200" s="199"/>
      <c r="S1200" s="199"/>
      <c r="T1200" s="200"/>
      <c r="U1200" s="13"/>
      <c r="V1200" s="13"/>
      <c r="W1200" s="13"/>
      <c r="X1200" s="13"/>
      <c r="Y1200" s="13"/>
      <c r="Z1200" s="13"/>
      <c r="AA1200" s="13"/>
      <c r="AB1200" s="13"/>
      <c r="AC1200" s="13"/>
      <c r="AD1200" s="13"/>
      <c r="AE1200" s="13"/>
      <c r="AT1200" s="194" t="s">
        <v>173</v>
      </c>
      <c r="AU1200" s="194" t="s">
        <v>171</v>
      </c>
      <c r="AV1200" s="13" t="s">
        <v>171</v>
      </c>
      <c r="AW1200" s="13" t="s">
        <v>32</v>
      </c>
      <c r="AX1200" s="13" t="s">
        <v>76</v>
      </c>
      <c r="AY1200" s="194" t="s">
        <v>165</v>
      </c>
    </row>
    <row r="1201" s="13" customFormat="1">
      <c r="A1201" s="13"/>
      <c r="B1201" s="192"/>
      <c r="C1201" s="13"/>
      <c r="D1201" s="193" t="s">
        <v>173</v>
      </c>
      <c r="E1201" s="194" t="s">
        <v>1</v>
      </c>
      <c r="F1201" s="195" t="s">
        <v>1788</v>
      </c>
      <c r="G1201" s="13"/>
      <c r="H1201" s="196">
        <v>22.300000000000001</v>
      </c>
      <c r="I1201" s="197"/>
      <c r="J1201" s="13"/>
      <c r="K1201" s="13"/>
      <c r="L1201" s="192"/>
      <c r="M1201" s="198"/>
      <c r="N1201" s="199"/>
      <c r="O1201" s="199"/>
      <c r="P1201" s="199"/>
      <c r="Q1201" s="199"/>
      <c r="R1201" s="199"/>
      <c r="S1201" s="199"/>
      <c r="T1201" s="200"/>
      <c r="U1201" s="13"/>
      <c r="V1201" s="13"/>
      <c r="W1201" s="13"/>
      <c r="X1201" s="13"/>
      <c r="Y1201" s="13"/>
      <c r="Z1201" s="13"/>
      <c r="AA1201" s="13"/>
      <c r="AB1201" s="13"/>
      <c r="AC1201" s="13"/>
      <c r="AD1201" s="13"/>
      <c r="AE1201" s="13"/>
      <c r="AT1201" s="194" t="s">
        <v>173</v>
      </c>
      <c r="AU1201" s="194" t="s">
        <v>171</v>
      </c>
      <c r="AV1201" s="13" t="s">
        <v>171</v>
      </c>
      <c r="AW1201" s="13" t="s">
        <v>32</v>
      </c>
      <c r="AX1201" s="13" t="s">
        <v>76</v>
      </c>
      <c r="AY1201" s="194" t="s">
        <v>165</v>
      </c>
    </row>
    <row r="1202" s="13" customFormat="1">
      <c r="A1202" s="13"/>
      <c r="B1202" s="192"/>
      <c r="C1202" s="13"/>
      <c r="D1202" s="193" t="s">
        <v>173</v>
      </c>
      <c r="E1202" s="194" t="s">
        <v>1</v>
      </c>
      <c r="F1202" s="195" t="s">
        <v>1789</v>
      </c>
      <c r="G1202" s="13"/>
      <c r="H1202" s="196">
        <v>16.100000000000001</v>
      </c>
      <c r="I1202" s="197"/>
      <c r="J1202" s="13"/>
      <c r="K1202" s="13"/>
      <c r="L1202" s="192"/>
      <c r="M1202" s="198"/>
      <c r="N1202" s="199"/>
      <c r="O1202" s="199"/>
      <c r="P1202" s="199"/>
      <c r="Q1202" s="199"/>
      <c r="R1202" s="199"/>
      <c r="S1202" s="199"/>
      <c r="T1202" s="200"/>
      <c r="U1202" s="13"/>
      <c r="V1202" s="13"/>
      <c r="W1202" s="13"/>
      <c r="X1202" s="13"/>
      <c r="Y1202" s="13"/>
      <c r="Z1202" s="13"/>
      <c r="AA1202" s="13"/>
      <c r="AB1202" s="13"/>
      <c r="AC1202" s="13"/>
      <c r="AD1202" s="13"/>
      <c r="AE1202" s="13"/>
      <c r="AT1202" s="194" t="s">
        <v>173</v>
      </c>
      <c r="AU1202" s="194" t="s">
        <v>171</v>
      </c>
      <c r="AV1202" s="13" t="s">
        <v>171</v>
      </c>
      <c r="AW1202" s="13" t="s">
        <v>32</v>
      </c>
      <c r="AX1202" s="13" t="s">
        <v>76</v>
      </c>
      <c r="AY1202" s="194" t="s">
        <v>165</v>
      </c>
    </row>
    <row r="1203" s="13" customFormat="1">
      <c r="A1203" s="13"/>
      <c r="B1203" s="192"/>
      <c r="C1203" s="13"/>
      <c r="D1203" s="193" t="s">
        <v>173</v>
      </c>
      <c r="E1203" s="194" t="s">
        <v>1</v>
      </c>
      <c r="F1203" s="195" t="s">
        <v>1790</v>
      </c>
      <c r="G1203" s="13"/>
      <c r="H1203" s="196">
        <v>9.4000000000000004</v>
      </c>
      <c r="I1203" s="197"/>
      <c r="J1203" s="13"/>
      <c r="K1203" s="13"/>
      <c r="L1203" s="192"/>
      <c r="M1203" s="198"/>
      <c r="N1203" s="199"/>
      <c r="O1203" s="199"/>
      <c r="P1203" s="199"/>
      <c r="Q1203" s="199"/>
      <c r="R1203" s="199"/>
      <c r="S1203" s="199"/>
      <c r="T1203" s="200"/>
      <c r="U1203" s="13"/>
      <c r="V1203" s="13"/>
      <c r="W1203" s="13"/>
      <c r="X1203" s="13"/>
      <c r="Y1203" s="13"/>
      <c r="Z1203" s="13"/>
      <c r="AA1203" s="13"/>
      <c r="AB1203" s="13"/>
      <c r="AC1203" s="13"/>
      <c r="AD1203" s="13"/>
      <c r="AE1203" s="13"/>
      <c r="AT1203" s="194" t="s">
        <v>173</v>
      </c>
      <c r="AU1203" s="194" t="s">
        <v>171</v>
      </c>
      <c r="AV1203" s="13" t="s">
        <v>171</v>
      </c>
      <c r="AW1203" s="13" t="s">
        <v>32</v>
      </c>
      <c r="AX1203" s="13" t="s">
        <v>76</v>
      </c>
      <c r="AY1203" s="194" t="s">
        <v>165</v>
      </c>
    </row>
    <row r="1204" s="13" customFormat="1">
      <c r="A1204" s="13"/>
      <c r="B1204" s="192"/>
      <c r="C1204" s="13"/>
      <c r="D1204" s="193" t="s">
        <v>173</v>
      </c>
      <c r="E1204" s="194" t="s">
        <v>1</v>
      </c>
      <c r="F1204" s="195" t="s">
        <v>1791</v>
      </c>
      <c r="G1204" s="13"/>
      <c r="H1204" s="196">
        <v>36.399999999999999</v>
      </c>
      <c r="I1204" s="197"/>
      <c r="J1204" s="13"/>
      <c r="K1204" s="13"/>
      <c r="L1204" s="192"/>
      <c r="M1204" s="198"/>
      <c r="N1204" s="199"/>
      <c r="O1204" s="199"/>
      <c r="P1204" s="199"/>
      <c r="Q1204" s="199"/>
      <c r="R1204" s="199"/>
      <c r="S1204" s="199"/>
      <c r="T1204" s="200"/>
      <c r="U1204" s="13"/>
      <c r="V1204" s="13"/>
      <c r="W1204" s="13"/>
      <c r="X1204" s="13"/>
      <c r="Y1204" s="13"/>
      <c r="Z1204" s="13"/>
      <c r="AA1204" s="13"/>
      <c r="AB1204" s="13"/>
      <c r="AC1204" s="13"/>
      <c r="AD1204" s="13"/>
      <c r="AE1204" s="13"/>
      <c r="AT1204" s="194" t="s">
        <v>173</v>
      </c>
      <c r="AU1204" s="194" t="s">
        <v>171</v>
      </c>
      <c r="AV1204" s="13" t="s">
        <v>171</v>
      </c>
      <c r="AW1204" s="13" t="s">
        <v>32</v>
      </c>
      <c r="AX1204" s="13" t="s">
        <v>76</v>
      </c>
      <c r="AY1204" s="194" t="s">
        <v>165</v>
      </c>
    </row>
    <row r="1205" s="16" customFormat="1">
      <c r="A1205" s="16"/>
      <c r="B1205" s="227"/>
      <c r="C1205" s="16"/>
      <c r="D1205" s="193" t="s">
        <v>173</v>
      </c>
      <c r="E1205" s="228" t="s">
        <v>1</v>
      </c>
      <c r="F1205" s="229" t="s">
        <v>307</v>
      </c>
      <c r="G1205" s="16"/>
      <c r="H1205" s="230">
        <v>311.24999999999994</v>
      </c>
      <c r="I1205" s="231"/>
      <c r="J1205" s="16"/>
      <c r="K1205" s="16"/>
      <c r="L1205" s="227"/>
      <c r="M1205" s="232"/>
      <c r="N1205" s="233"/>
      <c r="O1205" s="233"/>
      <c r="P1205" s="233"/>
      <c r="Q1205" s="233"/>
      <c r="R1205" s="233"/>
      <c r="S1205" s="233"/>
      <c r="T1205" s="234"/>
      <c r="U1205" s="16"/>
      <c r="V1205" s="16"/>
      <c r="W1205" s="16"/>
      <c r="X1205" s="16"/>
      <c r="Y1205" s="16"/>
      <c r="Z1205" s="16"/>
      <c r="AA1205" s="16"/>
      <c r="AB1205" s="16"/>
      <c r="AC1205" s="16"/>
      <c r="AD1205" s="16"/>
      <c r="AE1205" s="16"/>
      <c r="AT1205" s="228" t="s">
        <v>173</v>
      </c>
      <c r="AU1205" s="228" t="s">
        <v>171</v>
      </c>
      <c r="AV1205" s="16" t="s">
        <v>88</v>
      </c>
      <c r="AW1205" s="16" t="s">
        <v>32</v>
      </c>
      <c r="AX1205" s="16" t="s">
        <v>76</v>
      </c>
      <c r="AY1205" s="228" t="s">
        <v>165</v>
      </c>
    </row>
    <row r="1206" s="15" customFormat="1">
      <c r="A1206" s="15"/>
      <c r="B1206" s="220"/>
      <c r="C1206" s="15"/>
      <c r="D1206" s="193" t="s">
        <v>173</v>
      </c>
      <c r="E1206" s="221" t="s">
        <v>1</v>
      </c>
      <c r="F1206" s="222" t="s">
        <v>362</v>
      </c>
      <c r="G1206" s="15"/>
      <c r="H1206" s="221" t="s">
        <v>1</v>
      </c>
      <c r="I1206" s="223"/>
      <c r="J1206" s="15"/>
      <c r="K1206" s="15"/>
      <c r="L1206" s="220"/>
      <c r="M1206" s="224"/>
      <c r="N1206" s="225"/>
      <c r="O1206" s="225"/>
      <c r="P1206" s="225"/>
      <c r="Q1206" s="225"/>
      <c r="R1206" s="225"/>
      <c r="S1206" s="225"/>
      <c r="T1206" s="226"/>
      <c r="U1206" s="15"/>
      <c r="V1206" s="15"/>
      <c r="W1206" s="15"/>
      <c r="X1206" s="15"/>
      <c r="Y1206" s="15"/>
      <c r="Z1206" s="15"/>
      <c r="AA1206" s="15"/>
      <c r="AB1206" s="15"/>
      <c r="AC1206" s="15"/>
      <c r="AD1206" s="15"/>
      <c r="AE1206" s="15"/>
      <c r="AT1206" s="221" t="s">
        <v>173</v>
      </c>
      <c r="AU1206" s="221" t="s">
        <v>171</v>
      </c>
      <c r="AV1206" s="15" t="s">
        <v>81</v>
      </c>
      <c r="AW1206" s="15" t="s">
        <v>32</v>
      </c>
      <c r="AX1206" s="15" t="s">
        <v>76</v>
      </c>
      <c r="AY1206" s="221" t="s">
        <v>165</v>
      </c>
    </row>
    <row r="1207" s="13" customFormat="1">
      <c r="A1207" s="13"/>
      <c r="B1207" s="192"/>
      <c r="C1207" s="13"/>
      <c r="D1207" s="193" t="s">
        <v>173</v>
      </c>
      <c r="E1207" s="194" t="s">
        <v>1</v>
      </c>
      <c r="F1207" s="195" t="s">
        <v>1792</v>
      </c>
      <c r="G1207" s="13"/>
      <c r="H1207" s="196">
        <v>13.34</v>
      </c>
      <c r="I1207" s="197"/>
      <c r="J1207" s="13"/>
      <c r="K1207" s="13"/>
      <c r="L1207" s="192"/>
      <c r="M1207" s="198"/>
      <c r="N1207" s="199"/>
      <c r="O1207" s="199"/>
      <c r="P1207" s="199"/>
      <c r="Q1207" s="199"/>
      <c r="R1207" s="199"/>
      <c r="S1207" s="199"/>
      <c r="T1207" s="200"/>
      <c r="U1207" s="13"/>
      <c r="V1207" s="13"/>
      <c r="W1207" s="13"/>
      <c r="X1207" s="13"/>
      <c r="Y1207" s="13"/>
      <c r="Z1207" s="13"/>
      <c r="AA1207" s="13"/>
      <c r="AB1207" s="13"/>
      <c r="AC1207" s="13"/>
      <c r="AD1207" s="13"/>
      <c r="AE1207" s="13"/>
      <c r="AT1207" s="194" t="s">
        <v>173</v>
      </c>
      <c r="AU1207" s="194" t="s">
        <v>171</v>
      </c>
      <c r="AV1207" s="13" t="s">
        <v>171</v>
      </c>
      <c r="AW1207" s="13" t="s">
        <v>32</v>
      </c>
      <c r="AX1207" s="13" t="s">
        <v>76</v>
      </c>
      <c r="AY1207" s="194" t="s">
        <v>165</v>
      </c>
    </row>
    <row r="1208" s="13" customFormat="1">
      <c r="A1208" s="13"/>
      <c r="B1208" s="192"/>
      <c r="C1208" s="13"/>
      <c r="D1208" s="193" t="s">
        <v>173</v>
      </c>
      <c r="E1208" s="194" t="s">
        <v>1</v>
      </c>
      <c r="F1208" s="195" t="s">
        <v>1793</v>
      </c>
      <c r="G1208" s="13"/>
      <c r="H1208" s="196">
        <v>11.218</v>
      </c>
      <c r="I1208" s="197"/>
      <c r="J1208" s="13"/>
      <c r="K1208" s="13"/>
      <c r="L1208" s="192"/>
      <c r="M1208" s="198"/>
      <c r="N1208" s="199"/>
      <c r="O1208" s="199"/>
      <c r="P1208" s="199"/>
      <c r="Q1208" s="199"/>
      <c r="R1208" s="199"/>
      <c r="S1208" s="199"/>
      <c r="T1208" s="200"/>
      <c r="U1208" s="13"/>
      <c r="V1208" s="13"/>
      <c r="W1208" s="13"/>
      <c r="X1208" s="13"/>
      <c r="Y1208" s="13"/>
      <c r="Z1208" s="13"/>
      <c r="AA1208" s="13"/>
      <c r="AB1208" s="13"/>
      <c r="AC1208" s="13"/>
      <c r="AD1208" s="13"/>
      <c r="AE1208" s="13"/>
      <c r="AT1208" s="194" t="s">
        <v>173</v>
      </c>
      <c r="AU1208" s="194" t="s">
        <v>171</v>
      </c>
      <c r="AV1208" s="13" t="s">
        <v>171</v>
      </c>
      <c r="AW1208" s="13" t="s">
        <v>32</v>
      </c>
      <c r="AX1208" s="13" t="s">
        <v>76</v>
      </c>
      <c r="AY1208" s="194" t="s">
        <v>165</v>
      </c>
    </row>
    <row r="1209" s="13" customFormat="1">
      <c r="A1209" s="13"/>
      <c r="B1209" s="192"/>
      <c r="C1209" s="13"/>
      <c r="D1209" s="193" t="s">
        <v>173</v>
      </c>
      <c r="E1209" s="194" t="s">
        <v>1</v>
      </c>
      <c r="F1209" s="195" t="s">
        <v>1794</v>
      </c>
      <c r="G1209" s="13"/>
      <c r="H1209" s="196">
        <v>9.4000000000000004</v>
      </c>
      <c r="I1209" s="197"/>
      <c r="J1209" s="13"/>
      <c r="K1209" s="13"/>
      <c r="L1209" s="192"/>
      <c r="M1209" s="198"/>
      <c r="N1209" s="199"/>
      <c r="O1209" s="199"/>
      <c r="P1209" s="199"/>
      <c r="Q1209" s="199"/>
      <c r="R1209" s="199"/>
      <c r="S1209" s="199"/>
      <c r="T1209" s="200"/>
      <c r="U1209" s="13"/>
      <c r="V1209" s="13"/>
      <c r="W1209" s="13"/>
      <c r="X1209" s="13"/>
      <c r="Y1209" s="13"/>
      <c r="Z1209" s="13"/>
      <c r="AA1209" s="13"/>
      <c r="AB1209" s="13"/>
      <c r="AC1209" s="13"/>
      <c r="AD1209" s="13"/>
      <c r="AE1209" s="13"/>
      <c r="AT1209" s="194" t="s">
        <v>173</v>
      </c>
      <c r="AU1209" s="194" t="s">
        <v>171</v>
      </c>
      <c r="AV1209" s="13" t="s">
        <v>171</v>
      </c>
      <c r="AW1209" s="13" t="s">
        <v>32</v>
      </c>
      <c r="AX1209" s="13" t="s">
        <v>76</v>
      </c>
      <c r="AY1209" s="194" t="s">
        <v>165</v>
      </c>
    </row>
    <row r="1210" s="13" customFormat="1">
      <c r="A1210" s="13"/>
      <c r="B1210" s="192"/>
      <c r="C1210" s="13"/>
      <c r="D1210" s="193" t="s">
        <v>173</v>
      </c>
      <c r="E1210" s="194" t="s">
        <v>1</v>
      </c>
      <c r="F1210" s="195" t="s">
        <v>1795</v>
      </c>
      <c r="G1210" s="13"/>
      <c r="H1210" s="196">
        <v>29</v>
      </c>
      <c r="I1210" s="197"/>
      <c r="J1210" s="13"/>
      <c r="K1210" s="13"/>
      <c r="L1210" s="192"/>
      <c r="M1210" s="198"/>
      <c r="N1210" s="199"/>
      <c r="O1210" s="199"/>
      <c r="P1210" s="199"/>
      <c r="Q1210" s="199"/>
      <c r="R1210" s="199"/>
      <c r="S1210" s="199"/>
      <c r="T1210" s="200"/>
      <c r="U1210" s="13"/>
      <c r="V1210" s="13"/>
      <c r="W1210" s="13"/>
      <c r="X1210" s="13"/>
      <c r="Y1210" s="13"/>
      <c r="Z1210" s="13"/>
      <c r="AA1210" s="13"/>
      <c r="AB1210" s="13"/>
      <c r="AC1210" s="13"/>
      <c r="AD1210" s="13"/>
      <c r="AE1210" s="13"/>
      <c r="AT1210" s="194" t="s">
        <v>173</v>
      </c>
      <c r="AU1210" s="194" t="s">
        <v>171</v>
      </c>
      <c r="AV1210" s="13" t="s">
        <v>171</v>
      </c>
      <c r="AW1210" s="13" t="s">
        <v>32</v>
      </c>
      <c r="AX1210" s="13" t="s">
        <v>76</v>
      </c>
      <c r="AY1210" s="194" t="s">
        <v>165</v>
      </c>
    </row>
    <row r="1211" s="13" customFormat="1">
      <c r="A1211" s="13"/>
      <c r="B1211" s="192"/>
      <c r="C1211" s="13"/>
      <c r="D1211" s="193" t="s">
        <v>173</v>
      </c>
      <c r="E1211" s="194" t="s">
        <v>1</v>
      </c>
      <c r="F1211" s="195" t="s">
        <v>1796</v>
      </c>
      <c r="G1211" s="13"/>
      <c r="H1211" s="196">
        <v>24.789999999999999</v>
      </c>
      <c r="I1211" s="197"/>
      <c r="J1211" s="13"/>
      <c r="K1211" s="13"/>
      <c r="L1211" s="192"/>
      <c r="M1211" s="198"/>
      <c r="N1211" s="199"/>
      <c r="O1211" s="199"/>
      <c r="P1211" s="199"/>
      <c r="Q1211" s="199"/>
      <c r="R1211" s="199"/>
      <c r="S1211" s="199"/>
      <c r="T1211" s="200"/>
      <c r="U1211" s="13"/>
      <c r="V1211" s="13"/>
      <c r="W1211" s="13"/>
      <c r="X1211" s="13"/>
      <c r="Y1211" s="13"/>
      <c r="Z1211" s="13"/>
      <c r="AA1211" s="13"/>
      <c r="AB1211" s="13"/>
      <c r="AC1211" s="13"/>
      <c r="AD1211" s="13"/>
      <c r="AE1211" s="13"/>
      <c r="AT1211" s="194" t="s">
        <v>173</v>
      </c>
      <c r="AU1211" s="194" t="s">
        <v>171</v>
      </c>
      <c r="AV1211" s="13" t="s">
        <v>171</v>
      </c>
      <c r="AW1211" s="13" t="s">
        <v>32</v>
      </c>
      <c r="AX1211" s="13" t="s">
        <v>76</v>
      </c>
      <c r="AY1211" s="194" t="s">
        <v>165</v>
      </c>
    </row>
    <row r="1212" s="13" customFormat="1">
      <c r="A1212" s="13"/>
      <c r="B1212" s="192"/>
      <c r="C1212" s="13"/>
      <c r="D1212" s="193" t="s">
        <v>173</v>
      </c>
      <c r="E1212" s="194" t="s">
        <v>1</v>
      </c>
      <c r="F1212" s="195" t="s">
        <v>1797</v>
      </c>
      <c r="G1212" s="13"/>
      <c r="H1212" s="196">
        <v>15</v>
      </c>
      <c r="I1212" s="197"/>
      <c r="J1212" s="13"/>
      <c r="K1212" s="13"/>
      <c r="L1212" s="192"/>
      <c r="M1212" s="198"/>
      <c r="N1212" s="199"/>
      <c r="O1212" s="199"/>
      <c r="P1212" s="199"/>
      <c r="Q1212" s="199"/>
      <c r="R1212" s="199"/>
      <c r="S1212" s="199"/>
      <c r="T1212" s="200"/>
      <c r="U1212" s="13"/>
      <c r="V1212" s="13"/>
      <c r="W1212" s="13"/>
      <c r="X1212" s="13"/>
      <c r="Y1212" s="13"/>
      <c r="Z1212" s="13"/>
      <c r="AA1212" s="13"/>
      <c r="AB1212" s="13"/>
      <c r="AC1212" s="13"/>
      <c r="AD1212" s="13"/>
      <c r="AE1212" s="13"/>
      <c r="AT1212" s="194" t="s">
        <v>173</v>
      </c>
      <c r="AU1212" s="194" t="s">
        <v>171</v>
      </c>
      <c r="AV1212" s="13" t="s">
        <v>171</v>
      </c>
      <c r="AW1212" s="13" t="s">
        <v>32</v>
      </c>
      <c r="AX1212" s="13" t="s">
        <v>76</v>
      </c>
      <c r="AY1212" s="194" t="s">
        <v>165</v>
      </c>
    </row>
    <row r="1213" s="13" customFormat="1">
      <c r="A1213" s="13"/>
      <c r="B1213" s="192"/>
      <c r="C1213" s="13"/>
      <c r="D1213" s="193" t="s">
        <v>173</v>
      </c>
      <c r="E1213" s="194" t="s">
        <v>1</v>
      </c>
      <c r="F1213" s="195" t="s">
        <v>1798</v>
      </c>
      <c r="G1213" s="13"/>
      <c r="H1213" s="196">
        <v>15</v>
      </c>
      <c r="I1213" s="197"/>
      <c r="J1213" s="13"/>
      <c r="K1213" s="13"/>
      <c r="L1213" s="192"/>
      <c r="M1213" s="198"/>
      <c r="N1213" s="199"/>
      <c r="O1213" s="199"/>
      <c r="P1213" s="199"/>
      <c r="Q1213" s="199"/>
      <c r="R1213" s="199"/>
      <c r="S1213" s="199"/>
      <c r="T1213" s="200"/>
      <c r="U1213" s="13"/>
      <c r="V1213" s="13"/>
      <c r="W1213" s="13"/>
      <c r="X1213" s="13"/>
      <c r="Y1213" s="13"/>
      <c r="Z1213" s="13"/>
      <c r="AA1213" s="13"/>
      <c r="AB1213" s="13"/>
      <c r="AC1213" s="13"/>
      <c r="AD1213" s="13"/>
      <c r="AE1213" s="13"/>
      <c r="AT1213" s="194" t="s">
        <v>173</v>
      </c>
      <c r="AU1213" s="194" t="s">
        <v>171</v>
      </c>
      <c r="AV1213" s="13" t="s">
        <v>171</v>
      </c>
      <c r="AW1213" s="13" t="s">
        <v>32</v>
      </c>
      <c r="AX1213" s="13" t="s">
        <v>76</v>
      </c>
      <c r="AY1213" s="194" t="s">
        <v>165</v>
      </c>
    </row>
    <row r="1214" s="13" customFormat="1">
      <c r="A1214" s="13"/>
      <c r="B1214" s="192"/>
      <c r="C1214" s="13"/>
      <c r="D1214" s="193" t="s">
        <v>173</v>
      </c>
      <c r="E1214" s="194" t="s">
        <v>1</v>
      </c>
      <c r="F1214" s="195" t="s">
        <v>1799</v>
      </c>
      <c r="G1214" s="13"/>
      <c r="H1214" s="196">
        <v>14.5</v>
      </c>
      <c r="I1214" s="197"/>
      <c r="J1214" s="13"/>
      <c r="K1214" s="13"/>
      <c r="L1214" s="192"/>
      <c r="M1214" s="198"/>
      <c r="N1214" s="199"/>
      <c r="O1214" s="199"/>
      <c r="P1214" s="199"/>
      <c r="Q1214" s="199"/>
      <c r="R1214" s="199"/>
      <c r="S1214" s="199"/>
      <c r="T1214" s="200"/>
      <c r="U1214" s="13"/>
      <c r="V1214" s="13"/>
      <c r="W1214" s="13"/>
      <c r="X1214" s="13"/>
      <c r="Y1214" s="13"/>
      <c r="Z1214" s="13"/>
      <c r="AA1214" s="13"/>
      <c r="AB1214" s="13"/>
      <c r="AC1214" s="13"/>
      <c r="AD1214" s="13"/>
      <c r="AE1214" s="13"/>
      <c r="AT1214" s="194" t="s">
        <v>173</v>
      </c>
      <c r="AU1214" s="194" t="s">
        <v>171</v>
      </c>
      <c r="AV1214" s="13" t="s">
        <v>171</v>
      </c>
      <c r="AW1214" s="13" t="s">
        <v>32</v>
      </c>
      <c r="AX1214" s="13" t="s">
        <v>76</v>
      </c>
      <c r="AY1214" s="194" t="s">
        <v>165</v>
      </c>
    </row>
    <row r="1215" s="13" customFormat="1">
      <c r="A1215" s="13"/>
      <c r="B1215" s="192"/>
      <c r="C1215" s="13"/>
      <c r="D1215" s="193" t="s">
        <v>173</v>
      </c>
      <c r="E1215" s="194" t="s">
        <v>1</v>
      </c>
      <c r="F1215" s="195" t="s">
        <v>1800</v>
      </c>
      <c r="G1215" s="13"/>
      <c r="H1215" s="196">
        <v>15.5</v>
      </c>
      <c r="I1215" s="197"/>
      <c r="J1215" s="13"/>
      <c r="K1215" s="13"/>
      <c r="L1215" s="192"/>
      <c r="M1215" s="198"/>
      <c r="N1215" s="199"/>
      <c r="O1215" s="199"/>
      <c r="P1215" s="199"/>
      <c r="Q1215" s="199"/>
      <c r="R1215" s="199"/>
      <c r="S1215" s="199"/>
      <c r="T1215" s="200"/>
      <c r="U1215" s="13"/>
      <c r="V1215" s="13"/>
      <c r="W1215" s="13"/>
      <c r="X1215" s="13"/>
      <c r="Y1215" s="13"/>
      <c r="Z1215" s="13"/>
      <c r="AA1215" s="13"/>
      <c r="AB1215" s="13"/>
      <c r="AC1215" s="13"/>
      <c r="AD1215" s="13"/>
      <c r="AE1215" s="13"/>
      <c r="AT1215" s="194" t="s">
        <v>173</v>
      </c>
      <c r="AU1215" s="194" t="s">
        <v>171</v>
      </c>
      <c r="AV1215" s="13" t="s">
        <v>171</v>
      </c>
      <c r="AW1215" s="13" t="s">
        <v>32</v>
      </c>
      <c r="AX1215" s="13" t="s">
        <v>76</v>
      </c>
      <c r="AY1215" s="194" t="s">
        <v>165</v>
      </c>
    </row>
    <row r="1216" s="13" customFormat="1">
      <c r="A1216" s="13"/>
      <c r="B1216" s="192"/>
      <c r="C1216" s="13"/>
      <c r="D1216" s="193" t="s">
        <v>173</v>
      </c>
      <c r="E1216" s="194" t="s">
        <v>1</v>
      </c>
      <c r="F1216" s="195" t="s">
        <v>1801</v>
      </c>
      <c r="G1216" s="13"/>
      <c r="H1216" s="196">
        <v>17.640000000000001</v>
      </c>
      <c r="I1216" s="197"/>
      <c r="J1216" s="13"/>
      <c r="K1216" s="13"/>
      <c r="L1216" s="192"/>
      <c r="M1216" s="198"/>
      <c r="N1216" s="199"/>
      <c r="O1216" s="199"/>
      <c r="P1216" s="199"/>
      <c r="Q1216" s="199"/>
      <c r="R1216" s="199"/>
      <c r="S1216" s="199"/>
      <c r="T1216" s="200"/>
      <c r="U1216" s="13"/>
      <c r="V1216" s="13"/>
      <c r="W1216" s="13"/>
      <c r="X1216" s="13"/>
      <c r="Y1216" s="13"/>
      <c r="Z1216" s="13"/>
      <c r="AA1216" s="13"/>
      <c r="AB1216" s="13"/>
      <c r="AC1216" s="13"/>
      <c r="AD1216" s="13"/>
      <c r="AE1216" s="13"/>
      <c r="AT1216" s="194" t="s">
        <v>173</v>
      </c>
      <c r="AU1216" s="194" t="s">
        <v>171</v>
      </c>
      <c r="AV1216" s="13" t="s">
        <v>171</v>
      </c>
      <c r="AW1216" s="13" t="s">
        <v>32</v>
      </c>
      <c r="AX1216" s="13" t="s">
        <v>76</v>
      </c>
      <c r="AY1216" s="194" t="s">
        <v>165</v>
      </c>
    </row>
    <row r="1217" s="13" customFormat="1">
      <c r="A1217" s="13"/>
      <c r="B1217" s="192"/>
      <c r="C1217" s="13"/>
      <c r="D1217" s="193" t="s">
        <v>173</v>
      </c>
      <c r="E1217" s="194" t="s">
        <v>1</v>
      </c>
      <c r="F1217" s="195" t="s">
        <v>1802</v>
      </c>
      <c r="G1217" s="13"/>
      <c r="H1217" s="196">
        <v>29.600000000000001</v>
      </c>
      <c r="I1217" s="197"/>
      <c r="J1217" s="13"/>
      <c r="K1217" s="13"/>
      <c r="L1217" s="192"/>
      <c r="M1217" s="198"/>
      <c r="N1217" s="199"/>
      <c r="O1217" s="199"/>
      <c r="P1217" s="199"/>
      <c r="Q1217" s="199"/>
      <c r="R1217" s="199"/>
      <c r="S1217" s="199"/>
      <c r="T1217" s="200"/>
      <c r="U1217" s="13"/>
      <c r="V1217" s="13"/>
      <c r="W1217" s="13"/>
      <c r="X1217" s="13"/>
      <c r="Y1217" s="13"/>
      <c r="Z1217" s="13"/>
      <c r="AA1217" s="13"/>
      <c r="AB1217" s="13"/>
      <c r="AC1217" s="13"/>
      <c r="AD1217" s="13"/>
      <c r="AE1217" s="13"/>
      <c r="AT1217" s="194" t="s">
        <v>173</v>
      </c>
      <c r="AU1217" s="194" t="s">
        <v>171</v>
      </c>
      <c r="AV1217" s="13" t="s">
        <v>171</v>
      </c>
      <c r="AW1217" s="13" t="s">
        <v>32</v>
      </c>
      <c r="AX1217" s="13" t="s">
        <v>76</v>
      </c>
      <c r="AY1217" s="194" t="s">
        <v>165</v>
      </c>
    </row>
    <row r="1218" s="13" customFormat="1">
      <c r="A1218" s="13"/>
      <c r="B1218" s="192"/>
      <c r="C1218" s="13"/>
      <c r="D1218" s="193" t="s">
        <v>173</v>
      </c>
      <c r="E1218" s="194" t="s">
        <v>1</v>
      </c>
      <c r="F1218" s="195" t="s">
        <v>1803</v>
      </c>
      <c r="G1218" s="13"/>
      <c r="H1218" s="196">
        <v>15.859999999999999</v>
      </c>
      <c r="I1218" s="197"/>
      <c r="J1218" s="13"/>
      <c r="K1218" s="13"/>
      <c r="L1218" s="192"/>
      <c r="M1218" s="198"/>
      <c r="N1218" s="199"/>
      <c r="O1218" s="199"/>
      <c r="P1218" s="199"/>
      <c r="Q1218" s="199"/>
      <c r="R1218" s="199"/>
      <c r="S1218" s="199"/>
      <c r="T1218" s="200"/>
      <c r="U1218" s="13"/>
      <c r="V1218" s="13"/>
      <c r="W1218" s="13"/>
      <c r="X1218" s="13"/>
      <c r="Y1218" s="13"/>
      <c r="Z1218" s="13"/>
      <c r="AA1218" s="13"/>
      <c r="AB1218" s="13"/>
      <c r="AC1218" s="13"/>
      <c r="AD1218" s="13"/>
      <c r="AE1218" s="13"/>
      <c r="AT1218" s="194" t="s">
        <v>173</v>
      </c>
      <c r="AU1218" s="194" t="s">
        <v>171</v>
      </c>
      <c r="AV1218" s="13" t="s">
        <v>171</v>
      </c>
      <c r="AW1218" s="13" t="s">
        <v>32</v>
      </c>
      <c r="AX1218" s="13" t="s">
        <v>76</v>
      </c>
      <c r="AY1218" s="194" t="s">
        <v>165</v>
      </c>
    </row>
    <row r="1219" s="13" customFormat="1">
      <c r="A1219" s="13"/>
      <c r="B1219" s="192"/>
      <c r="C1219" s="13"/>
      <c r="D1219" s="193" t="s">
        <v>173</v>
      </c>
      <c r="E1219" s="194" t="s">
        <v>1</v>
      </c>
      <c r="F1219" s="195" t="s">
        <v>1804</v>
      </c>
      <c r="G1219" s="13"/>
      <c r="H1219" s="196">
        <v>9.3000000000000007</v>
      </c>
      <c r="I1219" s="197"/>
      <c r="J1219" s="13"/>
      <c r="K1219" s="13"/>
      <c r="L1219" s="192"/>
      <c r="M1219" s="198"/>
      <c r="N1219" s="199"/>
      <c r="O1219" s="199"/>
      <c r="P1219" s="199"/>
      <c r="Q1219" s="199"/>
      <c r="R1219" s="199"/>
      <c r="S1219" s="199"/>
      <c r="T1219" s="200"/>
      <c r="U1219" s="13"/>
      <c r="V1219" s="13"/>
      <c r="W1219" s="13"/>
      <c r="X1219" s="13"/>
      <c r="Y1219" s="13"/>
      <c r="Z1219" s="13"/>
      <c r="AA1219" s="13"/>
      <c r="AB1219" s="13"/>
      <c r="AC1219" s="13"/>
      <c r="AD1219" s="13"/>
      <c r="AE1219" s="13"/>
      <c r="AT1219" s="194" t="s">
        <v>173</v>
      </c>
      <c r="AU1219" s="194" t="s">
        <v>171</v>
      </c>
      <c r="AV1219" s="13" t="s">
        <v>171</v>
      </c>
      <c r="AW1219" s="13" t="s">
        <v>32</v>
      </c>
      <c r="AX1219" s="13" t="s">
        <v>76</v>
      </c>
      <c r="AY1219" s="194" t="s">
        <v>165</v>
      </c>
    </row>
    <row r="1220" s="13" customFormat="1">
      <c r="A1220" s="13"/>
      <c r="B1220" s="192"/>
      <c r="C1220" s="13"/>
      <c r="D1220" s="193" t="s">
        <v>173</v>
      </c>
      <c r="E1220" s="194" t="s">
        <v>1</v>
      </c>
      <c r="F1220" s="195" t="s">
        <v>1805</v>
      </c>
      <c r="G1220" s="13"/>
      <c r="H1220" s="196">
        <v>21.899999999999999</v>
      </c>
      <c r="I1220" s="197"/>
      <c r="J1220" s="13"/>
      <c r="K1220" s="13"/>
      <c r="L1220" s="192"/>
      <c r="M1220" s="198"/>
      <c r="N1220" s="199"/>
      <c r="O1220" s="199"/>
      <c r="P1220" s="199"/>
      <c r="Q1220" s="199"/>
      <c r="R1220" s="199"/>
      <c r="S1220" s="199"/>
      <c r="T1220" s="200"/>
      <c r="U1220" s="13"/>
      <c r="V1220" s="13"/>
      <c r="W1220" s="13"/>
      <c r="X1220" s="13"/>
      <c r="Y1220" s="13"/>
      <c r="Z1220" s="13"/>
      <c r="AA1220" s="13"/>
      <c r="AB1220" s="13"/>
      <c r="AC1220" s="13"/>
      <c r="AD1220" s="13"/>
      <c r="AE1220" s="13"/>
      <c r="AT1220" s="194" t="s">
        <v>173</v>
      </c>
      <c r="AU1220" s="194" t="s">
        <v>171</v>
      </c>
      <c r="AV1220" s="13" t="s">
        <v>171</v>
      </c>
      <c r="AW1220" s="13" t="s">
        <v>32</v>
      </c>
      <c r="AX1220" s="13" t="s">
        <v>76</v>
      </c>
      <c r="AY1220" s="194" t="s">
        <v>165</v>
      </c>
    </row>
    <row r="1221" s="13" customFormat="1">
      <c r="A1221" s="13"/>
      <c r="B1221" s="192"/>
      <c r="C1221" s="13"/>
      <c r="D1221" s="193" t="s">
        <v>173</v>
      </c>
      <c r="E1221" s="194" t="s">
        <v>1</v>
      </c>
      <c r="F1221" s="195" t="s">
        <v>1806</v>
      </c>
      <c r="G1221" s="13"/>
      <c r="H1221" s="196">
        <v>24.25</v>
      </c>
      <c r="I1221" s="197"/>
      <c r="J1221" s="13"/>
      <c r="K1221" s="13"/>
      <c r="L1221" s="192"/>
      <c r="M1221" s="198"/>
      <c r="N1221" s="199"/>
      <c r="O1221" s="199"/>
      <c r="P1221" s="199"/>
      <c r="Q1221" s="199"/>
      <c r="R1221" s="199"/>
      <c r="S1221" s="199"/>
      <c r="T1221" s="200"/>
      <c r="U1221" s="13"/>
      <c r="V1221" s="13"/>
      <c r="W1221" s="13"/>
      <c r="X1221" s="13"/>
      <c r="Y1221" s="13"/>
      <c r="Z1221" s="13"/>
      <c r="AA1221" s="13"/>
      <c r="AB1221" s="13"/>
      <c r="AC1221" s="13"/>
      <c r="AD1221" s="13"/>
      <c r="AE1221" s="13"/>
      <c r="AT1221" s="194" t="s">
        <v>173</v>
      </c>
      <c r="AU1221" s="194" t="s">
        <v>171</v>
      </c>
      <c r="AV1221" s="13" t="s">
        <v>171</v>
      </c>
      <c r="AW1221" s="13" t="s">
        <v>32</v>
      </c>
      <c r="AX1221" s="13" t="s">
        <v>76</v>
      </c>
      <c r="AY1221" s="194" t="s">
        <v>165</v>
      </c>
    </row>
    <row r="1222" s="13" customFormat="1">
      <c r="A1222" s="13"/>
      <c r="B1222" s="192"/>
      <c r="C1222" s="13"/>
      <c r="D1222" s="193" t="s">
        <v>173</v>
      </c>
      <c r="E1222" s="194" t="s">
        <v>1</v>
      </c>
      <c r="F1222" s="195" t="s">
        <v>1807</v>
      </c>
      <c r="G1222" s="13"/>
      <c r="H1222" s="196">
        <v>22.050000000000001</v>
      </c>
      <c r="I1222" s="197"/>
      <c r="J1222" s="13"/>
      <c r="K1222" s="13"/>
      <c r="L1222" s="192"/>
      <c r="M1222" s="198"/>
      <c r="N1222" s="199"/>
      <c r="O1222" s="199"/>
      <c r="P1222" s="199"/>
      <c r="Q1222" s="199"/>
      <c r="R1222" s="199"/>
      <c r="S1222" s="199"/>
      <c r="T1222" s="200"/>
      <c r="U1222" s="13"/>
      <c r="V1222" s="13"/>
      <c r="W1222" s="13"/>
      <c r="X1222" s="13"/>
      <c r="Y1222" s="13"/>
      <c r="Z1222" s="13"/>
      <c r="AA1222" s="13"/>
      <c r="AB1222" s="13"/>
      <c r="AC1222" s="13"/>
      <c r="AD1222" s="13"/>
      <c r="AE1222" s="13"/>
      <c r="AT1222" s="194" t="s">
        <v>173</v>
      </c>
      <c r="AU1222" s="194" t="s">
        <v>171</v>
      </c>
      <c r="AV1222" s="13" t="s">
        <v>171</v>
      </c>
      <c r="AW1222" s="13" t="s">
        <v>32</v>
      </c>
      <c r="AX1222" s="13" t="s">
        <v>76</v>
      </c>
      <c r="AY1222" s="194" t="s">
        <v>165</v>
      </c>
    </row>
    <row r="1223" s="16" customFormat="1">
      <c r="A1223" s="16"/>
      <c r="B1223" s="227"/>
      <c r="C1223" s="16"/>
      <c r="D1223" s="193" t="s">
        <v>173</v>
      </c>
      <c r="E1223" s="228" t="s">
        <v>1</v>
      </c>
      <c r="F1223" s="229" t="s">
        <v>307</v>
      </c>
      <c r="G1223" s="16"/>
      <c r="H1223" s="230">
        <v>288.34800000000001</v>
      </c>
      <c r="I1223" s="231"/>
      <c r="J1223" s="16"/>
      <c r="K1223" s="16"/>
      <c r="L1223" s="227"/>
      <c r="M1223" s="232"/>
      <c r="N1223" s="233"/>
      <c r="O1223" s="233"/>
      <c r="P1223" s="233"/>
      <c r="Q1223" s="233"/>
      <c r="R1223" s="233"/>
      <c r="S1223" s="233"/>
      <c r="T1223" s="234"/>
      <c r="U1223" s="16"/>
      <c r="V1223" s="16"/>
      <c r="W1223" s="16"/>
      <c r="X1223" s="16"/>
      <c r="Y1223" s="16"/>
      <c r="Z1223" s="16"/>
      <c r="AA1223" s="16"/>
      <c r="AB1223" s="16"/>
      <c r="AC1223" s="16"/>
      <c r="AD1223" s="16"/>
      <c r="AE1223" s="16"/>
      <c r="AT1223" s="228" t="s">
        <v>173</v>
      </c>
      <c r="AU1223" s="228" t="s">
        <v>171</v>
      </c>
      <c r="AV1223" s="16" t="s">
        <v>88</v>
      </c>
      <c r="AW1223" s="16" t="s">
        <v>32</v>
      </c>
      <c r="AX1223" s="16" t="s">
        <v>76</v>
      </c>
      <c r="AY1223" s="228" t="s">
        <v>165</v>
      </c>
    </row>
    <row r="1224" s="14" customFormat="1">
      <c r="A1224" s="14"/>
      <c r="B1224" s="212"/>
      <c r="C1224" s="14"/>
      <c r="D1224" s="193" t="s">
        <v>173</v>
      </c>
      <c r="E1224" s="213" t="s">
        <v>1</v>
      </c>
      <c r="F1224" s="214" t="s">
        <v>231</v>
      </c>
      <c r="G1224" s="14"/>
      <c r="H1224" s="215">
        <v>1176.1280000000002</v>
      </c>
      <c r="I1224" s="216"/>
      <c r="J1224" s="14"/>
      <c r="K1224" s="14"/>
      <c r="L1224" s="212"/>
      <c r="M1224" s="217"/>
      <c r="N1224" s="218"/>
      <c r="O1224" s="218"/>
      <c r="P1224" s="218"/>
      <c r="Q1224" s="218"/>
      <c r="R1224" s="218"/>
      <c r="S1224" s="218"/>
      <c r="T1224" s="219"/>
      <c r="U1224" s="14"/>
      <c r="V1224" s="14"/>
      <c r="W1224" s="14"/>
      <c r="X1224" s="14"/>
      <c r="Y1224" s="14"/>
      <c r="Z1224" s="14"/>
      <c r="AA1224" s="14"/>
      <c r="AB1224" s="14"/>
      <c r="AC1224" s="14"/>
      <c r="AD1224" s="14"/>
      <c r="AE1224" s="14"/>
      <c r="AT1224" s="213" t="s">
        <v>173</v>
      </c>
      <c r="AU1224" s="213" t="s">
        <v>171</v>
      </c>
      <c r="AV1224" s="14" t="s">
        <v>91</v>
      </c>
      <c r="AW1224" s="14" t="s">
        <v>32</v>
      </c>
      <c r="AX1224" s="14" t="s">
        <v>81</v>
      </c>
      <c r="AY1224" s="213" t="s">
        <v>165</v>
      </c>
    </row>
    <row r="1225" s="2" customFormat="1" ht="16.5" customHeight="1">
      <c r="A1225" s="38"/>
      <c r="B1225" s="177"/>
      <c r="C1225" s="201" t="s">
        <v>1808</v>
      </c>
      <c r="D1225" s="201" t="s">
        <v>201</v>
      </c>
      <c r="E1225" s="202" t="s">
        <v>1809</v>
      </c>
      <c r="F1225" s="203" t="s">
        <v>1810</v>
      </c>
      <c r="G1225" s="204" t="s">
        <v>222</v>
      </c>
      <c r="H1225" s="205">
        <v>1187.8889999999999</v>
      </c>
      <c r="I1225" s="206"/>
      <c r="J1225" s="207">
        <f>ROUND(I1225*H1225,2)</f>
        <v>0</v>
      </c>
      <c r="K1225" s="208"/>
      <c r="L1225" s="209"/>
      <c r="M1225" s="210" t="s">
        <v>1</v>
      </c>
      <c r="N1225" s="211" t="s">
        <v>42</v>
      </c>
      <c r="O1225" s="78"/>
      <c r="P1225" s="188">
        <f>O1225*H1225</f>
        <v>0</v>
      </c>
      <c r="Q1225" s="188">
        <v>0.0016299999999999999</v>
      </c>
      <c r="R1225" s="188">
        <f>Q1225*H1225</f>
        <v>1.9362590699999998</v>
      </c>
      <c r="S1225" s="188">
        <v>0</v>
      </c>
      <c r="T1225" s="189">
        <f>S1225*H1225</f>
        <v>0</v>
      </c>
      <c r="U1225" s="38"/>
      <c r="V1225" s="38"/>
      <c r="W1225" s="38"/>
      <c r="X1225" s="38"/>
      <c r="Y1225" s="38"/>
      <c r="Z1225" s="38"/>
      <c r="AA1225" s="38"/>
      <c r="AB1225" s="38"/>
      <c r="AC1225" s="38"/>
      <c r="AD1225" s="38"/>
      <c r="AE1225" s="38"/>
      <c r="AR1225" s="190" t="s">
        <v>523</v>
      </c>
      <c r="AT1225" s="190" t="s">
        <v>201</v>
      </c>
      <c r="AU1225" s="190" t="s">
        <v>171</v>
      </c>
      <c r="AY1225" s="19" t="s">
        <v>165</v>
      </c>
      <c r="BE1225" s="191">
        <f>IF(N1225="základná",J1225,0)</f>
        <v>0</v>
      </c>
      <c r="BF1225" s="191">
        <f>IF(N1225="znížená",J1225,0)</f>
        <v>0</v>
      </c>
      <c r="BG1225" s="191">
        <f>IF(N1225="zákl. prenesená",J1225,0)</f>
        <v>0</v>
      </c>
      <c r="BH1225" s="191">
        <f>IF(N1225="zníž. prenesená",J1225,0)</f>
        <v>0</v>
      </c>
      <c r="BI1225" s="191">
        <f>IF(N1225="nulová",J1225,0)</f>
        <v>0</v>
      </c>
      <c r="BJ1225" s="19" t="s">
        <v>171</v>
      </c>
      <c r="BK1225" s="191">
        <f>ROUND(I1225*H1225,2)</f>
        <v>0</v>
      </c>
      <c r="BL1225" s="19" t="s">
        <v>240</v>
      </c>
      <c r="BM1225" s="190" t="s">
        <v>1811</v>
      </c>
    </row>
    <row r="1226" s="13" customFormat="1">
      <c r="A1226" s="13"/>
      <c r="B1226" s="192"/>
      <c r="C1226" s="13"/>
      <c r="D1226" s="193" t="s">
        <v>173</v>
      </c>
      <c r="E1226" s="13"/>
      <c r="F1226" s="195" t="s">
        <v>1812</v>
      </c>
      <c r="G1226" s="13"/>
      <c r="H1226" s="196">
        <v>1187.8889999999999</v>
      </c>
      <c r="I1226" s="197"/>
      <c r="J1226" s="13"/>
      <c r="K1226" s="13"/>
      <c r="L1226" s="192"/>
      <c r="M1226" s="198"/>
      <c r="N1226" s="199"/>
      <c r="O1226" s="199"/>
      <c r="P1226" s="199"/>
      <c r="Q1226" s="199"/>
      <c r="R1226" s="199"/>
      <c r="S1226" s="199"/>
      <c r="T1226" s="200"/>
      <c r="U1226" s="13"/>
      <c r="V1226" s="13"/>
      <c r="W1226" s="13"/>
      <c r="X1226" s="13"/>
      <c r="Y1226" s="13"/>
      <c r="Z1226" s="13"/>
      <c r="AA1226" s="13"/>
      <c r="AB1226" s="13"/>
      <c r="AC1226" s="13"/>
      <c r="AD1226" s="13"/>
      <c r="AE1226" s="13"/>
      <c r="AT1226" s="194" t="s">
        <v>173</v>
      </c>
      <c r="AU1226" s="194" t="s">
        <v>171</v>
      </c>
      <c r="AV1226" s="13" t="s">
        <v>171</v>
      </c>
      <c r="AW1226" s="13" t="s">
        <v>3</v>
      </c>
      <c r="AX1226" s="13" t="s">
        <v>81</v>
      </c>
      <c r="AY1226" s="194" t="s">
        <v>165</v>
      </c>
    </row>
    <row r="1227" s="2" customFormat="1" ht="33" customHeight="1">
      <c r="A1227" s="38"/>
      <c r="B1227" s="177"/>
      <c r="C1227" s="178" t="s">
        <v>1813</v>
      </c>
      <c r="D1227" s="178" t="s">
        <v>167</v>
      </c>
      <c r="E1227" s="179" t="s">
        <v>1814</v>
      </c>
      <c r="F1227" s="180" t="s">
        <v>1815</v>
      </c>
      <c r="G1227" s="181" t="s">
        <v>170</v>
      </c>
      <c r="H1227" s="182">
        <v>633.41399999999999</v>
      </c>
      <c r="I1227" s="183"/>
      <c r="J1227" s="184">
        <f>ROUND(I1227*H1227,2)</f>
        <v>0</v>
      </c>
      <c r="K1227" s="185"/>
      <c r="L1227" s="39"/>
      <c r="M1227" s="186" t="s">
        <v>1</v>
      </c>
      <c r="N1227" s="187" t="s">
        <v>42</v>
      </c>
      <c r="O1227" s="78"/>
      <c r="P1227" s="188">
        <f>O1227*H1227</f>
        <v>0</v>
      </c>
      <c r="Q1227" s="188">
        <v>0</v>
      </c>
      <c r="R1227" s="188">
        <f>Q1227*H1227</f>
        <v>0</v>
      </c>
      <c r="S1227" s="188">
        <v>0.001</v>
      </c>
      <c r="T1227" s="189">
        <f>S1227*H1227</f>
        <v>0.63341400000000003</v>
      </c>
      <c r="U1227" s="38"/>
      <c r="V1227" s="38"/>
      <c r="W1227" s="38"/>
      <c r="X1227" s="38"/>
      <c r="Y1227" s="38"/>
      <c r="Z1227" s="38"/>
      <c r="AA1227" s="38"/>
      <c r="AB1227" s="38"/>
      <c r="AC1227" s="38"/>
      <c r="AD1227" s="38"/>
      <c r="AE1227" s="38"/>
      <c r="AR1227" s="190" t="s">
        <v>240</v>
      </c>
      <c r="AT1227" s="190" t="s">
        <v>167</v>
      </c>
      <c r="AU1227" s="190" t="s">
        <v>171</v>
      </c>
      <c r="AY1227" s="19" t="s">
        <v>165</v>
      </c>
      <c r="BE1227" s="191">
        <f>IF(N1227="základná",J1227,0)</f>
        <v>0</v>
      </c>
      <c r="BF1227" s="191">
        <f>IF(N1227="znížená",J1227,0)</f>
        <v>0</v>
      </c>
      <c r="BG1227" s="191">
        <f>IF(N1227="zákl. prenesená",J1227,0)</f>
        <v>0</v>
      </c>
      <c r="BH1227" s="191">
        <f>IF(N1227="zníž. prenesená",J1227,0)</f>
        <v>0</v>
      </c>
      <c r="BI1227" s="191">
        <f>IF(N1227="nulová",J1227,0)</f>
        <v>0</v>
      </c>
      <c r="BJ1227" s="19" t="s">
        <v>171</v>
      </c>
      <c r="BK1227" s="191">
        <f>ROUND(I1227*H1227,2)</f>
        <v>0</v>
      </c>
      <c r="BL1227" s="19" t="s">
        <v>240</v>
      </c>
      <c r="BM1227" s="190" t="s">
        <v>1816</v>
      </c>
    </row>
    <row r="1228" s="15" customFormat="1">
      <c r="A1228" s="15"/>
      <c r="B1228" s="220"/>
      <c r="C1228" s="15"/>
      <c r="D1228" s="193" t="s">
        <v>173</v>
      </c>
      <c r="E1228" s="221" t="s">
        <v>1</v>
      </c>
      <c r="F1228" s="222" t="s">
        <v>338</v>
      </c>
      <c r="G1228" s="15"/>
      <c r="H1228" s="221" t="s">
        <v>1</v>
      </c>
      <c r="I1228" s="223"/>
      <c r="J1228" s="15"/>
      <c r="K1228" s="15"/>
      <c r="L1228" s="220"/>
      <c r="M1228" s="224"/>
      <c r="N1228" s="225"/>
      <c r="O1228" s="225"/>
      <c r="P1228" s="225"/>
      <c r="Q1228" s="225"/>
      <c r="R1228" s="225"/>
      <c r="S1228" s="225"/>
      <c r="T1228" s="226"/>
      <c r="U1228" s="15"/>
      <c r="V1228" s="15"/>
      <c r="W1228" s="15"/>
      <c r="X1228" s="15"/>
      <c r="Y1228" s="15"/>
      <c r="Z1228" s="15"/>
      <c r="AA1228" s="15"/>
      <c r="AB1228" s="15"/>
      <c r="AC1228" s="15"/>
      <c r="AD1228" s="15"/>
      <c r="AE1228" s="15"/>
      <c r="AT1228" s="221" t="s">
        <v>173</v>
      </c>
      <c r="AU1228" s="221" t="s">
        <v>171</v>
      </c>
      <c r="AV1228" s="15" t="s">
        <v>81</v>
      </c>
      <c r="AW1228" s="15" t="s">
        <v>32</v>
      </c>
      <c r="AX1228" s="15" t="s">
        <v>76</v>
      </c>
      <c r="AY1228" s="221" t="s">
        <v>165</v>
      </c>
    </row>
    <row r="1229" s="13" customFormat="1">
      <c r="A1229" s="13"/>
      <c r="B1229" s="192"/>
      <c r="C1229" s="13"/>
      <c r="D1229" s="193" t="s">
        <v>173</v>
      </c>
      <c r="E1229" s="194" t="s">
        <v>1</v>
      </c>
      <c r="F1229" s="195" t="s">
        <v>1817</v>
      </c>
      <c r="G1229" s="13"/>
      <c r="H1229" s="196">
        <v>178.61000000000001</v>
      </c>
      <c r="I1229" s="197"/>
      <c r="J1229" s="13"/>
      <c r="K1229" s="13"/>
      <c r="L1229" s="192"/>
      <c r="M1229" s="198"/>
      <c r="N1229" s="199"/>
      <c r="O1229" s="199"/>
      <c r="P1229" s="199"/>
      <c r="Q1229" s="199"/>
      <c r="R1229" s="199"/>
      <c r="S1229" s="199"/>
      <c r="T1229" s="200"/>
      <c r="U1229" s="13"/>
      <c r="V1229" s="13"/>
      <c r="W1229" s="13"/>
      <c r="X1229" s="13"/>
      <c r="Y1229" s="13"/>
      <c r="Z1229" s="13"/>
      <c r="AA1229" s="13"/>
      <c r="AB1229" s="13"/>
      <c r="AC1229" s="13"/>
      <c r="AD1229" s="13"/>
      <c r="AE1229" s="13"/>
      <c r="AT1229" s="194" t="s">
        <v>173</v>
      </c>
      <c r="AU1229" s="194" t="s">
        <v>171</v>
      </c>
      <c r="AV1229" s="13" t="s">
        <v>171</v>
      </c>
      <c r="AW1229" s="13" t="s">
        <v>32</v>
      </c>
      <c r="AX1229" s="13" t="s">
        <v>76</v>
      </c>
      <c r="AY1229" s="194" t="s">
        <v>165</v>
      </c>
    </row>
    <row r="1230" s="15" customFormat="1">
      <c r="A1230" s="15"/>
      <c r="B1230" s="220"/>
      <c r="C1230" s="15"/>
      <c r="D1230" s="193" t="s">
        <v>173</v>
      </c>
      <c r="E1230" s="221" t="s">
        <v>1</v>
      </c>
      <c r="F1230" s="222" t="s">
        <v>653</v>
      </c>
      <c r="G1230" s="15"/>
      <c r="H1230" s="221" t="s">
        <v>1</v>
      </c>
      <c r="I1230" s="223"/>
      <c r="J1230" s="15"/>
      <c r="K1230" s="15"/>
      <c r="L1230" s="220"/>
      <c r="M1230" s="224"/>
      <c r="N1230" s="225"/>
      <c r="O1230" s="225"/>
      <c r="P1230" s="225"/>
      <c r="Q1230" s="225"/>
      <c r="R1230" s="225"/>
      <c r="S1230" s="225"/>
      <c r="T1230" s="226"/>
      <c r="U1230" s="15"/>
      <c r="V1230" s="15"/>
      <c r="W1230" s="15"/>
      <c r="X1230" s="15"/>
      <c r="Y1230" s="15"/>
      <c r="Z1230" s="15"/>
      <c r="AA1230" s="15"/>
      <c r="AB1230" s="15"/>
      <c r="AC1230" s="15"/>
      <c r="AD1230" s="15"/>
      <c r="AE1230" s="15"/>
      <c r="AT1230" s="221" t="s">
        <v>173</v>
      </c>
      <c r="AU1230" s="221" t="s">
        <v>171</v>
      </c>
      <c r="AV1230" s="15" t="s">
        <v>81</v>
      </c>
      <c r="AW1230" s="15" t="s">
        <v>32</v>
      </c>
      <c r="AX1230" s="15" t="s">
        <v>76</v>
      </c>
      <c r="AY1230" s="221" t="s">
        <v>165</v>
      </c>
    </row>
    <row r="1231" s="13" customFormat="1">
      <c r="A1231" s="13"/>
      <c r="B1231" s="192"/>
      <c r="C1231" s="13"/>
      <c r="D1231" s="193" t="s">
        <v>173</v>
      </c>
      <c r="E1231" s="194" t="s">
        <v>1</v>
      </c>
      <c r="F1231" s="195" t="s">
        <v>1818</v>
      </c>
      <c r="G1231" s="13"/>
      <c r="H1231" s="196">
        <v>287.428</v>
      </c>
      <c r="I1231" s="197"/>
      <c r="J1231" s="13"/>
      <c r="K1231" s="13"/>
      <c r="L1231" s="192"/>
      <c r="M1231" s="198"/>
      <c r="N1231" s="199"/>
      <c r="O1231" s="199"/>
      <c r="P1231" s="199"/>
      <c r="Q1231" s="199"/>
      <c r="R1231" s="199"/>
      <c r="S1231" s="199"/>
      <c r="T1231" s="200"/>
      <c r="U1231" s="13"/>
      <c r="V1231" s="13"/>
      <c r="W1231" s="13"/>
      <c r="X1231" s="13"/>
      <c r="Y1231" s="13"/>
      <c r="Z1231" s="13"/>
      <c r="AA1231" s="13"/>
      <c r="AB1231" s="13"/>
      <c r="AC1231" s="13"/>
      <c r="AD1231" s="13"/>
      <c r="AE1231" s="13"/>
      <c r="AT1231" s="194" t="s">
        <v>173</v>
      </c>
      <c r="AU1231" s="194" t="s">
        <v>171</v>
      </c>
      <c r="AV1231" s="13" t="s">
        <v>171</v>
      </c>
      <c r="AW1231" s="13" t="s">
        <v>32</v>
      </c>
      <c r="AX1231" s="13" t="s">
        <v>76</v>
      </c>
      <c r="AY1231" s="194" t="s">
        <v>165</v>
      </c>
    </row>
    <row r="1232" s="15" customFormat="1">
      <c r="A1232" s="15"/>
      <c r="B1232" s="220"/>
      <c r="C1232" s="15"/>
      <c r="D1232" s="193" t="s">
        <v>173</v>
      </c>
      <c r="E1232" s="221" t="s">
        <v>1</v>
      </c>
      <c r="F1232" s="222" t="s">
        <v>362</v>
      </c>
      <c r="G1232" s="15"/>
      <c r="H1232" s="221" t="s">
        <v>1</v>
      </c>
      <c r="I1232" s="223"/>
      <c r="J1232" s="15"/>
      <c r="K1232" s="15"/>
      <c r="L1232" s="220"/>
      <c r="M1232" s="224"/>
      <c r="N1232" s="225"/>
      <c r="O1232" s="225"/>
      <c r="P1232" s="225"/>
      <c r="Q1232" s="225"/>
      <c r="R1232" s="225"/>
      <c r="S1232" s="225"/>
      <c r="T1232" s="226"/>
      <c r="U1232" s="15"/>
      <c r="V1232" s="15"/>
      <c r="W1232" s="15"/>
      <c r="X1232" s="15"/>
      <c r="Y1232" s="15"/>
      <c r="Z1232" s="15"/>
      <c r="AA1232" s="15"/>
      <c r="AB1232" s="15"/>
      <c r="AC1232" s="15"/>
      <c r="AD1232" s="15"/>
      <c r="AE1232" s="15"/>
      <c r="AT1232" s="221" t="s">
        <v>173</v>
      </c>
      <c r="AU1232" s="221" t="s">
        <v>171</v>
      </c>
      <c r="AV1232" s="15" t="s">
        <v>81</v>
      </c>
      <c r="AW1232" s="15" t="s">
        <v>32</v>
      </c>
      <c r="AX1232" s="15" t="s">
        <v>76</v>
      </c>
      <c r="AY1232" s="221" t="s">
        <v>165</v>
      </c>
    </row>
    <row r="1233" s="13" customFormat="1">
      <c r="A1233" s="13"/>
      <c r="B1233" s="192"/>
      <c r="C1233" s="13"/>
      <c r="D1233" s="193" t="s">
        <v>173</v>
      </c>
      <c r="E1233" s="194" t="s">
        <v>1</v>
      </c>
      <c r="F1233" s="195" t="s">
        <v>1819</v>
      </c>
      <c r="G1233" s="13"/>
      <c r="H1233" s="196">
        <v>167.37600000000001</v>
      </c>
      <c r="I1233" s="197"/>
      <c r="J1233" s="13"/>
      <c r="K1233" s="13"/>
      <c r="L1233" s="192"/>
      <c r="M1233" s="198"/>
      <c r="N1233" s="199"/>
      <c r="O1233" s="199"/>
      <c r="P1233" s="199"/>
      <c r="Q1233" s="199"/>
      <c r="R1233" s="199"/>
      <c r="S1233" s="199"/>
      <c r="T1233" s="200"/>
      <c r="U1233" s="13"/>
      <c r="V1233" s="13"/>
      <c r="W1233" s="13"/>
      <c r="X1233" s="13"/>
      <c r="Y1233" s="13"/>
      <c r="Z1233" s="13"/>
      <c r="AA1233" s="13"/>
      <c r="AB1233" s="13"/>
      <c r="AC1233" s="13"/>
      <c r="AD1233" s="13"/>
      <c r="AE1233" s="13"/>
      <c r="AT1233" s="194" t="s">
        <v>173</v>
      </c>
      <c r="AU1233" s="194" t="s">
        <v>171</v>
      </c>
      <c r="AV1233" s="13" t="s">
        <v>171</v>
      </c>
      <c r="AW1233" s="13" t="s">
        <v>32</v>
      </c>
      <c r="AX1233" s="13" t="s">
        <v>76</v>
      </c>
      <c r="AY1233" s="194" t="s">
        <v>165</v>
      </c>
    </row>
    <row r="1234" s="14" customFormat="1">
      <c r="A1234" s="14"/>
      <c r="B1234" s="212"/>
      <c r="C1234" s="14"/>
      <c r="D1234" s="193" t="s">
        <v>173</v>
      </c>
      <c r="E1234" s="213" t="s">
        <v>1</v>
      </c>
      <c r="F1234" s="214" t="s">
        <v>231</v>
      </c>
      <c r="G1234" s="14"/>
      <c r="H1234" s="215">
        <v>633.41399999999999</v>
      </c>
      <c r="I1234" s="216"/>
      <c r="J1234" s="14"/>
      <c r="K1234" s="14"/>
      <c r="L1234" s="212"/>
      <c r="M1234" s="217"/>
      <c r="N1234" s="218"/>
      <c r="O1234" s="218"/>
      <c r="P1234" s="218"/>
      <c r="Q1234" s="218"/>
      <c r="R1234" s="218"/>
      <c r="S1234" s="218"/>
      <c r="T1234" s="219"/>
      <c r="U1234" s="14"/>
      <c r="V1234" s="14"/>
      <c r="W1234" s="14"/>
      <c r="X1234" s="14"/>
      <c r="Y1234" s="14"/>
      <c r="Z1234" s="14"/>
      <c r="AA1234" s="14"/>
      <c r="AB1234" s="14"/>
      <c r="AC1234" s="14"/>
      <c r="AD1234" s="14"/>
      <c r="AE1234" s="14"/>
      <c r="AT1234" s="213" t="s">
        <v>173</v>
      </c>
      <c r="AU1234" s="213" t="s">
        <v>171</v>
      </c>
      <c r="AV1234" s="14" t="s">
        <v>91</v>
      </c>
      <c r="AW1234" s="14" t="s">
        <v>32</v>
      </c>
      <c r="AX1234" s="14" t="s">
        <v>81</v>
      </c>
      <c r="AY1234" s="213" t="s">
        <v>165</v>
      </c>
    </row>
    <row r="1235" s="2" customFormat="1" ht="24.15" customHeight="1">
      <c r="A1235" s="38"/>
      <c r="B1235" s="177"/>
      <c r="C1235" s="178" t="s">
        <v>1820</v>
      </c>
      <c r="D1235" s="178" t="s">
        <v>167</v>
      </c>
      <c r="E1235" s="179" t="s">
        <v>1821</v>
      </c>
      <c r="F1235" s="180" t="s">
        <v>1822</v>
      </c>
      <c r="G1235" s="181" t="s">
        <v>170</v>
      </c>
      <c r="H1235" s="182">
        <v>1105.8699999999999</v>
      </c>
      <c r="I1235" s="183"/>
      <c r="J1235" s="184">
        <f>ROUND(I1235*H1235,2)</f>
        <v>0</v>
      </c>
      <c r="K1235" s="185"/>
      <c r="L1235" s="39"/>
      <c r="M1235" s="186" t="s">
        <v>1</v>
      </c>
      <c r="N1235" s="187" t="s">
        <v>42</v>
      </c>
      <c r="O1235" s="78"/>
      <c r="P1235" s="188">
        <f>O1235*H1235</f>
        <v>0</v>
      </c>
      <c r="Q1235" s="188">
        <v>0</v>
      </c>
      <c r="R1235" s="188">
        <f>Q1235*H1235</f>
        <v>0</v>
      </c>
      <c r="S1235" s="188">
        <v>0</v>
      </c>
      <c r="T1235" s="189">
        <f>S1235*H1235</f>
        <v>0</v>
      </c>
      <c r="U1235" s="38"/>
      <c r="V1235" s="38"/>
      <c r="W1235" s="38"/>
      <c r="X1235" s="38"/>
      <c r="Y1235" s="38"/>
      <c r="Z1235" s="38"/>
      <c r="AA1235" s="38"/>
      <c r="AB1235" s="38"/>
      <c r="AC1235" s="38"/>
      <c r="AD1235" s="38"/>
      <c r="AE1235" s="38"/>
      <c r="AR1235" s="190" t="s">
        <v>240</v>
      </c>
      <c r="AT1235" s="190" t="s">
        <v>167</v>
      </c>
      <c r="AU1235" s="190" t="s">
        <v>171</v>
      </c>
      <c r="AY1235" s="19" t="s">
        <v>165</v>
      </c>
      <c r="BE1235" s="191">
        <f>IF(N1235="základná",J1235,0)</f>
        <v>0</v>
      </c>
      <c r="BF1235" s="191">
        <f>IF(N1235="znížená",J1235,0)</f>
        <v>0</v>
      </c>
      <c r="BG1235" s="191">
        <f>IF(N1235="zákl. prenesená",J1235,0)</f>
        <v>0</v>
      </c>
      <c r="BH1235" s="191">
        <f>IF(N1235="zníž. prenesená",J1235,0)</f>
        <v>0</v>
      </c>
      <c r="BI1235" s="191">
        <f>IF(N1235="nulová",J1235,0)</f>
        <v>0</v>
      </c>
      <c r="BJ1235" s="19" t="s">
        <v>171</v>
      </c>
      <c r="BK1235" s="191">
        <f>ROUND(I1235*H1235,2)</f>
        <v>0</v>
      </c>
      <c r="BL1235" s="19" t="s">
        <v>240</v>
      </c>
      <c r="BM1235" s="190" t="s">
        <v>1823</v>
      </c>
    </row>
    <row r="1236" s="15" customFormat="1">
      <c r="A1236" s="15"/>
      <c r="B1236" s="220"/>
      <c r="C1236" s="15"/>
      <c r="D1236" s="193" t="s">
        <v>173</v>
      </c>
      <c r="E1236" s="221" t="s">
        <v>1</v>
      </c>
      <c r="F1236" s="222" t="s">
        <v>260</v>
      </c>
      <c r="G1236" s="15"/>
      <c r="H1236" s="221" t="s">
        <v>1</v>
      </c>
      <c r="I1236" s="223"/>
      <c r="J1236" s="15"/>
      <c r="K1236" s="15"/>
      <c r="L1236" s="220"/>
      <c r="M1236" s="224"/>
      <c r="N1236" s="225"/>
      <c r="O1236" s="225"/>
      <c r="P1236" s="225"/>
      <c r="Q1236" s="225"/>
      <c r="R1236" s="225"/>
      <c r="S1236" s="225"/>
      <c r="T1236" s="226"/>
      <c r="U1236" s="15"/>
      <c r="V1236" s="15"/>
      <c r="W1236" s="15"/>
      <c r="X1236" s="15"/>
      <c r="Y1236" s="15"/>
      <c r="Z1236" s="15"/>
      <c r="AA1236" s="15"/>
      <c r="AB1236" s="15"/>
      <c r="AC1236" s="15"/>
      <c r="AD1236" s="15"/>
      <c r="AE1236" s="15"/>
      <c r="AT1236" s="221" t="s">
        <v>173</v>
      </c>
      <c r="AU1236" s="221" t="s">
        <v>171</v>
      </c>
      <c r="AV1236" s="15" t="s">
        <v>81</v>
      </c>
      <c r="AW1236" s="15" t="s">
        <v>32</v>
      </c>
      <c r="AX1236" s="15" t="s">
        <v>76</v>
      </c>
      <c r="AY1236" s="221" t="s">
        <v>165</v>
      </c>
    </row>
    <row r="1237" s="13" customFormat="1">
      <c r="A1237" s="13"/>
      <c r="B1237" s="192"/>
      <c r="C1237" s="13"/>
      <c r="D1237" s="193" t="s">
        <v>173</v>
      </c>
      <c r="E1237" s="194" t="s">
        <v>1</v>
      </c>
      <c r="F1237" s="195" t="s">
        <v>668</v>
      </c>
      <c r="G1237" s="13"/>
      <c r="H1237" s="196">
        <v>304.75</v>
      </c>
      <c r="I1237" s="197"/>
      <c r="J1237" s="13"/>
      <c r="K1237" s="13"/>
      <c r="L1237" s="192"/>
      <c r="M1237" s="198"/>
      <c r="N1237" s="199"/>
      <c r="O1237" s="199"/>
      <c r="P1237" s="199"/>
      <c r="Q1237" s="199"/>
      <c r="R1237" s="199"/>
      <c r="S1237" s="199"/>
      <c r="T1237" s="200"/>
      <c r="U1237" s="13"/>
      <c r="V1237" s="13"/>
      <c r="W1237" s="13"/>
      <c r="X1237" s="13"/>
      <c r="Y1237" s="13"/>
      <c r="Z1237" s="13"/>
      <c r="AA1237" s="13"/>
      <c r="AB1237" s="13"/>
      <c r="AC1237" s="13"/>
      <c r="AD1237" s="13"/>
      <c r="AE1237" s="13"/>
      <c r="AT1237" s="194" t="s">
        <v>173</v>
      </c>
      <c r="AU1237" s="194" t="s">
        <v>171</v>
      </c>
      <c r="AV1237" s="13" t="s">
        <v>171</v>
      </c>
      <c r="AW1237" s="13" t="s">
        <v>32</v>
      </c>
      <c r="AX1237" s="13" t="s">
        <v>76</v>
      </c>
      <c r="AY1237" s="194" t="s">
        <v>165</v>
      </c>
    </row>
    <row r="1238" s="15" customFormat="1">
      <c r="A1238" s="15"/>
      <c r="B1238" s="220"/>
      <c r="C1238" s="15"/>
      <c r="D1238" s="193" t="s">
        <v>173</v>
      </c>
      <c r="E1238" s="221" t="s">
        <v>1</v>
      </c>
      <c r="F1238" s="222" t="s">
        <v>338</v>
      </c>
      <c r="G1238" s="15"/>
      <c r="H1238" s="221" t="s">
        <v>1</v>
      </c>
      <c r="I1238" s="223"/>
      <c r="J1238" s="15"/>
      <c r="K1238" s="15"/>
      <c r="L1238" s="220"/>
      <c r="M1238" s="224"/>
      <c r="N1238" s="225"/>
      <c r="O1238" s="225"/>
      <c r="P1238" s="225"/>
      <c r="Q1238" s="225"/>
      <c r="R1238" s="225"/>
      <c r="S1238" s="225"/>
      <c r="T1238" s="226"/>
      <c r="U1238" s="15"/>
      <c r="V1238" s="15"/>
      <c r="W1238" s="15"/>
      <c r="X1238" s="15"/>
      <c r="Y1238" s="15"/>
      <c r="Z1238" s="15"/>
      <c r="AA1238" s="15"/>
      <c r="AB1238" s="15"/>
      <c r="AC1238" s="15"/>
      <c r="AD1238" s="15"/>
      <c r="AE1238" s="15"/>
      <c r="AT1238" s="221" t="s">
        <v>173</v>
      </c>
      <c r="AU1238" s="221" t="s">
        <v>171</v>
      </c>
      <c r="AV1238" s="15" t="s">
        <v>81</v>
      </c>
      <c r="AW1238" s="15" t="s">
        <v>32</v>
      </c>
      <c r="AX1238" s="15" t="s">
        <v>76</v>
      </c>
      <c r="AY1238" s="221" t="s">
        <v>165</v>
      </c>
    </row>
    <row r="1239" s="13" customFormat="1">
      <c r="A1239" s="13"/>
      <c r="B1239" s="192"/>
      <c r="C1239" s="13"/>
      <c r="D1239" s="193" t="s">
        <v>173</v>
      </c>
      <c r="E1239" s="194" t="s">
        <v>1</v>
      </c>
      <c r="F1239" s="195" t="s">
        <v>688</v>
      </c>
      <c r="G1239" s="13"/>
      <c r="H1239" s="196">
        <v>193.71000000000001</v>
      </c>
      <c r="I1239" s="197"/>
      <c r="J1239" s="13"/>
      <c r="K1239" s="13"/>
      <c r="L1239" s="192"/>
      <c r="M1239" s="198"/>
      <c r="N1239" s="199"/>
      <c r="O1239" s="199"/>
      <c r="P1239" s="199"/>
      <c r="Q1239" s="199"/>
      <c r="R1239" s="199"/>
      <c r="S1239" s="199"/>
      <c r="T1239" s="200"/>
      <c r="U1239" s="13"/>
      <c r="V1239" s="13"/>
      <c r="W1239" s="13"/>
      <c r="X1239" s="13"/>
      <c r="Y1239" s="13"/>
      <c r="Z1239" s="13"/>
      <c r="AA1239" s="13"/>
      <c r="AB1239" s="13"/>
      <c r="AC1239" s="13"/>
      <c r="AD1239" s="13"/>
      <c r="AE1239" s="13"/>
      <c r="AT1239" s="194" t="s">
        <v>173</v>
      </c>
      <c r="AU1239" s="194" t="s">
        <v>171</v>
      </c>
      <c r="AV1239" s="13" t="s">
        <v>171</v>
      </c>
      <c r="AW1239" s="13" t="s">
        <v>32</v>
      </c>
      <c r="AX1239" s="13" t="s">
        <v>76</v>
      </c>
      <c r="AY1239" s="194" t="s">
        <v>165</v>
      </c>
    </row>
    <row r="1240" s="15" customFormat="1">
      <c r="A1240" s="15"/>
      <c r="B1240" s="220"/>
      <c r="C1240" s="15"/>
      <c r="D1240" s="193" t="s">
        <v>173</v>
      </c>
      <c r="E1240" s="221" t="s">
        <v>1</v>
      </c>
      <c r="F1240" s="222" t="s">
        <v>653</v>
      </c>
      <c r="G1240" s="15"/>
      <c r="H1240" s="221" t="s">
        <v>1</v>
      </c>
      <c r="I1240" s="223"/>
      <c r="J1240" s="15"/>
      <c r="K1240" s="15"/>
      <c r="L1240" s="220"/>
      <c r="M1240" s="224"/>
      <c r="N1240" s="225"/>
      <c r="O1240" s="225"/>
      <c r="P1240" s="225"/>
      <c r="Q1240" s="225"/>
      <c r="R1240" s="225"/>
      <c r="S1240" s="225"/>
      <c r="T1240" s="226"/>
      <c r="U1240" s="15"/>
      <c r="V1240" s="15"/>
      <c r="W1240" s="15"/>
      <c r="X1240" s="15"/>
      <c r="Y1240" s="15"/>
      <c r="Z1240" s="15"/>
      <c r="AA1240" s="15"/>
      <c r="AB1240" s="15"/>
      <c r="AC1240" s="15"/>
      <c r="AD1240" s="15"/>
      <c r="AE1240" s="15"/>
      <c r="AT1240" s="221" t="s">
        <v>173</v>
      </c>
      <c r="AU1240" s="221" t="s">
        <v>171</v>
      </c>
      <c r="AV1240" s="15" t="s">
        <v>81</v>
      </c>
      <c r="AW1240" s="15" t="s">
        <v>32</v>
      </c>
      <c r="AX1240" s="15" t="s">
        <v>76</v>
      </c>
      <c r="AY1240" s="221" t="s">
        <v>165</v>
      </c>
    </row>
    <row r="1241" s="13" customFormat="1">
      <c r="A1241" s="13"/>
      <c r="B1241" s="192"/>
      <c r="C1241" s="13"/>
      <c r="D1241" s="193" t="s">
        <v>173</v>
      </c>
      <c r="E1241" s="194" t="s">
        <v>1</v>
      </c>
      <c r="F1241" s="195" t="s">
        <v>689</v>
      </c>
      <c r="G1241" s="13"/>
      <c r="H1241" s="196">
        <v>319.24000000000001</v>
      </c>
      <c r="I1241" s="197"/>
      <c r="J1241" s="13"/>
      <c r="K1241" s="13"/>
      <c r="L1241" s="192"/>
      <c r="M1241" s="198"/>
      <c r="N1241" s="199"/>
      <c r="O1241" s="199"/>
      <c r="P1241" s="199"/>
      <c r="Q1241" s="199"/>
      <c r="R1241" s="199"/>
      <c r="S1241" s="199"/>
      <c r="T1241" s="200"/>
      <c r="U1241" s="13"/>
      <c r="V1241" s="13"/>
      <c r="W1241" s="13"/>
      <c r="X1241" s="13"/>
      <c r="Y1241" s="13"/>
      <c r="Z1241" s="13"/>
      <c r="AA1241" s="13"/>
      <c r="AB1241" s="13"/>
      <c r="AC1241" s="13"/>
      <c r="AD1241" s="13"/>
      <c r="AE1241" s="13"/>
      <c r="AT1241" s="194" t="s">
        <v>173</v>
      </c>
      <c r="AU1241" s="194" t="s">
        <v>171</v>
      </c>
      <c r="AV1241" s="13" t="s">
        <v>171</v>
      </c>
      <c r="AW1241" s="13" t="s">
        <v>32</v>
      </c>
      <c r="AX1241" s="13" t="s">
        <v>76</v>
      </c>
      <c r="AY1241" s="194" t="s">
        <v>165</v>
      </c>
    </row>
    <row r="1242" s="15" customFormat="1">
      <c r="A1242" s="15"/>
      <c r="B1242" s="220"/>
      <c r="C1242" s="15"/>
      <c r="D1242" s="193" t="s">
        <v>173</v>
      </c>
      <c r="E1242" s="221" t="s">
        <v>1</v>
      </c>
      <c r="F1242" s="222" t="s">
        <v>362</v>
      </c>
      <c r="G1242" s="15"/>
      <c r="H1242" s="221" t="s">
        <v>1</v>
      </c>
      <c r="I1242" s="223"/>
      <c r="J1242" s="15"/>
      <c r="K1242" s="15"/>
      <c r="L1242" s="220"/>
      <c r="M1242" s="224"/>
      <c r="N1242" s="225"/>
      <c r="O1242" s="225"/>
      <c r="P1242" s="225"/>
      <c r="Q1242" s="225"/>
      <c r="R1242" s="225"/>
      <c r="S1242" s="225"/>
      <c r="T1242" s="226"/>
      <c r="U1242" s="15"/>
      <c r="V1242" s="15"/>
      <c r="W1242" s="15"/>
      <c r="X1242" s="15"/>
      <c r="Y1242" s="15"/>
      <c r="Z1242" s="15"/>
      <c r="AA1242" s="15"/>
      <c r="AB1242" s="15"/>
      <c r="AC1242" s="15"/>
      <c r="AD1242" s="15"/>
      <c r="AE1242" s="15"/>
      <c r="AT1242" s="221" t="s">
        <v>173</v>
      </c>
      <c r="AU1242" s="221" t="s">
        <v>171</v>
      </c>
      <c r="AV1242" s="15" t="s">
        <v>81</v>
      </c>
      <c r="AW1242" s="15" t="s">
        <v>32</v>
      </c>
      <c r="AX1242" s="15" t="s">
        <v>76</v>
      </c>
      <c r="AY1242" s="221" t="s">
        <v>165</v>
      </c>
    </row>
    <row r="1243" s="13" customFormat="1">
      <c r="A1243" s="13"/>
      <c r="B1243" s="192"/>
      <c r="C1243" s="13"/>
      <c r="D1243" s="193" t="s">
        <v>173</v>
      </c>
      <c r="E1243" s="194" t="s">
        <v>1</v>
      </c>
      <c r="F1243" s="195" t="s">
        <v>690</v>
      </c>
      <c r="G1243" s="13"/>
      <c r="H1243" s="196">
        <v>288.17000000000002</v>
      </c>
      <c r="I1243" s="197"/>
      <c r="J1243" s="13"/>
      <c r="K1243" s="13"/>
      <c r="L1243" s="192"/>
      <c r="M1243" s="198"/>
      <c r="N1243" s="199"/>
      <c r="O1243" s="199"/>
      <c r="P1243" s="199"/>
      <c r="Q1243" s="199"/>
      <c r="R1243" s="199"/>
      <c r="S1243" s="199"/>
      <c r="T1243" s="200"/>
      <c r="U1243" s="13"/>
      <c r="V1243" s="13"/>
      <c r="W1243" s="13"/>
      <c r="X1243" s="13"/>
      <c r="Y1243" s="13"/>
      <c r="Z1243" s="13"/>
      <c r="AA1243" s="13"/>
      <c r="AB1243" s="13"/>
      <c r="AC1243" s="13"/>
      <c r="AD1243" s="13"/>
      <c r="AE1243" s="13"/>
      <c r="AT1243" s="194" t="s">
        <v>173</v>
      </c>
      <c r="AU1243" s="194" t="s">
        <v>171</v>
      </c>
      <c r="AV1243" s="13" t="s">
        <v>171</v>
      </c>
      <c r="AW1243" s="13" t="s">
        <v>32</v>
      </c>
      <c r="AX1243" s="13" t="s">
        <v>76</v>
      </c>
      <c r="AY1243" s="194" t="s">
        <v>165</v>
      </c>
    </row>
    <row r="1244" s="14" customFormat="1">
      <c r="A1244" s="14"/>
      <c r="B1244" s="212"/>
      <c r="C1244" s="14"/>
      <c r="D1244" s="193" t="s">
        <v>173</v>
      </c>
      <c r="E1244" s="213" t="s">
        <v>1</v>
      </c>
      <c r="F1244" s="214" t="s">
        <v>231</v>
      </c>
      <c r="G1244" s="14"/>
      <c r="H1244" s="215">
        <v>1105.8700000000001</v>
      </c>
      <c r="I1244" s="216"/>
      <c r="J1244" s="14"/>
      <c r="K1244" s="14"/>
      <c r="L1244" s="212"/>
      <c r="M1244" s="217"/>
      <c r="N1244" s="218"/>
      <c r="O1244" s="218"/>
      <c r="P1244" s="218"/>
      <c r="Q1244" s="218"/>
      <c r="R1244" s="218"/>
      <c r="S1244" s="218"/>
      <c r="T1244" s="219"/>
      <c r="U1244" s="14"/>
      <c r="V1244" s="14"/>
      <c r="W1244" s="14"/>
      <c r="X1244" s="14"/>
      <c r="Y1244" s="14"/>
      <c r="Z1244" s="14"/>
      <c r="AA1244" s="14"/>
      <c r="AB1244" s="14"/>
      <c r="AC1244" s="14"/>
      <c r="AD1244" s="14"/>
      <c r="AE1244" s="14"/>
      <c r="AT1244" s="213" t="s">
        <v>173</v>
      </c>
      <c r="AU1244" s="213" t="s">
        <v>171</v>
      </c>
      <c r="AV1244" s="14" t="s">
        <v>91</v>
      </c>
      <c r="AW1244" s="14" t="s">
        <v>32</v>
      </c>
      <c r="AX1244" s="14" t="s">
        <v>81</v>
      </c>
      <c r="AY1244" s="213" t="s">
        <v>165</v>
      </c>
    </row>
    <row r="1245" s="2" customFormat="1" ht="24.15" customHeight="1">
      <c r="A1245" s="38"/>
      <c r="B1245" s="177"/>
      <c r="C1245" s="201" t="s">
        <v>1824</v>
      </c>
      <c r="D1245" s="201" t="s">
        <v>201</v>
      </c>
      <c r="E1245" s="202" t="s">
        <v>1825</v>
      </c>
      <c r="F1245" s="203" t="s">
        <v>1826</v>
      </c>
      <c r="G1245" s="204" t="s">
        <v>170</v>
      </c>
      <c r="H1245" s="205">
        <v>1139.0460000000001</v>
      </c>
      <c r="I1245" s="206"/>
      <c r="J1245" s="207">
        <f>ROUND(I1245*H1245,2)</f>
        <v>0</v>
      </c>
      <c r="K1245" s="208"/>
      <c r="L1245" s="209"/>
      <c r="M1245" s="210" t="s">
        <v>1</v>
      </c>
      <c r="N1245" s="211" t="s">
        <v>42</v>
      </c>
      <c r="O1245" s="78"/>
      <c r="P1245" s="188">
        <f>O1245*H1245</f>
        <v>0</v>
      </c>
      <c r="Q1245" s="188">
        <v>0.0080000000000000002</v>
      </c>
      <c r="R1245" s="188">
        <f>Q1245*H1245</f>
        <v>9.112368</v>
      </c>
      <c r="S1245" s="188">
        <v>0</v>
      </c>
      <c r="T1245" s="189">
        <f>S1245*H1245</f>
        <v>0</v>
      </c>
      <c r="U1245" s="38"/>
      <c r="V1245" s="38"/>
      <c r="W1245" s="38"/>
      <c r="X1245" s="38"/>
      <c r="Y1245" s="38"/>
      <c r="Z1245" s="38"/>
      <c r="AA1245" s="38"/>
      <c r="AB1245" s="38"/>
      <c r="AC1245" s="38"/>
      <c r="AD1245" s="38"/>
      <c r="AE1245" s="38"/>
      <c r="AR1245" s="190" t="s">
        <v>523</v>
      </c>
      <c r="AT1245" s="190" t="s">
        <v>201</v>
      </c>
      <c r="AU1245" s="190" t="s">
        <v>171</v>
      </c>
      <c r="AY1245" s="19" t="s">
        <v>165</v>
      </c>
      <c r="BE1245" s="191">
        <f>IF(N1245="základná",J1245,0)</f>
        <v>0</v>
      </c>
      <c r="BF1245" s="191">
        <f>IF(N1245="znížená",J1245,0)</f>
        <v>0</v>
      </c>
      <c r="BG1245" s="191">
        <f>IF(N1245="zákl. prenesená",J1245,0)</f>
        <v>0</v>
      </c>
      <c r="BH1245" s="191">
        <f>IF(N1245="zníž. prenesená",J1245,0)</f>
        <v>0</v>
      </c>
      <c r="BI1245" s="191">
        <f>IF(N1245="nulová",J1245,0)</f>
        <v>0</v>
      </c>
      <c r="BJ1245" s="19" t="s">
        <v>171</v>
      </c>
      <c r="BK1245" s="191">
        <f>ROUND(I1245*H1245,2)</f>
        <v>0</v>
      </c>
      <c r="BL1245" s="19" t="s">
        <v>240</v>
      </c>
      <c r="BM1245" s="190" t="s">
        <v>1827</v>
      </c>
    </row>
    <row r="1246" s="13" customFormat="1">
      <c r="A1246" s="13"/>
      <c r="B1246" s="192"/>
      <c r="C1246" s="13"/>
      <c r="D1246" s="193" t="s">
        <v>173</v>
      </c>
      <c r="E1246" s="13"/>
      <c r="F1246" s="195" t="s">
        <v>1731</v>
      </c>
      <c r="G1246" s="13"/>
      <c r="H1246" s="196">
        <v>1139.0460000000001</v>
      </c>
      <c r="I1246" s="197"/>
      <c r="J1246" s="13"/>
      <c r="K1246" s="13"/>
      <c r="L1246" s="192"/>
      <c r="M1246" s="198"/>
      <c r="N1246" s="199"/>
      <c r="O1246" s="199"/>
      <c r="P1246" s="199"/>
      <c r="Q1246" s="199"/>
      <c r="R1246" s="199"/>
      <c r="S1246" s="199"/>
      <c r="T1246" s="200"/>
      <c r="U1246" s="13"/>
      <c r="V1246" s="13"/>
      <c r="W1246" s="13"/>
      <c r="X1246" s="13"/>
      <c r="Y1246" s="13"/>
      <c r="Z1246" s="13"/>
      <c r="AA1246" s="13"/>
      <c r="AB1246" s="13"/>
      <c r="AC1246" s="13"/>
      <c r="AD1246" s="13"/>
      <c r="AE1246" s="13"/>
      <c r="AT1246" s="194" t="s">
        <v>173</v>
      </c>
      <c r="AU1246" s="194" t="s">
        <v>171</v>
      </c>
      <c r="AV1246" s="13" t="s">
        <v>171</v>
      </c>
      <c r="AW1246" s="13" t="s">
        <v>3</v>
      </c>
      <c r="AX1246" s="13" t="s">
        <v>81</v>
      </c>
      <c r="AY1246" s="194" t="s">
        <v>165</v>
      </c>
    </row>
    <row r="1247" s="2" customFormat="1" ht="21.75" customHeight="1">
      <c r="A1247" s="38"/>
      <c r="B1247" s="177"/>
      <c r="C1247" s="178" t="s">
        <v>1828</v>
      </c>
      <c r="D1247" s="178" t="s">
        <v>167</v>
      </c>
      <c r="E1247" s="179" t="s">
        <v>1829</v>
      </c>
      <c r="F1247" s="180" t="s">
        <v>1830</v>
      </c>
      <c r="G1247" s="181" t="s">
        <v>170</v>
      </c>
      <c r="H1247" s="182">
        <v>972.88999999999999</v>
      </c>
      <c r="I1247" s="183"/>
      <c r="J1247" s="184">
        <f>ROUND(I1247*H1247,2)</f>
        <v>0</v>
      </c>
      <c r="K1247" s="185"/>
      <c r="L1247" s="39"/>
      <c r="M1247" s="186" t="s">
        <v>1</v>
      </c>
      <c r="N1247" s="187" t="s">
        <v>42</v>
      </c>
      <c r="O1247" s="78"/>
      <c r="P1247" s="188">
        <f>O1247*H1247</f>
        <v>0</v>
      </c>
      <c r="Q1247" s="188">
        <v>0</v>
      </c>
      <c r="R1247" s="188">
        <f>Q1247*H1247</f>
        <v>0</v>
      </c>
      <c r="S1247" s="188">
        <v>0</v>
      </c>
      <c r="T1247" s="189">
        <f>S1247*H1247</f>
        <v>0</v>
      </c>
      <c r="U1247" s="38"/>
      <c r="V1247" s="38"/>
      <c r="W1247" s="38"/>
      <c r="X1247" s="38"/>
      <c r="Y1247" s="38"/>
      <c r="Z1247" s="38"/>
      <c r="AA1247" s="38"/>
      <c r="AB1247" s="38"/>
      <c r="AC1247" s="38"/>
      <c r="AD1247" s="38"/>
      <c r="AE1247" s="38"/>
      <c r="AR1247" s="190" t="s">
        <v>240</v>
      </c>
      <c r="AT1247" s="190" t="s">
        <v>167</v>
      </c>
      <c r="AU1247" s="190" t="s">
        <v>171</v>
      </c>
      <c r="AY1247" s="19" t="s">
        <v>165</v>
      </c>
      <c r="BE1247" s="191">
        <f>IF(N1247="základná",J1247,0)</f>
        <v>0</v>
      </c>
      <c r="BF1247" s="191">
        <f>IF(N1247="znížená",J1247,0)</f>
        <v>0</v>
      </c>
      <c r="BG1247" s="191">
        <f>IF(N1247="zákl. prenesená",J1247,0)</f>
        <v>0</v>
      </c>
      <c r="BH1247" s="191">
        <f>IF(N1247="zníž. prenesená",J1247,0)</f>
        <v>0</v>
      </c>
      <c r="BI1247" s="191">
        <f>IF(N1247="nulová",J1247,0)</f>
        <v>0</v>
      </c>
      <c r="BJ1247" s="19" t="s">
        <v>171</v>
      </c>
      <c r="BK1247" s="191">
        <f>ROUND(I1247*H1247,2)</f>
        <v>0</v>
      </c>
      <c r="BL1247" s="19" t="s">
        <v>240</v>
      </c>
      <c r="BM1247" s="190" t="s">
        <v>1831</v>
      </c>
    </row>
    <row r="1248" s="2" customFormat="1" ht="16.5" customHeight="1">
      <c r="A1248" s="38"/>
      <c r="B1248" s="177"/>
      <c r="C1248" s="178" t="s">
        <v>1832</v>
      </c>
      <c r="D1248" s="178" t="s">
        <v>167</v>
      </c>
      <c r="E1248" s="179" t="s">
        <v>1833</v>
      </c>
      <c r="F1248" s="180" t="s">
        <v>1834</v>
      </c>
      <c r="G1248" s="181" t="s">
        <v>170</v>
      </c>
      <c r="H1248" s="182">
        <v>972.88999999999999</v>
      </c>
      <c r="I1248" s="183"/>
      <c r="J1248" s="184">
        <f>ROUND(I1248*H1248,2)</f>
        <v>0</v>
      </c>
      <c r="K1248" s="185"/>
      <c r="L1248" s="39"/>
      <c r="M1248" s="186" t="s">
        <v>1</v>
      </c>
      <c r="N1248" s="187" t="s">
        <v>42</v>
      </c>
      <c r="O1248" s="78"/>
      <c r="P1248" s="188">
        <f>O1248*H1248</f>
        <v>0</v>
      </c>
      <c r="Q1248" s="188">
        <v>0</v>
      </c>
      <c r="R1248" s="188">
        <f>Q1248*H1248</f>
        <v>0</v>
      </c>
      <c r="S1248" s="188">
        <v>0</v>
      </c>
      <c r="T1248" s="189">
        <f>S1248*H1248</f>
        <v>0</v>
      </c>
      <c r="U1248" s="38"/>
      <c r="V1248" s="38"/>
      <c r="W1248" s="38"/>
      <c r="X1248" s="38"/>
      <c r="Y1248" s="38"/>
      <c r="Z1248" s="38"/>
      <c r="AA1248" s="38"/>
      <c r="AB1248" s="38"/>
      <c r="AC1248" s="38"/>
      <c r="AD1248" s="38"/>
      <c r="AE1248" s="38"/>
      <c r="AR1248" s="190" t="s">
        <v>240</v>
      </c>
      <c r="AT1248" s="190" t="s">
        <v>167</v>
      </c>
      <c r="AU1248" s="190" t="s">
        <v>171</v>
      </c>
      <c r="AY1248" s="19" t="s">
        <v>165</v>
      </c>
      <c r="BE1248" s="191">
        <f>IF(N1248="základná",J1248,0)</f>
        <v>0</v>
      </c>
      <c r="BF1248" s="191">
        <f>IF(N1248="znížená",J1248,0)</f>
        <v>0</v>
      </c>
      <c r="BG1248" s="191">
        <f>IF(N1248="zákl. prenesená",J1248,0)</f>
        <v>0</v>
      </c>
      <c r="BH1248" s="191">
        <f>IF(N1248="zníž. prenesená",J1248,0)</f>
        <v>0</v>
      </c>
      <c r="BI1248" s="191">
        <f>IF(N1248="nulová",J1248,0)</f>
        <v>0</v>
      </c>
      <c r="BJ1248" s="19" t="s">
        <v>171</v>
      </c>
      <c r="BK1248" s="191">
        <f>ROUND(I1248*H1248,2)</f>
        <v>0</v>
      </c>
      <c r="BL1248" s="19" t="s">
        <v>240</v>
      </c>
      <c r="BM1248" s="190" t="s">
        <v>1835</v>
      </c>
    </row>
    <row r="1249" s="15" customFormat="1">
      <c r="A1249" s="15"/>
      <c r="B1249" s="220"/>
      <c r="C1249" s="15"/>
      <c r="D1249" s="193" t="s">
        <v>173</v>
      </c>
      <c r="E1249" s="221" t="s">
        <v>1</v>
      </c>
      <c r="F1249" s="222" t="s">
        <v>338</v>
      </c>
      <c r="G1249" s="15"/>
      <c r="H1249" s="221" t="s">
        <v>1</v>
      </c>
      <c r="I1249" s="223"/>
      <c r="J1249" s="15"/>
      <c r="K1249" s="15"/>
      <c r="L1249" s="220"/>
      <c r="M1249" s="224"/>
      <c r="N1249" s="225"/>
      <c r="O1249" s="225"/>
      <c r="P1249" s="225"/>
      <c r="Q1249" s="225"/>
      <c r="R1249" s="225"/>
      <c r="S1249" s="225"/>
      <c r="T1249" s="226"/>
      <c r="U1249" s="15"/>
      <c r="V1249" s="15"/>
      <c r="W1249" s="15"/>
      <c r="X1249" s="15"/>
      <c r="Y1249" s="15"/>
      <c r="Z1249" s="15"/>
      <c r="AA1249" s="15"/>
      <c r="AB1249" s="15"/>
      <c r="AC1249" s="15"/>
      <c r="AD1249" s="15"/>
      <c r="AE1249" s="15"/>
      <c r="AT1249" s="221" t="s">
        <v>173</v>
      </c>
      <c r="AU1249" s="221" t="s">
        <v>171</v>
      </c>
      <c r="AV1249" s="15" t="s">
        <v>81</v>
      </c>
      <c r="AW1249" s="15" t="s">
        <v>32</v>
      </c>
      <c r="AX1249" s="15" t="s">
        <v>76</v>
      </c>
      <c r="AY1249" s="221" t="s">
        <v>165</v>
      </c>
    </row>
    <row r="1250" s="13" customFormat="1">
      <c r="A1250" s="13"/>
      <c r="B1250" s="192"/>
      <c r="C1250" s="13"/>
      <c r="D1250" s="193" t="s">
        <v>173</v>
      </c>
      <c r="E1250" s="194" t="s">
        <v>1</v>
      </c>
      <c r="F1250" s="195" t="s">
        <v>688</v>
      </c>
      <c r="G1250" s="13"/>
      <c r="H1250" s="196">
        <v>193.71000000000001</v>
      </c>
      <c r="I1250" s="197"/>
      <c r="J1250" s="13"/>
      <c r="K1250" s="13"/>
      <c r="L1250" s="192"/>
      <c r="M1250" s="198"/>
      <c r="N1250" s="199"/>
      <c r="O1250" s="199"/>
      <c r="P1250" s="199"/>
      <c r="Q1250" s="199"/>
      <c r="R1250" s="199"/>
      <c r="S1250" s="199"/>
      <c r="T1250" s="200"/>
      <c r="U1250" s="13"/>
      <c r="V1250" s="13"/>
      <c r="W1250" s="13"/>
      <c r="X1250" s="13"/>
      <c r="Y1250" s="13"/>
      <c r="Z1250" s="13"/>
      <c r="AA1250" s="13"/>
      <c r="AB1250" s="13"/>
      <c r="AC1250" s="13"/>
      <c r="AD1250" s="13"/>
      <c r="AE1250" s="13"/>
      <c r="AT1250" s="194" t="s">
        <v>173</v>
      </c>
      <c r="AU1250" s="194" t="s">
        <v>171</v>
      </c>
      <c r="AV1250" s="13" t="s">
        <v>171</v>
      </c>
      <c r="AW1250" s="13" t="s">
        <v>32</v>
      </c>
      <c r="AX1250" s="13" t="s">
        <v>76</v>
      </c>
      <c r="AY1250" s="194" t="s">
        <v>165</v>
      </c>
    </row>
    <row r="1251" s="15" customFormat="1">
      <c r="A1251" s="15"/>
      <c r="B1251" s="220"/>
      <c r="C1251" s="15"/>
      <c r="D1251" s="193" t="s">
        <v>173</v>
      </c>
      <c r="E1251" s="221" t="s">
        <v>1</v>
      </c>
      <c r="F1251" s="222" t="s">
        <v>653</v>
      </c>
      <c r="G1251" s="15"/>
      <c r="H1251" s="221" t="s">
        <v>1</v>
      </c>
      <c r="I1251" s="223"/>
      <c r="J1251" s="15"/>
      <c r="K1251" s="15"/>
      <c r="L1251" s="220"/>
      <c r="M1251" s="224"/>
      <c r="N1251" s="225"/>
      <c r="O1251" s="225"/>
      <c r="P1251" s="225"/>
      <c r="Q1251" s="225"/>
      <c r="R1251" s="225"/>
      <c r="S1251" s="225"/>
      <c r="T1251" s="226"/>
      <c r="U1251" s="15"/>
      <c r="V1251" s="15"/>
      <c r="W1251" s="15"/>
      <c r="X1251" s="15"/>
      <c r="Y1251" s="15"/>
      <c r="Z1251" s="15"/>
      <c r="AA1251" s="15"/>
      <c r="AB1251" s="15"/>
      <c r="AC1251" s="15"/>
      <c r="AD1251" s="15"/>
      <c r="AE1251" s="15"/>
      <c r="AT1251" s="221" t="s">
        <v>173</v>
      </c>
      <c r="AU1251" s="221" t="s">
        <v>171</v>
      </c>
      <c r="AV1251" s="15" t="s">
        <v>81</v>
      </c>
      <c r="AW1251" s="15" t="s">
        <v>32</v>
      </c>
      <c r="AX1251" s="15" t="s">
        <v>76</v>
      </c>
      <c r="AY1251" s="221" t="s">
        <v>165</v>
      </c>
    </row>
    <row r="1252" s="13" customFormat="1">
      <c r="A1252" s="13"/>
      <c r="B1252" s="192"/>
      <c r="C1252" s="13"/>
      <c r="D1252" s="193" t="s">
        <v>173</v>
      </c>
      <c r="E1252" s="194" t="s">
        <v>1</v>
      </c>
      <c r="F1252" s="195" t="s">
        <v>689</v>
      </c>
      <c r="G1252" s="13"/>
      <c r="H1252" s="196">
        <v>319.24000000000001</v>
      </c>
      <c r="I1252" s="197"/>
      <c r="J1252" s="13"/>
      <c r="K1252" s="13"/>
      <c r="L1252" s="192"/>
      <c r="M1252" s="198"/>
      <c r="N1252" s="199"/>
      <c r="O1252" s="199"/>
      <c r="P1252" s="199"/>
      <c r="Q1252" s="199"/>
      <c r="R1252" s="199"/>
      <c r="S1252" s="199"/>
      <c r="T1252" s="200"/>
      <c r="U1252" s="13"/>
      <c r="V1252" s="13"/>
      <c r="W1252" s="13"/>
      <c r="X1252" s="13"/>
      <c r="Y1252" s="13"/>
      <c r="Z1252" s="13"/>
      <c r="AA1252" s="13"/>
      <c r="AB1252" s="13"/>
      <c r="AC1252" s="13"/>
      <c r="AD1252" s="13"/>
      <c r="AE1252" s="13"/>
      <c r="AT1252" s="194" t="s">
        <v>173</v>
      </c>
      <c r="AU1252" s="194" t="s">
        <v>171</v>
      </c>
      <c r="AV1252" s="13" t="s">
        <v>171</v>
      </c>
      <c r="AW1252" s="13" t="s">
        <v>32</v>
      </c>
      <c r="AX1252" s="13" t="s">
        <v>76</v>
      </c>
      <c r="AY1252" s="194" t="s">
        <v>165</v>
      </c>
    </row>
    <row r="1253" s="15" customFormat="1">
      <c r="A1253" s="15"/>
      <c r="B1253" s="220"/>
      <c r="C1253" s="15"/>
      <c r="D1253" s="193" t="s">
        <v>173</v>
      </c>
      <c r="E1253" s="221" t="s">
        <v>1</v>
      </c>
      <c r="F1253" s="222" t="s">
        <v>362</v>
      </c>
      <c r="G1253" s="15"/>
      <c r="H1253" s="221" t="s">
        <v>1</v>
      </c>
      <c r="I1253" s="223"/>
      <c r="J1253" s="15"/>
      <c r="K1253" s="15"/>
      <c r="L1253" s="220"/>
      <c r="M1253" s="224"/>
      <c r="N1253" s="225"/>
      <c r="O1253" s="225"/>
      <c r="P1253" s="225"/>
      <c r="Q1253" s="225"/>
      <c r="R1253" s="225"/>
      <c r="S1253" s="225"/>
      <c r="T1253" s="226"/>
      <c r="U1253" s="15"/>
      <c r="V1253" s="15"/>
      <c r="W1253" s="15"/>
      <c r="X1253" s="15"/>
      <c r="Y1253" s="15"/>
      <c r="Z1253" s="15"/>
      <c r="AA1253" s="15"/>
      <c r="AB1253" s="15"/>
      <c r="AC1253" s="15"/>
      <c r="AD1253" s="15"/>
      <c r="AE1253" s="15"/>
      <c r="AT1253" s="221" t="s">
        <v>173</v>
      </c>
      <c r="AU1253" s="221" t="s">
        <v>171</v>
      </c>
      <c r="AV1253" s="15" t="s">
        <v>81</v>
      </c>
      <c r="AW1253" s="15" t="s">
        <v>32</v>
      </c>
      <c r="AX1253" s="15" t="s">
        <v>76</v>
      </c>
      <c r="AY1253" s="221" t="s">
        <v>165</v>
      </c>
    </row>
    <row r="1254" s="13" customFormat="1">
      <c r="A1254" s="13"/>
      <c r="B1254" s="192"/>
      <c r="C1254" s="13"/>
      <c r="D1254" s="193" t="s">
        <v>173</v>
      </c>
      <c r="E1254" s="194" t="s">
        <v>1</v>
      </c>
      <c r="F1254" s="195" t="s">
        <v>690</v>
      </c>
      <c r="G1254" s="13"/>
      <c r="H1254" s="196">
        <v>288.17000000000002</v>
      </c>
      <c r="I1254" s="197"/>
      <c r="J1254" s="13"/>
      <c r="K1254" s="13"/>
      <c r="L1254" s="192"/>
      <c r="M1254" s="198"/>
      <c r="N1254" s="199"/>
      <c r="O1254" s="199"/>
      <c r="P1254" s="199"/>
      <c r="Q1254" s="199"/>
      <c r="R1254" s="199"/>
      <c r="S1254" s="199"/>
      <c r="T1254" s="200"/>
      <c r="U1254" s="13"/>
      <c r="V1254" s="13"/>
      <c r="W1254" s="13"/>
      <c r="X1254" s="13"/>
      <c r="Y1254" s="13"/>
      <c r="Z1254" s="13"/>
      <c r="AA1254" s="13"/>
      <c r="AB1254" s="13"/>
      <c r="AC1254" s="13"/>
      <c r="AD1254" s="13"/>
      <c r="AE1254" s="13"/>
      <c r="AT1254" s="194" t="s">
        <v>173</v>
      </c>
      <c r="AU1254" s="194" t="s">
        <v>171</v>
      </c>
      <c r="AV1254" s="13" t="s">
        <v>171</v>
      </c>
      <c r="AW1254" s="13" t="s">
        <v>32</v>
      </c>
      <c r="AX1254" s="13" t="s">
        <v>76</v>
      </c>
      <c r="AY1254" s="194" t="s">
        <v>165</v>
      </c>
    </row>
    <row r="1255" s="16" customFormat="1">
      <c r="A1255" s="16"/>
      <c r="B1255" s="227"/>
      <c r="C1255" s="16"/>
      <c r="D1255" s="193" t="s">
        <v>173</v>
      </c>
      <c r="E1255" s="228" t="s">
        <v>1</v>
      </c>
      <c r="F1255" s="229" t="s">
        <v>307</v>
      </c>
      <c r="G1255" s="16"/>
      <c r="H1255" s="230">
        <v>801.12000000000012</v>
      </c>
      <c r="I1255" s="231"/>
      <c r="J1255" s="16"/>
      <c r="K1255" s="16"/>
      <c r="L1255" s="227"/>
      <c r="M1255" s="232"/>
      <c r="N1255" s="233"/>
      <c r="O1255" s="233"/>
      <c r="P1255" s="233"/>
      <c r="Q1255" s="233"/>
      <c r="R1255" s="233"/>
      <c r="S1255" s="233"/>
      <c r="T1255" s="234"/>
      <c r="U1255" s="16"/>
      <c r="V1255" s="16"/>
      <c r="W1255" s="16"/>
      <c r="X1255" s="16"/>
      <c r="Y1255" s="16"/>
      <c r="Z1255" s="16"/>
      <c r="AA1255" s="16"/>
      <c r="AB1255" s="16"/>
      <c r="AC1255" s="16"/>
      <c r="AD1255" s="16"/>
      <c r="AE1255" s="16"/>
      <c r="AT1255" s="228" t="s">
        <v>173</v>
      </c>
      <c r="AU1255" s="228" t="s">
        <v>171</v>
      </c>
      <c r="AV1255" s="16" t="s">
        <v>88</v>
      </c>
      <c r="AW1255" s="16" t="s">
        <v>32</v>
      </c>
      <c r="AX1255" s="16" t="s">
        <v>76</v>
      </c>
      <c r="AY1255" s="228" t="s">
        <v>165</v>
      </c>
    </row>
    <row r="1256" s="15" customFormat="1">
      <c r="A1256" s="15"/>
      <c r="B1256" s="220"/>
      <c r="C1256" s="15"/>
      <c r="D1256" s="193" t="s">
        <v>173</v>
      </c>
      <c r="E1256" s="221" t="s">
        <v>1</v>
      </c>
      <c r="F1256" s="222" t="s">
        <v>1836</v>
      </c>
      <c r="G1256" s="15"/>
      <c r="H1256" s="221" t="s">
        <v>1</v>
      </c>
      <c r="I1256" s="223"/>
      <c r="J1256" s="15"/>
      <c r="K1256" s="15"/>
      <c r="L1256" s="220"/>
      <c r="M1256" s="224"/>
      <c r="N1256" s="225"/>
      <c r="O1256" s="225"/>
      <c r="P1256" s="225"/>
      <c r="Q1256" s="225"/>
      <c r="R1256" s="225"/>
      <c r="S1256" s="225"/>
      <c r="T1256" s="226"/>
      <c r="U1256" s="15"/>
      <c r="V1256" s="15"/>
      <c r="W1256" s="15"/>
      <c r="X1256" s="15"/>
      <c r="Y1256" s="15"/>
      <c r="Z1256" s="15"/>
      <c r="AA1256" s="15"/>
      <c r="AB1256" s="15"/>
      <c r="AC1256" s="15"/>
      <c r="AD1256" s="15"/>
      <c r="AE1256" s="15"/>
      <c r="AT1256" s="221" t="s">
        <v>173</v>
      </c>
      <c r="AU1256" s="221" t="s">
        <v>171</v>
      </c>
      <c r="AV1256" s="15" t="s">
        <v>81</v>
      </c>
      <c r="AW1256" s="15" t="s">
        <v>32</v>
      </c>
      <c r="AX1256" s="15" t="s">
        <v>76</v>
      </c>
      <c r="AY1256" s="221" t="s">
        <v>165</v>
      </c>
    </row>
    <row r="1257" s="13" customFormat="1">
      <c r="A1257" s="13"/>
      <c r="B1257" s="192"/>
      <c r="C1257" s="13"/>
      <c r="D1257" s="193" t="s">
        <v>173</v>
      </c>
      <c r="E1257" s="194" t="s">
        <v>1</v>
      </c>
      <c r="F1257" s="195" t="s">
        <v>1837</v>
      </c>
      <c r="G1257" s="13"/>
      <c r="H1257" s="196">
        <v>50.229999999999997</v>
      </c>
      <c r="I1257" s="197"/>
      <c r="J1257" s="13"/>
      <c r="K1257" s="13"/>
      <c r="L1257" s="192"/>
      <c r="M1257" s="198"/>
      <c r="N1257" s="199"/>
      <c r="O1257" s="199"/>
      <c r="P1257" s="199"/>
      <c r="Q1257" s="199"/>
      <c r="R1257" s="199"/>
      <c r="S1257" s="199"/>
      <c r="T1257" s="200"/>
      <c r="U1257" s="13"/>
      <c r="V1257" s="13"/>
      <c r="W1257" s="13"/>
      <c r="X1257" s="13"/>
      <c r="Y1257" s="13"/>
      <c r="Z1257" s="13"/>
      <c r="AA1257" s="13"/>
      <c r="AB1257" s="13"/>
      <c r="AC1257" s="13"/>
      <c r="AD1257" s="13"/>
      <c r="AE1257" s="13"/>
      <c r="AT1257" s="194" t="s">
        <v>173</v>
      </c>
      <c r="AU1257" s="194" t="s">
        <v>171</v>
      </c>
      <c r="AV1257" s="13" t="s">
        <v>171</v>
      </c>
      <c r="AW1257" s="13" t="s">
        <v>32</v>
      </c>
      <c r="AX1257" s="13" t="s">
        <v>76</v>
      </c>
      <c r="AY1257" s="194" t="s">
        <v>165</v>
      </c>
    </row>
    <row r="1258" s="15" customFormat="1">
      <c r="A1258" s="15"/>
      <c r="B1258" s="220"/>
      <c r="C1258" s="15"/>
      <c r="D1258" s="193" t="s">
        <v>173</v>
      </c>
      <c r="E1258" s="221" t="s">
        <v>1</v>
      </c>
      <c r="F1258" s="222" t="s">
        <v>1838</v>
      </c>
      <c r="G1258" s="15"/>
      <c r="H1258" s="221" t="s">
        <v>1</v>
      </c>
      <c r="I1258" s="223"/>
      <c r="J1258" s="15"/>
      <c r="K1258" s="15"/>
      <c r="L1258" s="220"/>
      <c r="M1258" s="224"/>
      <c r="N1258" s="225"/>
      <c r="O1258" s="225"/>
      <c r="P1258" s="225"/>
      <c r="Q1258" s="225"/>
      <c r="R1258" s="225"/>
      <c r="S1258" s="225"/>
      <c r="T1258" s="226"/>
      <c r="U1258" s="15"/>
      <c r="V1258" s="15"/>
      <c r="W1258" s="15"/>
      <c r="X1258" s="15"/>
      <c r="Y1258" s="15"/>
      <c r="Z1258" s="15"/>
      <c r="AA1258" s="15"/>
      <c r="AB1258" s="15"/>
      <c r="AC1258" s="15"/>
      <c r="AD1258" s="15"/>
      <c r="AE1258" s="15"/>
      <c r="AT1258" s="221" t="s">
        <v>173</v>
      </c>
      <c r="AU1258" s="221" t="s">
        <v>171</v>
      </c>
      <c r="AV1258" s="15" t="s">
        <v>81</v>
      </c>
      <c r="AW1258" s="15" t="s">
        <v>32</v>
      </c>
      <c r="AX1258" s="15" t="s">
        <v>76</v>
      </c>
      <c r="AY1258" s="221" t="s">
        <v>165</v>
      </c>
    </row>
    <row r="1259" s="13" customFormat="1">
      <c r="A1259" s="13"/>
      <c r="B1259" s="192"/>
      <c r="C1259" s="13"/>
      <c r="D1259" s="193" t="s">
        <v>173</v>
      </c>
      <c r="E1259" s="194" t="s">
        <v>1</v>
      </c>
      <c r="F1259" s="195" t="s">
        <v>1839</v>
      </c>
      <c r="G1259" s="13"/>
      <c r="H1259" s="196">
        <v>107.43000000000001</v>
      </c>
      <c r="I1259" s="197"/>
      <c r="J1259" s="13"/>
      <c r="K1259" s="13"/>
      <c r="L1259" s="192"/>
      <c r="M1259" s="198"/>
      <c r="N1259" s="199"/>
      <c r="O1259" s="199"/>
      <c r="P1259" s="199"/>
      <c r="Q1259" s="199"/>
      <c r="R1259" s="199"/>
      <c r="S1259" s="199"/>
      <c r="T1259" s="200"/>
      <c r="U1259" s="13"/>
      <c r="V1259" s="13"/>
      <c r="W1259" s="13"/>
      <c r="X1259" s="13"/>
      <c r="Y1259" s="13"/>
      <c r="Z1259" s="13"/>
      <c r="AA1259" s="13"/>
      <c r="AB1259" s="13"/>
      <c r="AC1259" s="13"/>
      <c r="AD1259" s="13"/>
      <c r="AE1259" s="13"/>
      <c r="AT1259" s="194" t="s">
        <v>173</v>
      </c>
      <c r="AU1259" s="194" t="s">
        <v>171</v>
      </c>
      <c r="AV1259" s="13" t="s">
        <v>171</v>
      </c>
      <c r="AW1259" s="13" t="s">
        <v>32</v>
      </c>
      <c r="AX1259" s="13" t="s">
        <v>76</v>
      </c>
      <c r="AY1259" s="194" t="s">
        <v>165</v>
      </c>
    </row>
    <row r="1260" s="15" customFormat="1">
      <c r="A1260" s="15"/>
      <c r="B1260" s="220"/>
      <c r="C1260" s="15"/>
      <c r="D1260" s="193" t="s">
        <v>173</v>
      </c>
      <c r="E1260" s="221" t="s">
        <v>1</v>
      </c>
      <c r="F1260" s="222" t="s">
        <v>1840</v>
      </c>
      <c r="G1260" s="15"/>
      <c r="H1260" s="221" t="s">
        <v>1</v>
      </c>
      <c r="I1260" s="223"/>
      <c r="J1260" s="15"/>
      <c r="K1260" s="15"/>
      <c r="L1260" s="220"/>
      <c r="M1260" s="224"/>
      <c r="N1260" s="225"/>
      <c r="O1260" s="225"/>
      <c r="P1260" s="225"/>
      <c r="Q1260" s="225"/>
      <c r="R1260" s="225"/>
      <c r="S1260" s="225"/>
      <c r="T1260" s="226"/>
      <c r="U1260" s="15"/>
      <c r="V1260" s="15"/>
      <c r="W1260" s="15"/>
      <c r="X1260" s="15"/>
      <c r="Y1260" s="15"/>
      <c r="Z1260" s="15"/>
      <c r="AA1260" s="15"/>
      <c r="AB1260" s="15"/>
      <c r="AC1260" s="15"/>
      <c r="AD1260" s="15"/>
      <c r="AE1260" s="15"/>
      <c r="AT1260" s="221" t="s">
        <v>173</v>
      </c>
      <c r="AU1260" s="221" t="s">
        <v>171</v>
      </c>
      <c r="AV1260" s="15" t="s">
        <v>81</v>
      </c>
      <c r="AW1260" s="15" t="s">
        <v>32</v>
      </c>
      <c r="AX1260" s="15" t="s">
        <v>76</v>
      </c>
      <c r="AY1260" s="221" t="s">
        <v>165</v>
      </c>
    </row>
    <row r="1261" s="13" customFormat="1">
      <c r="A1261" s="13"/>
      <c r="B1261" s="192"/>
      <c r="C1261" s="13"/>
      <c r="D1261" s="193" t="s">
        <v>173</v>
      </c>
      <c r="E1261" s="194" t="s">
        <v>1</v>
      </c>
      <c r="F1261" s="195" t="s">
        <v>1841</v>
      </c>
      <c r="G1261" s="13"/>
      <c r="H1261" s="196">
        <v>14.109999999999999</v>
      </c>
      <c r="I1261" s="197"/>
      <c r="J1261" s="13"/>
      <c r="K1261" s="13"/>
      <c r="L1261" s="192"/>
      <c r="M1261" s="198"/>
      <c r="N1261" s="199"/>
      <c r="O1261" s="199"/>
      <c r="P1261" s="199"/>
      <c r="Q1261" s="199"/>
      <c r="R1261" s="199"/>
      <c r="S1261" s="199"/>
      <c r="T1261" s="200"/>
      <c r="U1261" s="13"/>
      <c r="V1261" s="13"/>
      <c r="W1261" s="13"/>
      <c r="X1261" s="13"/>
      <c r="Y1261" s="13"/>
      <c r="Z1261" s="13"/>
      <c r="AA1261" s="13"/>
      <c r="AB1261" s="13"/>
      <c r="AC1261" s="13"/>
      <c r="AD1261" s="13"/>
      <c r="AE1261" s="13"/>
      <c r="AT1261" s="194" t="s">
        <v>173</v>
      </c>
      <c r="AU1261" s="194" t="s">
        <v>171</v>
      </c>
      <c r="AV1261" s="13" t="s">
        <v>171</v>
      </c>
      <c r="AW1261" s="13" t="s">
        <v>32</v>
      </c>
      <c r="AX1261" s="13" t="s">
        <v>76</v>
      </c>
      <c r="AY1261" s="194" t="s">
        <v>165</v>
      </c>
    </row>
    <row r="1262" s="16" customFormat="1">
      <c r="A1262" s="16"/>
      <c r="B1262" s="227"/>
      <c r="C1262" s="16"/>
      <c r="D1262" s="193" t="s">
        <v>173</v>
      </c>
      <c r="E1262" s="228" t="s">
        <v>1</v>
      </c>
      <c r="F1262" s="229" t="s">
        <v>307</v>
      </c>
      <c r="G1262" s="16"/>
      <c r="H1262" s="230">
        <v>171.76999999999998</v>
      </c>
      <c r="I1262" s="231"/>
      <c r="J1262" s="16"/>
      <c r="K1262" s="16"/>
      <c r="L1262" s="227"/>
      <c r="M1262" s="232"/>
      <c r="N1262" s="233"/>
      <c r="O1262" s="233"/>
      <c r="P1262" s="233"/>
      <c r="Q1262" s="233"/>
      <c r="R1262" s="233"/>
      <c r="S1262" s="233"/>
      <c r="T1262" s="234"/>
      <c r="U1262" s="16"/>
      <c r="V1262" s="16"/>
      <c r="W1262" s="16"/>
      <c r="X1262" s="16"/>
      <c r="Y1262" s="16"/>
      <c r="Z1262" s="16"/>
      <c r="AA1262" s="16"/>
      <c r="AB1262" s="16"/>
      <c r="AC1262" s="16"/>
      <c r="AD1262" s="16"/>
      <c r="AE1262" s="16"/>
      <c r="AT1262" s="228" t="s">
        <v>173</v>
      </c>
      <c r="AU1262" s="228" t="s">
        <v>171</v>
      </c>
      <c r="AV1262" s="16" t="s">
        <v>88</v>
      </c>
      <c r="AW1262" s="16" t="s">
        <v>32</v>
      </c>
      <c r="AX1262" s="16" t="s">
        <v>76</v>
      </c>
      <c r="AY1262" s="228" t="s">
        <v>165</v>
      </c>
    </row>
    <row r="1263" s="14" customFormat="1">
      <c r="A1263" s="14"/>
      <c r="B1263" s="212"/>
      <c r="C1263" s="14"/>
      <c r="D1263" s="193" t="s">
        <v>173</v>
      </c>
      <c r="E1263" s="213" t="s">
        <v>1</v>
      </c>
      <c r="F1263" s="214" t="s">
        <v>231</v>
      </c>
      <c r="G1263" s="14"/>
      <c r="H1263" s="215">
        <v>972.89000000000021</v>
      </c>
      <c r="I1263" s="216"/>
      <c r="J1263" s="14"/>
      <c r="K1263" s="14"/>
      <c r="L1263" s="212"/>
      <c r="M1263" s="217"/>
      <c r="N1263" s="218"/>
      <c r="O1263" s="218"/>
      <c r="P1263" s="218"/>
      <c r="Q1263" s="218"/>
      <c r="R1263" s="218"/>
      <c r="S1263" s="218"/>
      <c r="T1263" s="219"/>
      <c r="U1263" s="14"/>
      <c r="V1263" s="14"/>
      <c r="W1263" s="14"/>
      <c r="X1263" s="14"/>
      <c r="Y1263" s="14"/>
      <c r="Z1263" s="14"/>
      <c r="AA1263" s="14"/>
      <c r="AB1263" s="14"/>
      <c r="AC1263" s="14"/>
      <c r="AD1263" s="14"/>
      <c r="AE1263" s="14"/>
      <c r="AT1263" s="213" t="s">
        <v>173</v>
      </c>
      <c r="AU1263" s="213" t="s">
        <v>171</v>
      </c>
      <c r="AV1263" s="14" t="s">
        <v>91</v>
      </c>
      <c r="AW1263" s="14" t="s">
        <v>32</v>
      </c>
      <c r="AX1263" s="14" t="s">
        <v>81</v>
      </c>
      <c r="AY1263" s="213" t="s">
        <v>165</v>
      </c>
    </row>
    <row r="1264" s="2" customFormat="1" ht="24.15" customHeight="1">
      <c r="A1264" s="38"/>
      <c r="B1264" s="177"/>
      <c r="C1264" s="178" t="s">
        <v>1842</v>
      </c>
      <c r="D1264" s="178" t="s">
        <v>167</v>
      </c>
      <c r="E1264" s="179" t="s">
        <v>1843</v>
      </c>
      <c r="F1264" s="180" t="s">
        <v>1844</v>
      </c>
      <c r="G1264" s="181" t="s">
        <v>949</v>
      </c>
      <c r="H1264" s="235"/>
      <c r="I1264" s="183"/>
      <c r="J1264" s="184">
        <f>ROUND(I1264*H1264,2)</f>
        <v>0</v>
      </c>
      <c r="K1264" s="185"/>
      <c r="L1264" s="39"/>
      <c r="M1264" s="186" t="s">
        <v>1</v>
      </c>
      <c r="N1264" s="187" t="s">
        <v>42</v>
      </c>
      <c r="O1264" s="78"/>
      <c r="P1264" s="188">
        <f>O1264*H1264</f>
        <v>0</v>
      </c>
      <c r="Q1264" s="188">
        <v>0</v>
      </c>
      <c r="R1264" s="188">
        <f>Q1264*H1264</f>
        <v>0</v>
      </c>
      <c r="S1264" s="188">
        <v>0</v>
      </c>
      <c r="T1264" s="189">
        <f>S1264*H1264</f>
        <v>0</v>
      </c>
      <c r="U1264" s="38"/>
      <c r="V1264" s="38"/>
      <c r="W1264" s="38"/>
      <c r="X1264" s="38"/>
      <c r="Y1264" s="38"/>
      <c r="Z1264" s="38"/>
      <c r="AA1264" s="38"/>
      <c r="AB1264" s="38"/>
      <c r="AC1264" s="38"/>
      <c r="AD1264" s="38"/>
      <c r="AE1264" s="38"/>
      <c r="AR1264" s="190" t="s">
        <v>240</v>
      </c>
      <c r="AT1264" s="190" t="s">
        <v>167</v>
      </c>
      <c r="AU1264" s="190" t="s">
        <v>171</v>
      </c>
      <c r="AY1264" s="19" t="s">
        <v>165</v>
      </c>
      <c r="BE1264" s="191">
        <f>IF(N1264="základná",J1264,0)</f>
        <v>0</v>
      </c>
      <c r="BF1264" s="191">
        <f>IF(N1264="znížená",J1264,0)</f>
        <v>0</v>
      </c>
      <c r="BG1264" s="191">
        <f>IF(N1264="zákl. prenesená",J1264,0)</f>
        <v>0</v>
      </c>
      <c r="BH1264" s="191">
        <f>IF(N1264="zníž. prenesená",J1264,0)</f>
        <v>0</v>
      </c>
      <c r="BI1264" s="191">
        <f>IF(N1264="nulová",J1264,0)</f>
        <v>0</v>
      </c>
      <c r="BJ1264" s="19" t="s">
        <v>171</v>
      </c>
      <c r="BK1264" s="191">
        <f>ROUND(I1264*H1264,2)</f>
        <v>0</v>
      </c>
      <c r="BL1264" s="19" t="s">
        <v>240</v>
      </c>
      <c r="BM1264" s="190" t="s">
        <v>1845</v>
      </c>
    </row>
    <row r="1265" s="12" customFormat="1" ht="22.8" customHeight="1">
      <c r="A1265" s="12"/>
      <c r="B1265" s="164"/>
      <c r="C1265" s="12"/>
      <c r="D1265" s="165" t="s">
        <v>75</v>
      </c>
      <c r="E1265" s="175" t="s">
        <v>1846</v>
      </c>
      <c r="F1265" s="175" t="s">
        <v>1847</v>
      </c>
      <c r="G1265" s="12"/>
      <c r="H1265" s="12"/>
      <c r="I1265" s="167"/>
      <c r="J1265" s="176">
        <f>BK1265</f>
        <v>0</v>
      </c>
      <c r="K1265" s="12"/>
      <c r="L1265" s="164"/>
      <c r="M1265" s="169"/>
      <c r="N1265" s="170"/>
      <c r="O1265" s="170"/>
      <c r="P1265" s="171">
        <f>SUM(P1266:P1274)</f>
        <v>0</v>
      </c>
      <c r="Q1265" s="170"/>
      <c r="R1265" s="171">
        <f>SUM(R1266:R1274)</f>
        <v>0.86056770000000005</v>
      </c>
      <c r="S1265" s="170"/>
      <c r="T1265" s="172">
        <f>SUM(T1266:T1274)</f>
        <v>0</v>
      </c>
      <c r="U1265" s="12"/>
      <c r="V1265" s="12"/>
      <c r="W1265" s="12"/>
      <c r="X1265" s="12"/>
      <c r="Y1265" s="12"/>
      <c r="Z1265" s="12"/>
      <c r="AA1265" s="12"/>
      <c r="AB1265" s="12"/>
      <c r="AC1265" s="12"/>
      <c r="AD1265" s="12"/>
      <c r="AE1265" s="12"/>
      <c r="AR1265" s="165" t="s">
        <v>171</v>
      </c>
      <c r="AT1265" s="173" t="s">
        <v>75</v>
      </c>
      <c r="AU1265" s="173" t="s">
        <v>81</v>
      </c>
      <c r="AY1265" s="165" t="s">
        <v>165</v>
      </c>
      <c r="BK1265" s="174">
        <f>SUM(BK1266:BK1274)</f>
        <v>0</v>
      </c>
    </row>
    <row r="1266" s="2" customFormat="1" ht="24.15" customHeight="1">
      <c r="A1266" s="38"/>
      <c r="B1266" s="177"/>
      <c r="C1266" s="178" t="s">
        <v>1848</v>
      </c>
      <c r="D1266" s="178" t="s">
        <v>167</v>
      </c>
      <c r="E1266" s="179" t="s">
        <v>1849</v>
      </c>
      <c r="F1266" s="180" t="s">
        <v>1850</v>
      </c>
      <c r="G1266" s="181" t="s">
        <v>170</v>
      </c>
      <c r="H1266" s="182">
        <v>171.77000000000001</v>
      </c>
      <c r="I1266" s="183"/>
      <c r="J1266" s="184">
        <f>ROUND(I1266*H1266,2)</f>
        <v>0</v>
      </c>
      <c r="K1266" s="185"/>
      <c r="L1266" s="39"/>
      <c r="M1266" s="186" t="s">
        <v>1</v>
      </c>
      <c r="N1266" s="187" t="s">
        <v>42</v>
      </c>
      <c r="O1266" s="78"/>
      <c r="P1266" s="188">
        <f>O1266*H1266</f>
        <v>0</v>
      </c>
      <c r="Q1266" s="188">
        <v>0.0050099999999999997</v>
      </c>
      <c r="R1266" s="188">
        <f>Q1266*H1266</f>
        <v>0.86056770000000005</v>
      </c>
      <c r="S1266" s="188">
        <v>0</v>
      </c>
      <c r="T1266" s="189">
        <f>S1266*H1266</f>
        <v>0</v>
      </c>
      <c r="U1266" s="38"/>
      <c r="V1266" s="38"/>
      <c r="W1266" s="38"/>
      <c r="X1266" s="38"/>
      <c r="Y1266" s="38"/>
      <c r="Z1266" s="38"/>
      <c r="AA1266" s="38"/>
      <c r="AB1266" s="38"/>
      <c r="AC1266" s="38"/>
      <c r="AD1266" s="38"/>
      <c r="AE1266" s="38"/>
      <c r="AR1266" s="190" t="s">
        <v>240</v>
      </c>
      <c r="AT1266" s="190" t="s">
        <v>167</v>
      </c>
      <c r="AU1266" s="190" t="s">
        <v>171</v>
      </c>
      <c r="AY1266" s="19" t="s">
        <v>165</v>
      </c>
      <c r="BE1266" s="191">
        <f>IF(N1266="základná",J1266,0)</f>
        <v>0</v>
      </c>
      <c r="BF1266" s="191">
        <f>IF(N1266="znížená",J1266,0)</f>
        <v>0</v>
      </c>
      <c r="BG1266" s="191">
        <f>IF(N1266="zákl. prenesená",J1266,0)</f>
        <v>0</v>
      </c>
      <c r="BH1266" s="191">
        <f>IF(N1266="zníž. prenesená",J1266,0)</f>
        <v>0</v>
      </c>
      <c r="BI1266" s="191">
        <f>IF(N1266="nulová",J1266,0)</f>
        <v>0</v>
      </c>
      <c r="BJ1266" s="19" t="s">
        <v>171</v>
      </c>
      <c r="BK1266" s="191">
        <f>ROUND(I1266*H1266,2)</f>
        <v>0</v>
      </c>
      <c r="BL1266" s="19" t="s">
        <v>240</v>
      </c>
      <c r="BM1266" s="190" t="s">
        <v>1851</v>
      </c>
    </row>
    <row r="1267" s="15" customFormat="1">
      <c r="A1267" s="15"/>
      <c r="B1267" s="220"/>
      <c r="C1267" s="15"/>
      <c r="D1267" s="193" t="s">
        <v>173</v>
      </c>
      <c r="E1267" s="221" t="s">
        <v>1</v>
      </c>
      <c r="F1267" s="222" t="s">
        <v>1836</v>
      </c>
      <c r="G1267" s="15"/>
      <c r="H1267" s="221" t="s">
        <v>1</v>
      </c>
      <c r="I1267" s="223"/>
      <c r="J1267" s="15"/>
      <c r="K1267" s="15"/>
      <c r="L1267" s="220"/>
      <c r="M1267" s="224"/>
      <c r="N1267" s="225"/>
      <c r="O1267" s="225"/>
      <c r="P1267" s="225"/>
      <c r="Q1267" s="225"/>
      <c r="R1267" s="225"/>
      <c r="S1267" s="225"/>
      <c r="T1267" s="226"/>
      <c r="U1267" s="15"/>
      <c r="V1267" s="15"/>
      <c r="W1267" s="15"/>
      <c r="X1267" s="15"/>
      <c r="Y1267" s="15"/>
      <c r="Z1267" s="15"/>
      <c r="AA1267" s="15"/>
      <c r="AB1267" s="15"/>
      <c r="AC1267" s="15"/>
      <c r="AD1267" s="15"/>
      <c r="AE1267" s="15"/>
      <c r="AT1267" s="221" t="s">
        <v>173</v>
      </c>
      <c r="AU1267" s="221" t="s">
        <v>171</v>
      </c>
      <c r="AV1267" s="15" t="s">
        <v>81</v>
      </c>
      <c r="AW1267" s="15" t="s">
        <v>32</v>
      </c>
      <c r="AX1267" s="15" t="s">
        <v>76</v>
      </c>
      <c r="AY1267" s="221" t="s">
        <v>165</v>
      </c>
    </row>
    <row r="1268" s="13" customFormat="1">
      <c r="A1268" s="13"/>
      <c r="B1268" s="192"/>
      <c r="C1268" s="13"/>
      <c r="D1268" s="193" t="s">
        <v>173</v>
      </c>
      <c r="E1268" s="194" t="s">
        <v>1</v>
      </c>
      <c r="F1268" s="195" t="s">
        <v>1837</v>
      </c>
      <c r="G1268" s="13"/>
      <c r="H1268" s="196">
        <v>50.229999999999997</v>
      </c>
      <c r="I1268" s="197"/>
      <c r="J1268" s="13"/>
      <c r="K1268" s="13"/>
      <c r="L1268" s="192"/>
      <c r="M1268" s="198"/>
      <c r="N1268" s="199"/>
      <c r="O1268" s="199"/>
      <c r="P1268" s="199"/>
      <c r="Q1268" s="199"/>
      <c r="R1268" s="199"/>
      <c r="S1268" s="199"/>
      <c r="T1268" s="200"/>
      <c r="U1268" s="13"/>
      <c r="V1268" s="13"/>
      <c r="W1268" s="13"/>
      <c r="X1268" s="13"/>
      <c r="Y1268" s="13"/>
      <c r="Z1268" s="13"/>
      <c r="AA1268" s="13"/>
      <c r="AB1268" s="13"/>
      <c r="AC1268" s="13"/>
      <c r="AD1268" s="13"/>
      <c r="AE1268" s="13"/>
      <c r="AT1268" s="194" t="s">
        <v>173</v>
      </c>
      <c r="AU1268" s="194" t="s">
        <v>171</v>
      </c>
      <c r="AV1268" s="13" t="s">
        <v>171</v>
      </c>
      <c r="AW1268" s="13" t="s">
        <v>32</v>
      </c>
      <c r="AX1268" s="13" t="s">
        <v>76</v>
      </c>
      <c r="AY1268" s="194" t="s">
        <v>165</v>
      </c>
    </row>
    <row r="1269" s="15" customFormat="1">
      <c r="A1269" s="15"/>
      <c r="B1269" s="220"/>
      <c r="C1269" s="15"/>
      <c r="D1269" s="193" t="s">
        <v>173</v>
      </c>
      <c r="E1269" s="221" t="s">
        <v>1</v>
      </c>
      <c r="F1269" s="222" t="s">
        <v>1838</v>
      </c>
      <c r="G1269" s="15"/>
      <c r="H1269" s="221" t="s">
        <v>1</v>
      </c>
      <c r="I1269" s="223"/>
      <c r="J1269" s="15"/>
      <c r="K1269" s="15"/>
      <c r="L1269" s="220"/>
      <c r="M1269" s="224"/>
      <c r="N1269" s="225"/>
      <c r="O1269" s="225"/>
      <c r="P1269" s="225"/>
      <c r="Q1269" s="225"/>
      <c r="R1269" s="225"/>
      <c r="S1269" s="225"/>
      <c r="T1269" s="226"/>
      <c r="U1269" s="15"/>
      <c r="V1269" s="15"/>
      <c r="W1269" s="15"/>
      <c r="X1269" s="15"/>
      <c r="Y1269" s="15"/>
      <c r="Z1269" s="15"/>
      <c r="AA1269" s="15"/>
      <c r="AB1269" s="15"/>
      <c r="AC1269" s="15"/>
      <c r="AD1269" s="15"/>
      <c r="AE1269" s="15"/>
      <c r="AT1269" s="221" t="s">
        <v>173</v>
      </c>
      <c r="AU1269" s="221" t="s">
        <v>171</v>
      </c>
      <c r="AV1269" s="15" t="s">
        <v>81</v>
      </c>
      <c r="AW1269" s="15" t="s">
        <v>32</v>
      </c>
      <c r="AX1269" s="15" t="s">
        <v>76</v>
      </c>
      <c r="AY1269" s="221" t="s">
        <v>165</v>
      </c>
    </row>
    <row r="1270" s="13" customFormat="1">
      <c r="A1270" s="13"/>
      <c r="B1270" s="192"/>
      <c r="C1270" s="13"/>
      <c r="D1270" s="193" t="s">
        <v>173</v>
      </c>
      <c r="E1270" s="194" t="s">
        <v>1</v>
      </c>
      <c r="F1270" s="195" t="s">
        <v>1839</v>
      </c>
      <c r="G1270" s="13"/>
      <c r="H1270" s="196">
        <v>107.43000000000001</v>
      </c>
      <c r="I1270" s="197"/>
      <c r="J1270" s="13"/>
      <c r="K1270" s="13"/>
      <c r="L1270" s="192"/>
      <c r="M1270" s="198"/>
      <c r="N1270" s="199"/>
      <c r="O1270" s="199"/>
      <c r="P1270" s="199"/>
      <c r="Q1270" s="199"/>
      <c r="R1270" s="199"/>
      <c r="S1270" s="199"/>
      <c r="T1270" s="200"/>
      <c r="U1270" s="13"/>
      <c r="V1270" s="13"/>
      <c r="W1270" s="13"/>
      <c r="X1270" s="13"/>
      <c r="Y1270" s="13"/>
      <c r="Z1270" s="13"/>
      <c r="AA1270" s="13"/>
      <c r="AB1270" s="13"/>
      <c r="AC1270" s="13"/>
      <c r="AD1270" s="13"/>
      <c r="AE1270" s="13"/>
      <c r="AT1270" s="194" t="s">
        <v>173</v>
      </c>
      <c r="AU1270" s="194" t="s">
        <v>171</v>
      </c>
      <c r="AV1270" s="13" t="s">
        <v>171</v>
      </c>
      <c r="AW1270" s="13" t="s">
        <v>32</v>
      </c>
      <c r="AX1270" s="13" t="s">
        <v>76</v>
      </c>
      <c r="AY1270" s="194" t="s">
        <v>165</v>
      </c>
    </row>
    <row r="1271" s="15" customFormat="1">
      <c r="A1271" s="15"/>
      <c r="B1271" s="220"/>
      <c r="C1271" s="15"/>
      <c r="D1271" s="193" t="s">
        <v>173</v>
      </c>
      <c r="E1271" s="221" t="s">
        <v>1</v>
      </c>
      <c r="F1271" s="222" t="s">
        <v>1840</v>
      </c>
      <c r="G1271" s="15"/>
      <c r="H1271" s="221" t="s">
        <v>1</v>
      </c>
      <c r="I1271" s="223"/>
      <c r="J1271" s="15"/>
      <c r="K1271" s="15"/>
      <c r="L1271" s="220"/>
      <c r="M1271" s="224"/>
      <c r="N1271" s="225"/>
      <c r="O1271" s="225"/>
      <c r="P1271" s="225"/>
      <c r="Q1271" s="225"/>
      <c r="R1271" s="225"/>
      <c r="S1271" s="225"/>
      <c r="T1271" s="226"/>
      <c r="U1271" s="15"/>
      <c r="V1271" s="15"/>
      <c r="W1271" s="15"/>
      <c r="X1271" s="15"/>
      <c r="Y1271" s="15"/>
      <c r="Z1271" s="15"/>
      <c r="AA1271" s="15"/>
      <c r="AB1271" s="15"/>
      <c r="AC1271" s="15"/>
      <c r="AD1271" s="15"/>
      <c r="AE1271" s="15"/>
      <c r="AT1271" s="221" t="s">
        <v>173</v>
      </c>
      <c r="AU1271" s="221" t="s">
        <v>171</v>
      </c>
      <c r="AV1271" s="15" t="s">
        <v>81</v>
      </c>
      <c r="AW1271" s="15" t="s">
        <v>32</v>
      </c>
      <c r="AX1271" s="15" t="s">
        <v>76</v>
      </c>
      <c r="AY1271" s="221" t="s">
        <v>165</v>
      </c>
    </row>
    <row r="1272" s="13" customFormat="1">
      <c r="A1272" s="13"/>
      <c r="B1272" s="192"/>
      <c r="C1272" s="13"/>
      <c r="D1272" s="193" t="s">
        <v>173</v>
      </c>
      <c r="E1272" s="194" t="s">
        <v>1</v>
      </c>
      <c r="F1272" s="195" t="s">
        <v>1841</v>
      </c>
      <c r="G1272" s="13"/>
      <c r="H1272" s="196">
        <v>14.109999999999999</v>
      </c>
      <c r="I1272" s="197"/>
      <c r="J1272" s="13"/>
      <c r="K1272" s="13"/>
      <c r="L1272" s="192"/>
      <c r="M1272" s="198"/>
      <c r="N1272" s="199"/>
      <c r="O1272" s="199"/>
      <c r="P1272" s="199"/>
      <c r="Q1272" s="199"/>
      <c r="R1272" s="199"/>
      <c r="S1272" s="199"/>
      <c r="T1272" s="200"/>
      <c r="U1272" s="13"/>
      <c r="V1272" s="13"/>
      <c r="W1272" s="13"/>
      <c r="X1272" s="13"/>
      <c r="Y1272" s="13"/>
      <c r="Z1272" s="13"/>
      <c r="AA1272" s="13"/>
      <c r="AB1272" s="13"/>
      <c r="AC1272" s="13"/>
      <c r="AD1272" s="13"/>
      <c r="AE1272" s="13"/>
      <c r="AT1272" s="194" t="s">
        <v>173</v>
      </c>
      <c r="AU1272" s="194" t="s">
        <v>171</v>
      </c>
      <c r="AV1272" s="13" t="s">
        <v>171</v>
      </c>
      <c r="AW1272" s="13" t="s">
        <v>32</v>
      </c>
      <c r="AX1272" s="13" t="s">
        <v>76</v>
      </c>
      <c r="AY1272" s="194" t="s">
        <v>165</v>
      </c>
    </row>
    <row r="1273" s="14" customFormat="1">
      <c r="A1273" s="14"/>
      <c r="B1273" s="212"/>
      <c r="C1273" s="14"/>
      <c r="D1273" s="193" t="s">
        <v>173</v>
      </c>
      <c r="E1273" s="213" t="s">
        <v>1</v>
      </c>
      <c r="F1273" s="214" t="s">
        <v>231</v>
      </c>
      <c r="G1273" s="14"/>
      <c r="H1273" s="215">
        <v>171.76999999999998</v>
      </c>
      <c r="I1273" s="216"/>
      <c r="J1273" s="14"/>
      <c r="K1273" s="14"/>
      <c r="L1273" s="212"/>
      <c r="M1273" s="217"/>
      <c r="N1273" s="218"/>
      <c r="O1273" s="218"/>
      <c r="P1273" s="218"/>
      <c r="Q1273" s="218"/>
      <c r="R1273" s="218"/>
      <c r="S1273" s="218"/>
      <c r="T1273" s="219"/>
      <c r="U1273" s="14"/>
      <c r="V1273" s="14"/>
      <c r="W1273" s="14"/>
      <c r="X1273" s="14"/>
      <c r="Y1273" s="14"/>
      <c r="Z1273" s="14"/>
      <c r="AA1273" s="14"/>
      <c r="AB1273" s="14"/>
      <c r="AC1273" s="14"/>
      <c r="AD1273" s="14"/>
      <c r="AE1273" s="14"/>
      <c r="AT1273" s="213" t="s">
        <v>173</v>
      </c>
      <c r="AU1273" s="213" t="s">
        <v>171</v>
      </c>
      <c r="AV1273" s="14" t="s">
        <v>91</v>
      </c>
      <c r="AW1273" s="14" t="s">
        <v>32</v>
      </c>
      <c r="AX1273" s="14" t="s">
        <v>81</v>
      </c>
      <c r="AY1273" s="213" t="s">
        <v>165</v>
      </c>
    </row>
    <row r="1274" s="2" customFormat="1" ht="24.15" customHeight="1">
      <c r="A1274" s="38"/>
      <c r="B1274" s="177"/>
      <c r="C1274" s="178" t="s">
        <v>1852</v>
      </c>
      <c r="D1274" s="178" t="s">
        <v>167</v>
      </c>
      <c r="E1274" s="179" t="s">
        <v>1853</v>
      </c>
      <c r="F1274" s="180" t="s">
        <v>1854</v>
      </c>
      <c r="G1274" s="181" t="s">
        <v>949</v>
      </c>
      <c r="H1274" s="235"/>
      <c r="I1274" s="183"/>
      <c r="J1274" s="184">
        <f>ROUND(I1274*H1274,2)</f>
        <v>0</v>
      </c>
      <c r="K1274" s="185"/>
      <c r="L1274" s="39"/>
      <c r="M1274" s="186" t="s">
        <v>1</v>
      </c>
      <c r="N1274" s="187" t="s">
        <v>42</v>
      </c>
      <c r="O1274" s="78"/>
      <c r="P1274" s="188">
        <f>O1274*H1274</f>
        <v>0</v>
      </c>
      <c r="Q1274" s="188">
        <v>0</v>
      </c>
      <c r="R1274" s="188">
        <f>Q1274*H1274</f>
        <v>0</v>
      </c>
      <c r="S1274" s="188">
        <v>0</v>
      </c>
      <c r="T1274" s="189">
        <f>S1274*H1274</f>
        <v>0</v>
      </c>
      <c r="U1274" s="38"/>
      <c r="V1274" s="38"/>
      <c r="W1274" s="38"/>
      <c r="X1274" s="38"/>
      <c r="Y1274" s="38"/>
      <c r="Z1274" s="38"/>
      <c r="AA1274" s="38"/>
      <c r="AB1274" s="38"/>
      <c r="AC1274" s="38"/>
      <c r="AD1274" s="38"/>
      <c r="AE1274" s="38"/>
      <c r="AR1274" s="190" t="s">
        <v>240</v>
      </c>
      <c r="AT1274" s="190" t="s">
        <v>167</v>
      </c>
      <c r="AU1274" s="190" t="s">
        <v>171</v>
      </c>
      <c r="AY1274" s="19" t="s">
        <v>165</v>
      </c>
      <c r="BE1274" s="191">
        <f>IF(N1274="základná",J1274,0)</f>
        <v>0</v>
      </c>
      <c r="BF1274" s="191">
        <f>IF(N1274="znížená",J1274,0)</f>
        <v>0</v>
      </c>
      <c r="BG1274" s="191">
        <f>IF(N1274="zákl. prenesená",J1274,0)</f>
        <v>0</v>
      </c>
      <c r="BH1274" s="191">
        <f>IF(N1274="zníž. prenesená",J1274,0)</f>
        <v>0</v>
      </c>
      <c r="BI1274" s="191">
        <f>IF(N1274="nulová",J1274,0)</f>
        <v>0</v>
      </c>
      <c r="BJ1274" s="19" t="s">
        <v>171</v>
      </c>
      <c r="BK1274" s="191">
        <f>ROUND(I1274*H1274,2)</f>
        <v>0</v>
      </c>
      <c r="BL1274" s="19" t="s">
        <v>240</v>
      </c>
      <c r="BM1274" s="190" t="s">
        <v>1855</v>
      </c>
    </row>
    <row r="1275" s="12" customFormat="1" ht="22.8" customHeight="1">
      <c r="A1275" s="12"/>
      <c r="B1275" s="164"/>
      <c r="C1275" s="12"/>
      <c r="D1275" s="165" t="s">
        <v>75</v>
      </c>
      <c r="E1275" s="175" t="s">
        <v>1856</v>
      </c>
      <c r="F1275" s="175" t="s">
        <v>1857</v>
      </c>
      <c r="G1275" s="12"/>
      <c r="H1275" s="12"/>
      <c r="I1275" s="167"/>
      <c r="J1275" s="176">
        <f>BK1275</f>
        <v>0</v>
      </c>
      <c r="K1275" s="12"/>
      <c r="L1275" s="164"/>
      <c r="M1275" s="169"/>
      <c r="N1275" s="170"/>
      <c r="O1275" s="170"/>
      <c r="P1275" s="171">
        <f>SUM(P1276:P1357)</f>
        <v>0</v>
      </c>
      <c r="Q1275" s="170"/>
      <c r="R1275" s="171">
        <f>SUM(R1276:R1357)</f>
        <v>21.804136800000002</v>
      </c>
      <c r="S1275" s="170"/>
      <c r="T1275" s="172">
        <f>SUM(T1276:T1357)</f>
        <v>0</v>
      </c>
      <c r="U1275" s="12"/>
      <c r="V1275" s="12"/>
      <c r="W1275" s="12"/>
      <c r="X1275" s="12"/>
      <c r="Y1275" s="12"/>
      <c r="Z1275" s="12"/>
      <c r="AA1275" s="12"/>
      <c r="AB1275" s="12"/>
      <c r="AC1275" s="12"/>
      <c r="AD1275" s="12"/>
      <c r="AE1275" s="12"/>
      <c r="AR1275" s="165" t="s">
        <v>171</v>
      </c>
      <c r="AT1275" s="173" t="s">
        <v>75</v>
      </c>
      <c r="AU1275" s="173" t="s">
        <v>81</v>
      </c>
      <c r="AY1275" s="165" t="s">
        <v>165</v>
      </c>
      <c r="BK1275" s="174">
        <f>SUM(BK1276:BK1357)</f>
        <v>0</v>
      </c>
    </row>
    <row r="1276" s="2" customFormat="1" ht="24.15" customHeight="1">
      <c r="A1276" s="38"/>
      <c r="B1276" s="177"/>
      <c r="C1276" s="178" t="s">
        <v>1858</v>
      </c>
      <c r="D1276" s="178" t="s">
        <v>167</v>
      </c>
      <c r="E1276" s="179" t="s">
        <v>1859</v>
      </c>
      <c r="F1276" s="180" t="s">
        <v>1860</v>
      </c>
      <c r="G1276" s="181" t="s">
        <v>170</v>
      </c>
      <c r="H1276" s="182">
        <v>862.16399999999999</v>
      </c>
      <c r="I1276" s="183"/>
      <c r="J1276" s="184">
        <f>ROUND(I1276*H1276,2)</f>
        <v>0</v>
      </c>
      <c r="K1276" s="185"/>
      <c r="L1276" s="39"/>
      <c r="M1276" s="186" t="s">
        <v>1</v>
      </c>
      <c r="N1276" s="187" t="s">
        <v>42</v>
      </c>
      <c r="O1276" s="78"/>
      <c r="P1276" s="188">
        <f>O1276*H1276</f>
        <v>0</v>
      </c>
      <c r="Q1276" s="188">
        <v>0.0034499999999999999</v>
      </c>
      <c r="R1276" s="188">
        <f>Q1276*H1276</f>
        <v>2.9744657999999999</v>
      </c>
      <c r="S1276" s="188">
        <v>0</v>
      </c>
      <c r="T1276" s="189">
        <f>S1276*H1276</f>
        <v>0</v>
      </c>
      <c r="U1276" s="38"/>
      <c r="V1276" s="38"/>
      <c r="W1276" s="38"/>
      <c r="X1276" s="38"/>
      <c r="Y1276" s="38"/>
      <c r="Z1276" s="38"/>
      <c r="AA1276" s="38"/>
      <c r="AB1276" s="38"/>
      <c r="AC1276" s="38"/>
      <c r="AD1276" s="38"/>
      <c r="AE1276" s="38"/>
      <c r="AR1276" s="190" t="s">
        <v>240</v>
      </c>
      <c r="AT1276" s="190" t="s">
        <v>167</v>
      </c>
      <c r="AU1276" s="190" t="s">
        <v>171</v>
      </c>
      <c r="AY1276" s="19" t="s">
        <v>165</v>
      </c>
      <c r="BE1276" s="191">
        <f>IF(N1276="základná",J1276,0)</f>
        <v>0</v>
      </c>
      <c r="BF1276" s="191">
        <f>IF(N1276="znížená",J1276,0)</f>
        <v>0</v>
      </c>
      <c r="BG1276" s="191">
        <f>IF(N1276="zákl. prenesená",J1276,0)</f>
        <v>0</v>
      </c>
      <c r="BH1276" s="191">
        <f>IF(N1276="zníž. prenesená",J1276,0)</f>
        <v>0</v>
      </c>
      <c r="BI1276" s="191">
        <f>IF(N1276="nulová",J1276,0)</f>
        <v>0</v>
      </c>
      <c r="BJ1276" s="19" t="s">
        <v>171</v>
      </c>
      <c r="BK1276" s="191">
        <f>ROUND(I1276*H1276,2)</f>
        <v>0</v>
      </c>
      <c r="BL1276" s="19" t="s">
        <v>240</v>
      </c>
      <c r="BM1276" s="190" t="s">
        <v>1861</v>
      </c>
    </row>
    <row r="1277" s="15" customFormat="1">
      <c r="A1277" s="15"/>
      <c r="B1277" s="220"/>
      <c r="C1277" s="15"/>
      <c r="D1277" s="193" t="s">
        <v>173</v>
      </c>
      <c r="E1277" s="221" t="s">
        <v>1</v>
      </c>
      <c r="F1277" s="222" t="s">
        <v>260</v>
      </c>
      <c r="G1277" s="15"/>
      <c r="H1277" s="221" t="s">
        <v>1</v>
      </c>
      <c r="I1277" s="223"/>
      <c r="J1277" s="15"/>
      <c r="K1277" s="15"/>
      <c r="L1277" s="220"/>
      <c r="M1277" s="224"/>
      <c r="N1277" s="225"/>
      <c r="O1277" s="225"/>
      <c r="P1277" s="225"/>
      <c r="Q1277" s="225"/>
      <c r="R1277" s="225"/>
      <c r="S1277" s="225"/>
      <c r="T1277" s="226"/>
      <c r="U1277" s="15"/>
      <c r="V1277" s="15"/>
      <c r="W1277" s="15"/>
      <c r="X1277" s="15"/>
      <c r="Y1277" s="15"/>
      <c r="Z1277" s="15"/>
      <c r="AA1277" s="15"/>
      <c r="AB1277" s="15"/>
      <c r="AC1277" s="15"/>
      <c r="AD1277" s="15"/>
      <c r="AE1277" s="15"/>
      <c r="AT1277" s="221" t="s">
        <v>173</v>
      </c>
      <c r="AU1277" s="221" t="s">
        <v>171</v>
      </c>
      <c r="AV1277" s="15" t="s">
        <v>81</v>
      </c>
      <c r="AW1277" s="15" t="s">
        <v>32</v>
      </c>
      <c r="AX1277" s="15" t="s">
        <v>76</v>
      </c>
      <c r="AY1277" s="221" t="s">
        <v>165</v>
      </c>
    </row>
    <row r="1278" s="13" customFormat="1">
      <c r="A1278" s="13"/>
      <c r="B1278" s="192"/>
      <c r="C1278" s="13"/>
      <c r="D1278" s="193" t="s">
        <v>173</v>
      </c>
      <c r="E1278" s="194" t="s">
        <v>1</v>
      </c>
      <c r="F1278" s="195" t="s">
        <v>1862</v>
      </c>
      <c r="G1278" s="13"/>
      <c r="H1278" s="196">
        <v>21.760000000000002</v>
      </c>
      <c r="I1278" s="197"/>
      <c r="J1278" s="13"/>
      <c r="K1278" s="13"/>
      <c r="L1278" s="192"/>
      <c r="M1278" s="198"/>
      <c r="N1278" s="199"/>
      <c r="O1278" s="199"/>
      <c r="P1278" s="199"/>
      <c r="Q1278" s="199"/>
      <c r="R1278" s="199"/>
      <c r="S1278" s="199"/>
      <c r="T1278" s="200"/>
      <c r="U1278" s="13"/>
      <c r="V1278" s="13"/>
      <c r="W1278" s="13"/>
      <c r="X1278" s="13"/>
      <c r="Y1278" s="13"/>
      <c r="Z1278" s="13"/>
      <c r="AA1278" s="13"/>
      <c r="AB1278" s="13"/>
      <c r="AC1278" s="13"/>
      <c r="AD1278" s="13"/>
      <c r="AE1278" s="13"/>
      <c r="AT1278" s="194" t="s">
        <v>173</v>
      </c>
      <c r="AU1278" s="194" t="s">
        <v>171</v>
      </c>
      <c r="AV1278" s="13" t="s">
        <v>171</v>
      </c>
      <c r="AW1278" s="13" t="s">
        <v>32</v>
      </c>
      <c r="AX1278" s="13" t="s">
        <v>76</v>
      </c>
      <c r="AY1278" s="194" t="s">
        <v>165</v>
      </c>
    </row>
    <row r="1279" s="13" customFormat="1">
      <c r="A1279" s="13"/>
      <c r="B1279" s="192"/>
      <c r="C1279" s="13"/>
      <c r="D1279" s="193" t="s">
        <v>173</v>
      </c>
      <c r="E1279" s="194" t="s">
        <v>1</v>
      </c>
      <c r="F1279" s="195" t="s">
        <v>1863</v>
      </c>
      <c r="G1279" s="13"/>
      <c r="H1279" s="196">
        <v>14.52</v>
      </c>
      <c r="I1279" s="197"/>
      <c r="J1279" s="13"/>
      <c r="K1279" s="13"/>
      <c r="L1279" s="192"/>
      <c r="M1279" s="198"/>
      <c r="N1279" s="199"/>
      <c r="O1279" s="199"/>
      <c r="P1279" s="199"/>
      <c r="Q1279" s="199"/>
      <c r="R1279" s="199"/>
      <c r="S1279" s="199"/>
      <c r="T1279" s="200"/>
      <c r="U1279" s="13"/>
      <c r="V1279" s="13"/>
      <c r="W1279" s="13"/>
      <c r="X1279" s="13"/>
      <c r="Y1279" s="13"/>
      <c r="Z1279" s="13"/>
      <c r="AA1279" s="13"/>
      <c r="AB1279" s="13"/>
      <c r="AC1279" s="13"/>
      <c r="AD1279" s="13"/>
      <c r="AE1279" s="13"/>
      <c r="AT1279" s="194" t="s">
        <v>173</v>
      </c>
      <c r="AU1279" s="194" t="s">
        <v>171</v>
      </c>
      <c r="AV1279" s="13" t="s">
        <v>171</v>
      </c>
      <c r="AW1279" s="13" t="s">
        <v>32</v>
      </c>
      <c r="AX1279" s="13" t="s">
        <v>76</v>
      </c>
      <c r="AY1279" s="194" t="s">
        <v>165</v>
      </c>
    </row>
    <row r="1280" s="13" customFormat="1">
      <c r="A1280" s="13"/>
      <c r="B1280" s="192"/>
      <c r="C1280" s="13"/>
      <c r="D1280" s="193" t="s">
        <v>173</v>
      </c>
      <c r="E1280" s="194" t="s">
        <v>1</v>
      </c>
      <c r="F1280" s="195" t="s">
        <v>1864</v>
      </c>
      <c r="G1280" s="13"/>
      <c r="H1280" s="196">
        <v>12.4</v>
      </c>
      <c r="I1280" s="197"/>
      <c r="J1280" s="13"/>
      <c r="K1280" s="13"/>
      <c r="L1280" s="192"/>
      <c r="M1280" s="198"/>
      <c r="N1280" s="199"/>
      <c r="O1280" s="199"/>
      <c r="P1280" s="199"/>
      <c r="Q1280" s="199"/>
      <c r="R1280" s="199"/>
      <c r="S1280" s="199"/>
      <c r="T1280" s="200"/>
      <c r="U1280" s="13"/>
      <c r="V1280" s="13"/>
      <c r="W1280" s="13"/>
      <c r="X1280" s="13"/>
      <c r="Y1280" s="13"/>
      <c r="Z1280" s="13"/>
      <c r="AA1280" s="13"/>
      <c r="AB1280" s="13"/>
      <c r="AC1280" s="13"/>
      <c r="AD1280" s="13"/>
      <c r="AE1280" s="13"/>
      <c r="AT1280" s="194" t="s">
        <v>173</v>
      </c>
      <c r="AU1280" s="194" t="s">
        <v>171</v>
      </c>
      <c r="AV1280" s="13" t="s">
        <v>171</v>
      </c>
      <c r="AW1280" s="13" t="s">
        <v>32</v>
      </c>
      <c r="AX1280" s="13" t="s">
        <v>76</v>
      </c>
      <c r="AY1280" s="194" t="s">
        <v>165</v>
      </c>
    </row>
    <row r="1281" s="13" customFormat="1">
      <c r="A1281" s="13"/>
      <c r="B1281" s="192"/>
      <c r="C1281" s="13"/>
      <c r="D1281" s="193" t="s">
        <v>173</v>
      </c>
      <c r="E1281" s="194" t="s">
        <v>1</v>
      </c>
      <c r="F1281" s="195" t="s">
        <v>1865</v>
      </c>
      <c r="G1281" s="13"/>
      <c r="H1281" s="196">
        <v>12.52</v>
      </c>
      <c r="I1281" s="197"/>
      <c r="J1281" s="13"/>
      <c r="K1281" s="13"/>
      <c r="L1281" s="192"/>
      <c r="M1281" s="198"/>
      <c r="N1281" s="199"/>
      <c r="O1281" s="199"/>
      <c r="P1281" s="199"/>
      <c r="Q1281" s="199"/>
      <c r="R1281" s="199"/>
      <c r="S1281" s="199"/>
      <c r="T1281" s="200"/>
      <c r="U1281" s="13"/>
      <c r="V1281" s="13"/>
      <c r="W1281" s="13"/>
      <c r="X1281" s="13"/>
      <c r="Y1281" s="13"/>
      <c r="Z1281" s="13"/>
      <c r="AA1281" s="13"/>
      <c r="AB1281" s="13"/>
      <c r="AC1281" s="13"/>
      <c r="AD1281" s="13"/>
      <c r="AE1281" s="13"/>
      <c r="AT1281" s="194" t="s">
        <v>173</v>
      </c>
      <c r="AU1281" s="194" t="s">
        <v>171</v>
      </c>
      <c r="AV1281" s="13" t="s">
        <v>171</v>
      </c>
      <c r="AW1281" s="13" t="s">
        <v>32</v>
      </c>
      <c r="AX1281" s="13" t="s">
        <v>76</v>
      </c>
      <c r="AY1281" s="194" t="s">
        <v>165</v>
      </c>
    </row>
    <row r="1282" s="13" customFormat="1">
      <c r="A1282" s="13"/>
      <c r="B1282" s="192"/>
      <c r="C1282" s="13"/>
      <c r="D1282" s="193" t="s">
        <v>173</v>
      </c>
      <c r="E1282" s="194" t="s">
        <v>1</v>
      </c>
      <c r="F1282" s="195" t="s">
        <v>1866</v>
      </c>
      <c r="G1282" s="13"/>
      <c r="H1282" s="196">
        <v>28.5</v>
      </c>
      <c r="I1282" s="197"/>
      <c r="J1282" s="13"/>
      <c r="K1282" s="13"/>
      <c r="L1282" s="192"/>
      <c r="M1282" s="198"/>
      <c r="N1282" s="199"/>
      <c r="O1282" s="199"/>
      <c r="P1282" s="199"/>
      <c r="Q1282" s="199"/>
      <c r="R1282" s="199"/>
      <c r="S1282" s="199"/>
      <c r="T1282" s="200"/>
      <c r="U1282" s="13"/>
      <c r="V1282" s="13"/>
      <c r="W1282" s="13"/>
      <c r="X1282" s="13"/>
      <c r="Y1282" s="13"/>
      <c r="Z1282" s="13"/>
      <c r="AA1282" s="13"/>
      <c r="AB1282" s="13"/>
      <c r="AC1282" s="13"/>
      <c r="AD1282" s="13"/>
      <c r="AE1282" s="13"/>
      <c r="AT1282" s="194" t="s">
        <v>173</v>
      </c>
      <c r="AU1282" s="194" t="s">
        <v>171</v>
      </c>
      <c r="AV1282" s="13" t="s">
        <v>171</v>
      </c>
      <c r="AW1282" s="13" t="s">
        <v>32</v>
      </c>
      <c r="AX1282" s="13" t="s">
        <v>76</v>
      </c>
      <c r="AY1282" s="194" t="s">
        <v>165</v>
      </c>
    </row>
    <row r="1283" s="13" customFormat="1">
      <c r="A1283" s="13"/>
      <c r="B1283" s="192"/>
      <c r="C1283" s="13"/>
      <c r="D1283" s="193" t="s">
        <v>173</v>
      </c>
      <c r="E1283" s="194" t="s">
        <v>1</v>
      </c>
      <c r="F1283" s="195" t="s">
        <v>1867</v>
      </c>
      <c r="G1283" s="13"/>
      <c r="H1283" s="196">
        <v>26.82</v>
      </c>
      <c r="I1283" s="197"/>
      <c r="J1283" s="13"/>
      <c r="K1283" s="13"/>
      <c r="L1283" s="192"/>
      <c r="M1283" s="198"/>
      <c r="N1283" s="199"/>
      <c r="O1283" s="199"/>
      <c r="P1283" s="199"/>
      <c r="Q1283" s="199"/>
      <c r="R1283" s="199"/>
      <c r="S1283" s="199"/>
      <c r="T1283" s="200"/>
      <c r="U1283" s="13"/>
      <c r="V1283" s="13"/>
      <c r="W1283" s="13"/>
      <c r="X1283" s="13"/>
      <c r="Y1283" s="13"/>
      <c r="Z1283" s="13"/>
      <c r="AA1283" s="13"/>
      <c r="AB1283" s="13"/>
      <c r="AC1283" s="13"/>
      <c r="AD1283" s="13"/>
      <c r="AE1283" s="13"/>
      <c r="AT1283" s="194" t="s">
        <v>173</v>
      </c>
      <c r="AU1283" s="194" t="s">
        <v>171</v>
      </c>
      <c r="AV1283" s="13" t="s">
        <v>171</v>
      </c>
      <c r="AW1283" s="13" t="s">
        <v>32</v>
      </c>
      <c r="AX1283" s="13" t="s">
        <v>76</v>
      </c>
      <c r="AY1283" s="194" t="s">
        <v>165</v>
      </c>
    </row>
    <row r="1284" s="13" customFormat="1">
      <c r="A1284" s="13"/>
      <c r="B1284" s="192"/>
      <c r="C1284" s="13"/>
      <c r="D1284" s="193" t="s">
        <v>173</v>
      </c>
      <c r="E1284" s="194" t="s">
        <v>1</v>
      </c>
      <c r="F1284" s="195" t="s">
        <v>1868</v>
      </c>
      <c r="G1284" s="13"/>
      <c r="H1284" s="196">
        <v>24.539999999999999</v>
      </c>
      <c r="I1284" s="197"/>
      <c r="J1284" s="13"/>
      <c r="K1284" s="13"/>
      <c r="L1284" s="192"/>
      <c r="M1284" s="198"/>
      <c r="N1284" s="199"/>
      <c r="O1284" s="199"/>
      <c r="P1284" s="199"/>
      <c r="Q1284" s="199"/>
      <c r="R1284" s="199"/>
      <c r="S1284" s="199"/>
      <c r="T1284" s="200"/>
      <c r="U1284" s="13"/>
      <c r="V1284" s="13"/>
      <c r="W1284" s="13"/>
      <c r="X1284" s="13"/>
      <c r="Y1284" s="13"/>
      <c r="Z1284" s="13"/>
      <c r="AA1284" s="13"/>
      <c r="AB1284" s="13"/>
      <c r="AC1284" s="13"/>
      <c r="AD1284" s="13"/>
      <c r="AE1284" s="13"/>
      <c r="AT1284" s="194" t="s">
        <v>173</v>
      </c>
      <c r="AU1284" s="194" t="s">
        <v>171</v>
      </c>
      <c r="AV1284" s="13" t="s">
        <v>171</v>
      </c>
      <c r="AW1284" s="13" t="s">
        <v>32</v>
      </c>
      <c r="AX1284" s="13" t="s">
        <v>76</v>
      </c>
      <c r="AY1284" s="194" t="s">
        <v>165</v>
      </c>
    </row>
    <row r="1285" s="13" customFormat="1">
      <c r="A1285" s="13"/>
      <c r="B1285" s="192"/>
      <c r="C1285" s="13"/>
      <c r="D1285" s="193" t="s">
        <v>173</v>
      </c>
      <c r="E1285" s="194" t="s">
        <v>1</v>
      </c>
      <c r="F1285" s="195" t="s">
        <v>1869</v>
      </c>
      <c r="G1285" s="13"/>
      <c r="H1285" s="196">
        <v>30.920000000000002</v>
      </c>
      <c r="I1285" s="197"/>
      <c r="J1285" s="13"/>
      <c r="K1285" s="13"/>
      <c r="L1285" s="192"/>
      <c r="M1285" s="198"/>
      <c r="N1285" s="199"/>
      <c r="O1285" s="199"/>
      <c r="P1285" s="199"/>
      <c r="Q1285" s="199"/>
      <c r="R1285" s="199"/>
      <c r="S1285" s="199"/>
      <c r="T1285" s="200"/>
      <c r="U1285" s="13"/>
      <c r="V1285" s="13"/>
      <c r="W1285" s="13"/>
      <c r="X1285" s="13"/>
      <c r="Y1285" s="13"/>
      <c r="Z1285" s="13"/>
      <c r="AA1285" s="13"/>
      <c r="AB1285" s="13"/>
      <c r="AC1285" s="13"/>
      <c r="AD1285" s="13"/>
      <c r="AE1285" s="13"/>
      <c r="AT1285" s="194" t="s">
        <v>173</v>
      </c>
      <c r="AU1285" s="194" t="s">
        <v>171</v>
      </c>
      <c r="AV1285" s="13" t="s">
        <v>171</v>
      </c>
      <c r="AW1285" s="13" t="s">
        <v>32</v>
      </c>
      <c r="AX1285" s="13" t="s">
        <v>76</v>
      </c>
      <c r="AY1285" s="194" t="s">
        <v>165</v>
      </c>
    </row>
    <row r="1286" s="13" customFormat="1">
      <c r="A1286" s="13"/>
      <c r="B1286" s="192"/>
      <c r="C1286" s="13"/>
      <c r="D1286" s="193" t="s">
        <v>173</v>
      </c>
      <c r="E1286" s="194" t="s">
        <v>1</v>
      </c>
      <c r="F1286" s="195" t="s">
        <v>1870</v>
      </c>
      <c r="G1286" s="13"/>
      <c r="H1286" s="196">
        <v>34.079999999999998</v>
      </c>
      <c r="I1286" s="197"/>
      <c r="J1286" s="13"/>
      <c r="K1286" s="13"/>
      <c r="L1286" s="192"/>
      <c r="M1286" s="198"/>
      <c r="N1286" s="199"/>
      <c r="O1286" s="199"/>
      <c r="P1286" s="199"/>
      <c r="Q1286" s="199"/>
      <c r="R1286" s="199"/>
      <c r="S1286" s="199"/>
      <c r="T1286" s="200"/>
      <c r="U1286" s="13"/>
      <c r="V1286" s="13"/>
      <c r="W1286" s="13"/>
      <c r="X1286" s="13"/>
      <c r="Y1286" s="13"/>
      <c r="Z1286" s="13"/>
      <c r="AA1286" s="13"/>
      <c r="AB1286" s="13"/>
      <c r="AC1286" s="13"/>
      <c r="AD1286" s="13"/>
      <c r="AE1286" s="13"/>
      <c r="AT1286" s="194" t="s">
        <v>173</v>
      </c>
      <c r="AU1286" s="194" t="s">
        <v>171</v>
      </c>
      <c r="AV1286" s="13" t="s">
        <v>171</v>
      </c>
      <c r="AW1286" s="13" t="s">
        <v>32</v>
      </c>
      <c r="AX1286" s="13" t="s">
        <v>76</v>
      </c>
      <c r="AY1286" s="194" t="s">
        <v>165</v>
      </c>
    </row>
    <row r="1287" s="13" customFormat="1">
      <c r="A1287" s="13"/>
      <c r="B1287" s="192"/>
      <c r="C1287" s="13"/>
      <c r="D1287" s="193" t="s">
        <v>173</v>
      </c>
      <c r="E1287" s="194" t="s">
        <v>1</v>
      </c>
      <c r="F1287" s="195" t="s">
        <v>1871</v>
      </c>
      <c r="G1287" s="13"/>
      <c r="H1287" s="196">
        <v>28.32</v>
      </c>
      <c r="I1287" s="197"/>
      <c r="J1287" s="13"/>
      <c r="K1287" s="13"/>
      <c r="L1287" s="192"/>
      <c r="M1287" s="198"/>
      <c r="N1287" s="199"/>
      <c r="O1287" s="199"/>
      <c r="P1287" s="199"/>
      <c r="Q1287" s="199"/>
      <c r="R1287" s="199"/>
      <c r="S1287" s="199"/>
      <c r="T1287" s="200"/>
      <c r="U1287" s="13"/>
      <c r="V1287" s="13"/>
      <c r="W1287" s="13"/>
      <c r="X1287" s="13"/>
      <c r="Y1287" s="13"/>
      <c r="Z1287" s="13"/>
      <c r="AA1287" s="13"/>
      <c r="AB1287" s="13"/>
      <c r="AC1287" s="13"/>
      <c r="AD1287" s="13"/>
      <c r="AE1287" s="13"/>
      <c r="AT1287" s="194" t="s">
        <v>173</v>
      </c>
      <c r="AU1287" s="194" t="s">
        <v>171</v>
      </c>
      <c r="AV1287" s="13" t="s">
        <v>171</v>
      </c>
      <c r="AW1287" s="13" t="s">
        <v>32</v>
      </c>
      <c r="AX1287" s="13" t="s">
        <v>76</v>
      </c>
      <c r="AY1287" s="194" t="s">
        <v>165</v>
      </c>
    </row>
    <row r="1288" s="13" customFormat="1">
      <c r="A1288" s="13"/>
      <c r="B1288" s="192"/>
      <c r="C1288" s="13"/>
      <c r="D1288" s="193" t="s">
        <v>173</v>
      </c>
      <c r="E1288" s="194" t="s">
        <v>1</v>
      </c>
      <c r="F1288" s="195" t="s">
        <v>1872</v>
      </c>
      <c r="G1288" s="13"/>
      <c r="H1288" s="196">
        <v>40.840000000000003</v>
      </c>
      <c r="I1288" s="197"/>
      <c r="J1288" s="13"/>
      <c r="K1288" s="13"/>
      <c r="L1288" s="192"/>
      <c r="M1288" s="198"/>
      <c r="N1288" s="199"/>
      <c r="O1288" s="199"/>
      <c r="P1288" s="199"/>
      <c r="Q1288" s="199"/>
      <c r="R1288" s="199"/>
      <c r="S1288" s="199"/>
      <c r="T1288" s="200"/>
      <c r="U1288" s="13"/>
      <c r="V1288" s="13"/>
      <c r="W1288" s="13"/>
      <c r="X1288" s="13"/>
      <c r="Y1288" s="13"/>
      <c r="Z1288" s="13"/>
      <c r="AA1288" s="13"/>
      <c r="AB1288" s="13"/>
      <c r="AC1288" s="13"/>
      <c r="AD1288" s="13"/>
      <c r="AE1288" s="13"/>
      <c r="AT1288" s="194" t="s">
        <v>173</v>
      </c>
      <c r="AU1288" s="194" t="s">
        <v>171</v>
      </c>
      <c r="AV1288" s="13" t="s">
        <v>171</v>
      </c>
      <c r="AW1288" s="13" t="s">
        <v>32</v>
      </c>
      <c r="AX1288" s="13" t="s">
        <v>76</v>
      </c>
      <c r="AY1288" s="194" t="s">
        <v>165</v>
      </c>
    </row>
    <row r="1289" s="13" customFormat="1">
      <c r="A1289" s="13"/>
      <c r="B1289" s="192"/>
      <c r="C1289" s="13"/>
      <c r="D1289" s="193" t="s">
        <v>173</v>
      </c>
      <c r="E1289" s="194" t="s">
        <v>1</v>
      </c>
      <c r="F1289" s="195" t="s">
        <v>1873</v>
      </c>
      <c r="G1289" s="13"/>
      <c r="H1289" s="196">
        <v>-26.199999999999999</v>
      </c>
      <c r="I1289" s="197"/>
      <c r="J1289" s="13"/>
      <c r="K1289" s="13"/>
      <c r="L1289" s="192"/>
      <c r="M1289" s="198"/>
      <c r="N1289" s="199"/>
      <c r="O1289" s="199"/>
      <c r="P1289" s="199"/>
      <c r="Q1289" s="199"/>
      <c r="R1289" s="199"/>
      <c r="S1289" s="199"/>
      <c r="T1289" s="200"/>
      <c r="U1289" s="13"/>
      <c r="V1289" s="13"/>
      <c r="W1289" s="13"/>
      <c r="X1289" s="13"/>
      <c r="Y1289" s="13"/>
      <c r="Z1289" s="13"/>
      <c r="AA1289" s="13"/>
      <c r="AB1289" s="13"/>
      <c r="AC1289" s="13"/>
      <c r="AD1289" s="13"/>
      <c r="AE1289" s="13"/>
      <c r="AT1289" s="194" t="s">
        <v>173</v>
      </c>
      <c r="AU1289" s="194" t="s">
        <v>171</v>
      </c>
      <c r="AV1289" s="13" t="s">
        <v>171</v>
      </c>
      <c r="AW1289" s="13" t="s">
        <v>32</v>
      </c>
      <c r="AX1289" s="13" t="s">
        <v>76</v>
      </c>
      <c r="AY1289" s="194" t="s">
        <v>165</v>
      </c>
    </row>
    <row r="1290" s="15" customFormat="1">
      <c r="A1290" s="15"/>
      <c r="B1290" s="220"/>
      <c r="C1290" s="15"/>
      <c r="D1290" s="193" t="s">
        <v>173</v>
      </c>
      <c r="E1290" s="221" t="s">
        <v>1</v>
      </c>
      <c r="F1290" s="222" t="s">
        <v>1874</v>
      </c>
      <c r="G1290" s="15"/>
      <c r="H1290" s="221" t="s">
        <v>1</v>
      </c>
      <c r="I1290" s="223"/>
      <c r="J1290" s="15"/>
      <c r="K1290" s="15"/>
      <c r="L1290" s="220"/>
      <c r="M1290" s="224"/>
      <c r="N1290" s="225"/>
      <c r="O1290" s="225"/>
      <c r="P1290" s="225"/>
      <c r="Q1290" s="225"/>
      <c r="R1290" s="225"/>
      <c r="S1290" s="225"/>
      <c r="T1290" s="226"/>
      <c r="U1290" s="15"/>
      <c r="V1290" s="15"/>
      <c r="W1290" s="15"/>
      <c r="X1290" s="15"/>
      <c r="Y1290" s="15"/>
      <c r="Z1290" s="15"/>
      <c r="AA1290" s="15"/>
      <c r="AB1290" s="15"/>
      <c r="AC1290" s="15"/>
      <c r="AD1290" s="15"/>
      <c r="AE1290" s="15"/>
      <c r="AT1290" s="221" t="s">
        <v>173</v>
      </c>
      <c r="AU1290" s="221" t="s">
        <v>171</v>
      </c>
      <c r="AV1290" s="15" t="s">
        <v>81</v>
      </c>
      <c r="AW1290" s="15" t="s">
        <v>32</v>
      </c>
      <c r="AX1290" s="15" t="s">
        <v>76</v>
      </c>
      <c r="AY1290" s="221" t="s">
        <v>165</v>
      </c>
    </row>
    <row r="1291" s="13" customFormat="1">
      <c r="A1291" s="13"/>
      <c r="B1291" s="192"/>
      <c r="C1291" s="13"/>
      <c r="D1291" s="193" t="s">
        <v>173</v>
      </c>
      <c r="E1291" s="194" t="s">
        <v>1</v>
      </c>
      <c r="F1291" s="195" t="s">
        <v>1875</v>
      </c>
      <c r="G1291" s="13"/>
      <c r="H1291" s="196">
        <v>5.6340000000000003</v>
      </c>
      <c r="I1291" s="197"/>
      <c r="J1291" s="13"/>
      <c r="K1291" s="13"/>
      <c r="L1291" s="192"/>
      <c r="M1291" s="198"/>
      <c r="N1291" s="199"/>
      <c r="O1291" s="199"/>
      <c r="P1291" s="199"/>
      <c r="Q1291" s="199"/>
      <c r="R1291" s="199"/>
      <c r="S1291" s="199"/>
      <c r="T1291" s="200"/>
      <c r="U1291" s="13"/>
      <c r="V1291" s="13"/>
      <c r="W1291" s="13"/>
      <c r="X1291" s="13"/>
      <c r="Y1291" s="13"/>
      <c r="Z1291" s="13"/>
      <c r="AA1291" s="13"/>
      <c r="AB1291" s="13"/>
      <c r="AC1291" s="13"/>
      <c r="AD1291" s="13"/>
      <c r="AE1291" s="13"/>
      <c r="AT1291" s="194" t="s">
        <v>173</v>
      </c>
      <c r="AU1291" s="194" t="s">
        <v>171</v>
      </c>
      <c r="AV1291" s="13" t="s">
        <v>171</v>
      </c>
      <c r="AW1291" s="13" t="s">
        <v>32</v>
      </c>
      <c r="AX1291" s="13" t="s">
        <v>76</v>
      </c>
      <c r="AY1291" s="194" t="s">
        <v>165</v>
      </c>
    </row>
    <row r="1292" s="13" customFormat="1">
      <c r="A1292" s="13"/>
      <c r="B1292" s="192"/>
      <c r="C1292" s="13"/>
      <c r="D1292" s="193" t="s">
        <v>173</v>
      </c>
      <c r="E1292" s="194" t="s">
        <v>1</v>
      </c>
      <c r="F1292" s="195" t="s">
        <v>1876</v>
      </c>
      <c r="G1292" s="13"/>
      <c r="H1292" s="196">
        <v>5.5800000000000001</v>
      </c>
      <c r="I1292" s="197"/>
      <c r="J1292" s="13"/>
      <c r="K1292" s="13"/>
      <c r="L1292" s="192"/>
      <c r="M1292" s="198"/>
      <c r="N1292" s="199"/>
      <c r="O1292" s="199"/>
      <c r="P1292" s="199"/>
      <c r="Q1292" s="199"/>
      <c r="R1292" s="199"/>
      <c r="S1292" s="199"/>
      <c r="T1292" s="200"/>
      <c r="U1292" s="13"/>
      <c r="V1292" s="13"/>
      <c r="W1292" s="13"/>
      <c r="X1292" s="13"/>
      <c r="Y1292" s="13"/>
      <c r="Z1292" s="13"/>
      <c r="AA1292" s="13"/>
      <c r="AB1292" s="13"/>
      <c r="AC1292" s="13"/>
      <c r="AD1292" s="13"/>
      <c r="AE1292" s="13"/>
      <c r="AT1292" s="194" t="s">
        <v>173</v>
      </c>
      <c r="AU1292" s="194" t="s">
        <v>171</v>
      </c>
      <c r="AV1292" s="13" t="s">
        <v>171</v>
      </c>
      <c r="AW1292" s="13" t="s">
        <v>32</v>
      </c>
      <c r="AX1292" s="13" t="s">
        <v>76</v>
      </c>
      <c r="AY1292" s="194" t="s">
        <v>165</v>
      </c>
    </row>
    <row r="1293" s="13" customFormat="1">
      <c r="A1293" s="13"/>
      <c r="B1293" s="192"/>
      <c r="C1293" s="13"/>
      <c r="D1293" s="193" t="s">
        <v>173</v>
      </c>
      <c r="E1293" s="194" t="s">
        <v>1</v>
      </c>
      <c r="F1293" s="195" t="s">
        <v>1877</v>
      </c>
      <c r="G1293" s="13"/>
      <c r="H1293" s="196">
        <v>6.1200000000000001</v>
      </c>
      <c r="I1293" s="197"/>
      <c r="J1293" s="13"/>
      <c r="K1293" s="13"/>
      <c r="L1293" s="192"/>
      <c r="M1293" s="198"/>
      <c r="N1293" s="199"/>
      <c r="O1293" s="199"/>
      <c r="P1293" s="199"/>
      <c r="Q1293" s="199"/>
      <c r="R1293" s="199"/>
      <c r="S1293" s="199"/>
      <c r="T1293" s="200"/>
      <c r="U1293" s="13"/>
      <c r="V1293" s="13"/>
      <c r="W1293" s="13"/>
      <c r="X1293" s="13"/>
      <c r="Y1293" s="13"/>
      <c r="Z1293" s="13"/>
      <c r="AA1293" s="13"/>
      <c r="AB1293" s="13"/>
      <c r="AC1293" s="13"/>
      <c r="AD1293" s="13"/>
      <c r="AE1293" s="13"/>
      <c r="AT1293" s="194" t="s">
        <v>173</v>
      </c>
      <c r="AU1293" s="194" t="s">
        <v>171</v>
      </c>
      <c r="AV1293" s="13" t="s">
        <v>171</v>
      </c>
      <c r="AW1293" s="13" t="s">
        <v>32</v>
      </c>
      <c r="AX1293" s="13" t="s">
        <v>76</v>
      </c>
      <c r="AY1293" s="194" t="s">
        <v>165</v>
      </c>
    </row>
    <row r="1294" s="13" customFormat="1">
      <c r="A1294" s="13"/>
      <c r="B1294" s="192"/>
      <c r="C1294" s="13"/>
      <c r="D1294" s="193" t="s">
        <v>173</v>
      </c>
      <c r="E1294" s="194" t="s">
        <v>1</v>
      </c>
      <c r="F1294" s="195" t="s">
        <v>1878</v>
      </c>
      <c r="G1294" s="13"/>
      <c r="H1294" s="196">
        <v>4.3200000000000003</v>
      </c>
      <c r="I1294" s="197"/>
      <c r="J1294" s="13"/>
      <c r="K1294" s="13"/>
      <c r="L1294" s="192"/>
      <c r="M1294" s="198"/>
      <c r="N1294" s="199"/>
      <c r="O1294" s="199"/>
      <c r="P1294" s="199"/>
      <c r="Q1294" s="199"/>
      <c r="R1294" s="199"/>
      <c r="S1294" s="199"/>
      <c r="T1294" s="200"/>
      <c r="U1294" s="13"/>
      <c r="V1294" s="13"/>
      <c r="W1294" s="13"/>
      <c r="X1294" s="13"/>
      <c r="Y1294" s="13"/>
      <c r="Z1294" s="13"/>
      <c r="AA1294" s="13"/>
      <c r="AB1294" s="13"/>
      <c r="AC1294" s="13"/>
      <c r="AD1294" s="13"/>
      <c r="AE1294" s="13"/>
      <c r="AT1294" s="194" t="s">
        <v>173</v>
      </c>
      <c r="AU1294" s="194" t="s">
        <v>171</v>
      </c>
      <c r="AV1294" s="13" t="s">
        <v>171</v>
      </c>
      <c r="AW1294" s="13" t="s">
        <v>32</v>
      </c>
      <c r="AX1294" s="13" t="s">
        <v>76</v>
      </c>
      <c r="AY1294" s="194" t="s">
        <v>165</v>
      </c>
    </row>
    <row r="1295" s="13" customFormat="1">
      <c r="A1295" s="13"/>
      <c r="B1295" s="192"/>
      <c r="C1295" s="13"/>
      <c r="D1295" s="193" t="s">
        <v>173</v>
      </c>
      <c r="E1295" s="194" t="s">
        <v>1</v>
      </c>
      <c r="F1295" s="195" t="s">
        <v>1879</v>
      </c>
      <c r="G1295" s="13"/>
      <c r="H1295" s="196">
        <v>4.3200000000000003</v>
      </c>
      <c r="I1295" s="197"/>
      <c r="J1295" s="13"/>
      <c r="K1295" s="13"/>
      <c r="L1295" s="192"/>
      <c r="M1295" s="198"/>
      <c r="N1295" s="199"/>
      <c r="O1295" s="199"/>
      <c r="P1295" s="199"/>
      <c r="Q1295" s="199"/>
      <c r="R1295" s="199"/>
      <c r="S1295" s="199"/>
      <c r="T1295" s="200"/>
      <c r="U1295" s="13"/>
      <c r="V1295" s="13"/>
      <c r="W1295" s="13"/>
      <c r="X1295" s="13"/>
      <c r="Y1295" s="13"/>
      <c r="Z1295" s="13"/>
      <c r="AA1295" s="13"/>
      <c r="AB1295" s="13"/>
      <c r="AC1295" s="13"/>
      <c r="AD1295" s="13"/>
      <c r="AE1295" s="13"/>
      <c r="AT1295" s="194" t="s">
        <v>173</v>
      </c>
      <c r="AU1295" s="194" t="s">
        <v>171</v>
      </c>
      <c r="AV1295" s="13" t="s">
        <v>171</v>
      </c>
      <c r="AW1295" s="13" t="s">
        <v>32</v>
      </c>
      <c r="AX1295" s="13" t="s">
        <v>76</v>
      </c>
      <c r="AY1295" s="194" t="s">
        <v>165</v>
      </c>
    </row>
    <row r="1296" s="13" customFormat="1">
      <c r="A1296" s="13"/>
      <c r="B1296" s="192"/>
      <c r="C1296" s="13"/>
      <c r="D1296" s="193" t="s">
        <v>173</v>
      </c>
      <c r="E1296" s="194" t="s">
        <v>1</v>
      </c>
      <c r="F1296" s="195" t="s">
        <v>1880</v>
      </c>
      <c r="G1296" s="13"/>
      <c r="H1296" s="196">
        <v>4.6799999999999997</v>
      </c>
      <c r="I1296" s="197"/>
      <c r="J1296" s="13"/>
      <c r="K1296" s="13"/>
      <c r="L1296" s="192"/>
      <c r="M1296" s="198"/>
      <c r="N1296" s="199"/>
      <c r="O1296" s="199"/>
      <c r="P1296" s="199"/>
      <c r="Q1296" s="199"/>
      <c r="R1296" s="199"/>
      <c r="S1296" s="199"/>
      <c r="T1296" s="200"/>
      <c r="U1296" s="13"/>
      <c r="V1296" s="13"/>
      <c r="W1296" s="13"/>
      <c r="X1296" s="13"/>
      <c r="Y1296" s="13"/>
      <c r="Z1296" s="13"/>
      <c r="AA1296" s="13"/>
      <c r="AB1296" s="13"/>
      <c r="AC1296" s="13"/>
      <c r="AD1296" s="13"/>
      <c r="AE1296" s="13"/>
      <c r="AT1296" s="194" t="s">
        <v>173</v>
      </c>
      <c r="AU1296" s="194" t="s">
        <v>171</v>
      </c>
      <c r="AV1296" s="13" t="s">
        <v>171</v>
      </c>
      <c r="AW1296" s="13" t="s">
        <v>32</v>
      </c>
      <c r="AX1296" s="13" t="s">
        <v>76</v>
      </c>
      <c r="AY1296" s="194" t="s">
        <v>165</v>
      </c>
    </row>
    <row r="1297" s="16" customFormat="1">
      <c r="A1297" s="16"/>
      <c r="B1297" s="227"/>
      <c r="C1297" s="16"/>
      <c r="D1297" s="193" t="s">
        <v>173</v>
      </c>
      <c r="E1297" s="228" t="s">
        <v>1</v>
      </c>
      <c r="F1297" s="229" t="s">
        <v>307</v>
      </c>
      <c r="G1297" s="16"/>
      <c r="H1297" s="230">
        <v>279.67400000000004</v>
      </c>
      <c r="I1297" s="231"/>
      <c r="J1297" s="16"/>
      <c r="K1297" s="16"/>
      <c r="L1297" s="227"/>
      <c r="M1297" s="232"/>
      <c r="N1297" s="233"/>
      <c r="O1297" s="233"/>
      <c r="P1297" s="233"/>
      <c r="Q1297" s="233"/>
      <c r="R1297" s="233"/>
      <c r="S1297" s="233"/>
      <c r="T1297" s="234"/>
      <c r="U1297" s="16"/>
      <c r="V1297" s="16"/>
      <c r="W1297" s="16"/>
      <c r="X1297" s="16"/>
      <c r="Y1297" s="16"/>
      <c r="Z1297" s="16"/>
      <c r="AA1297" s="16"/>
      <c r="AB1297" s="16"/>
      <c r="AC1297" s="16"/>
      <c r="AD1297" s="16"/>
      <c r="AE1297" s="16"/>
      <c r="AT1297" s="228" t="s">
        <v>173</v>
      </c>
      <c r="AU1297" s="228" t="s">
        <v>171</v>
      </c>
      <c r="AV1297" s="16" t="s">
        <v>88</v>
      </c>
      <c r="AW1297" s="16" t="s">
        <v>32</v>
      </c>
      <c r="AX1297" s="16" t="s">
        <v>76</v>
      </c>
      <c r="AY1297" s="228" t="s">
        <v>165</v>
      </c>
    </row>
    <row r="1298" s="15" customFormat="1">
      <c r="A1298" s="15"/>
      <c r="B1298" s="220"/>
      <c r="C1298" s="15"/>
      <c r="D1298" s="193" t="s">
        <v>173</v>
      </c>
      <c r="E1298" s="221" t="s">
        <v>1</v>
      </c>
      <c r="F1298" s="222" t="s">
        <v>338</v>
      </c>
      <c r="G1298" s="15"/>
      <c r="H1298" s="221" t="s">
        <v>1</v>
      </c>
      <c r="I1298" s="223"/>
      <c r="J1298" s="15"/>
      <c r="K1298" s="15"/>
      <c r="L1298" s="220"/>
      <c r="M1298" s="224"/>
      <c r="N1298" s="225"/>
      <c r="O1298" s="225"/>
      <c r="P1298" s="225"/>
      <c r="Q1298" s="225"/>
      <c r="R1298" s="225"/>
      <c r="S1298" s="225"/>
      <c r="T1298" s="226"/>
      <c r="U1298" s="15"/>
      <c r="V1298" s="15"/>
      <c r="W1298" s="15"/>
      <c r="X1298" s="15"/>
      <c r="Y1298" s="15"/>
      <c r="Z1298" s="15"/>
      <c r="AA1298" s="15"/>
      <c r="AB1298" s="15"/>
      <c r="AC1298" s="15"/>
      <c r="AD1298" s="15"/>
      <c r="AE1298" s="15"/>
      <c r="AT1298" s="221" t="s">
        <v>173</v>
      </c>
      <c r="AU1298" s="221" t="s">
        <v>171</v>
      </c>
      <c r="AV1298" s="15" t="s">
        <v>81</v>
      </c>
      <c r="AW1298" s="15" t="s">
        <v>32</v>
      </c>
      <c r="AX1298" s="15" t="s">
        <v>76</v>
      </c>
      <c r="AY1298" s="221" t="s">
        <v>165</v>
      </c>
    </row>
    <row r="1299" s="13" customFormat="1">
      <c r="A1299" s="13"/>
      <c r="B1299" s="192"/>
      <c r="C1299" s="13"/>
      <c r="D1299" s="193" t="s">
        <v>173</v>
      </c>
      <c r="E1299" s="194" t="s">
        <v>1</v>
      </c>
      <c r="F1299" s="195" t="s">
        <v>1881</v>
      </c>
      <c r="G1299" s="13"/>
      <c r="H1299" s="196">
        <v>12.6</v>
      </c>
      <c r="I1299" s="197"/>
      <c r="J1299" s="13"/>
      <c r="K1299" s="13"/>
      <c r="L1299" s="192"/>
      <c r="M1299" s="198"/>
      <c r="N1299" s="199"/>
      <c r="O1299" s="199"/>
      <c r="P1299" s="199"/>
      <c r="Q1299" s="199"/>
      <c r="R1299" s="199"/>
      <c r="S1299" s="199"/>
      <c r="T1299" s="200"/>
      <c r="U1299" s="13"/>
      <c r="V1299" s="13"/>
      <c r="W1299" s="13"/>
      <c r="X1299" s="13"/>
      <c r="Y1299" s="13"/>
      <c r="Z1299" s="13"/>
      <c r="AA1299" s="13"/>
      <c r="AB1299" s="13"/>
      <c r="AC1299" s="13"/>
      <c r="AD1299" s="13"/>
      <c r="AE1299" s="13"/>
      <c r="AT1299" s="194" t="s">
        <v>173</v>
      </c>
      <c r="AU1299" s="194" t="s">
        <v>171</v>
      </c>
      <c r="AV1299" s="13" t="s">
        <v>171</v>
      </c>
      <c r="AW1299" s="13" t="s">
        <v>32</v>
      </c>
      <c r="AX1299" s="13" t="s">
        <v>76</v>
      </c>
      <c r="AY1299" s="194" t="s">
        <v>165</v>
      </c>
    </row>
    <row r="1300" s="13" customFormat="1">
      <c r="A1300" s="13"/>
      <c r="B1300" s="192"/>
      <c r="C1300" s="13"/>
      <c r="D1300" s="193" t="s">
        <v>173</v>
      </c>
      <c r="E1300" s="194" t="s">
        <v>1</v>
      </c>
      <c r="F1300" s="195" t="s">
        <v>1882</v>
      </c>
      <c r="G1300" s="13"/>
      <c r="H1300" s="196">
        <v>17.199999999999999</v>
      </c>
      <c r="I1300" s="197"/>
      <c r="J1300" s="13"/>
      <c r="K1300" s="13"/>
      <c r="L1300" s="192"/>
      <c r="M1300" s="198"/>
      <c r="N1300" s="199"/>
      <c r="O1300" s="199"/>
      <c r="P1300" s="199"/>
      <c r="Q1300" s="199"/>
      <c r="R1300" s="199"/>
      <c r="S1300" s="199"/>
      <c r="T1300" s="200"/>
      <c r="U1300" s="13"/>
      <c r="V1300" s="13"/>
      <c r="W1300" s="13"/>
      <c r="X1300" s="13"/>
      <c r="Y1300" s="13"/>
      <c r="Z1300" s="13"/>
      <c r="AA1300" s="13"/>
      <c r="AB1300" s="13"/>
      <c r="AC1300" s="13"/>
      <c r="AD1300" s="13"/>
      <c r="AE1300" s="13"/>
      <c r="AT1300" s="194" t="s">
        <v>173</v>
      </c>
      <c r="AU1300" s="194" t="s">
        <v>171</v>
      </c>
      <c r="AV1300" s="13" t="s">
        <v>171</v>
      </c>
      <c r="AW1300" s="13" t="s">
        <v>32</v>
      </c>
      <c r="AX1300" s="13" t="s">
        <v>76</v>
      </c>
      <c r="AY1300" s="194" t="s">
        <v>165</v>
      </c>
    </row>
    <row r="1301" s="13" customFormat="1">
      <c r="A1301" s="13"/>
      <c r="B1301" s="192"/>
      <c r="C1301" s="13"/>
      <c r="D1301" s="193" t="s">
        <v>173</v>
      </c>
      <c r="E1301" s="194" t="s">
        <v>1</v>
      </c>
      <c r="F1301" s="195" t="s">
        <v>1883</v>
      </c>
      <c r="G1301" s="13"/>
      <c r="H1301" s="196">
        <v>22.399999999999999</v>
      </c>
      <c r="I1301" s="197"/>
      <c r="J1301" s="13"/>
      <c r="K1301" s="13"/>
      <c r="L1301" s="192"/>
      <c r="M1301" s="198"/>
      <c r="N1301" s="199"/>
      <c r="O1301" s="199"/>
      <c r="P1301" s="199"/>
      <c r="Q1301" s="199"/>
      <c r="R1301" s="199"/>
      <c r="S1301" s="199"/>
      <c r="T1301" s="200"/>
      <c r="U1301" s="13"/>
      <c r="V1301" s="13"/>
      <c r="W1301" s="13"/>
      <c r="X1301" s="13"/>
      <c r="Y1301" s="13"/>
      <c r="Z1301" s="13"/>
      <c r="AA1301" s="13"/>
      <c r="AB1301" s="13"/>
      <c r="AC1301" s="13"/>
      <c r="AD1301" s="13"/>
      <c r="AE1301" s="13"/>
      <c r="AT1301" s="194" t="s">
        <v>173</v>
      </c>
      <c r="AU1301" s="194" t="s">
        <v>171</v>
      </c>
      <c r="AV1301" s="13" t="s">
        <v>171</v>
      </c>
      <c r="AW1301" s="13" t="s">
        <v>32</v>
      </c>
      <c r="AX1301" s="13" t="s">
        <v>76</v>
      </c>
      <c r="AY1301" s="194" t="s">
        <v>165</v>
      </c>
    </row>
    <row r="1302" s="13" customFormat="1">
      <c r="A1302" s="13"/>
      <c r="B1302" s="192"/>
      <c r="C1302" s="13"/>
      <c r="D1302" s="193" t="s">
        <v>173</v>
      </c>
      <c r="E1302" s="194" t="s">
        <v>1</v>
      </c>
      <c r="F1302" s="195" t="s">
        <v>1884</v>
      </c>
      <c r="G1302" s="13"/>
      <c r="H1302" s="196">
        <v>10.4</v>
      </c>
      <c r="I1302" s="197"/>
      <c r="J1302" s="13"/>
      <c r="K1302" s="13"/>
      <c r="L1302" s="192"/>
      <c r="M1302" s="198"/>
      <c r="N1302" s="199"/>
      <c r="O1302" s="199"/>
      <c r="P1302" s="199"/>
      <c r="Q1302" s="199"/>
      <c r="R1302" s="199"/>
      <c r="S1302" s="199"/>
      <c r="T1302" s="200"/>
      <c r="U1302" s="13"/>
      <c r="V1302" s="13"/>
      <c r="W1302" s="13"/>
      <c r="X1302" s="13"/>
      <c r="Y1302" s="13"/>
      <c r="Z1302" s="13"/>
      <c r="AA1302" s="13"/>
      <c r="AB1302" s="13"/>
      <c r="AC1302" s="13"/>
      <c r="AD1302" s="13"/>
      <c r="AE1302" s="13"/>
      <c r="AT1302" s="194" t="s">
        <v>173</v>
      </c>
      <c r="AU1302" s="194" t="s">
        <v>171</v>
      </c>
      <c r="AV1302" s="13" t="s">
        <v>171</v>
      </c>
      <c r="AW1302" s="13" t="s">
        <v>32</v>
      </c>
      <c r="AX1302" s="13" t="s">
        <v>76</v>
      </c>
      <c r="AY1302" s="194" t="s">
        <v>165</v>
      </c>
    </row>
    <row r="1303" s="13" customFormat="1">
      <c r="A1303" s="13"/>
      <c r="B1303" s="192"/>
      <c r="C1303" s="13"/>
      <c r="D1303" s="193" t="s">
        <v>173</v>
      </c>
      <c r="E1303" s="194" t="s">
        <v>1</v>
      </c>
      <c r="F1303" s="195" t="s">
        <v>1885</v>
      </c>
      <c r="G1303" s="13"/>
      <c r="H1303" s="196">
        <v>15.4</v>
      </c>
      <c r="I1303" s="197"/>
      <c r="J1303" s="13"/>
      <c r="K1303" s="13"/>
      <c r="L1303" s="192"/>
      <c r="M1303" s="198"/>
      <c r="N1303" s="199"/>
      <c r="O1303" s="199"/>
      <c r="P1303" s="199"/>
      <c r="Q1303" s="199"/>
      <c r="R1303" s="199"/>
      <c r="S1303" s="199"/>
      <c r="T1303" s="200"/>
      <c r="U1303" s="13"/>
      <c r="V1303" s="13"/>
      <c r="W1303" s="13"/>
      <c r="X1303" s="13"/>
      <c r="Y1303" s="13"/>
      <c r="Z1303" s="13"/>
      <c r="AA1303" s="13"/>
      <c r="AB1303" s="13"/>
      <c r="AC1303" s="13"/>
      <c r="AD1303" s="13"/>
      <c r="AE1303" s="13"/>
      <c r="AT1303" s="194" t="s">
        <v>173</v>
      </c>
      <c r="AU1303" s="194" t="s">
        <v>171</v>
      </c>
      <c r="AV1303" s="13" t="s">
        <v>171</v>
      </c>
      <c r="AW1303" s="13" t="s">
        <v>32</v>
      </c>
      <c r="AX1303" s="13" t="s">
        <v>76</v>
      </c>
      <c r="AY1303" s="194" t="s">
        <v>165</v>
      </c>
    </row>
    <row r="1304" s="13" customFormat="1">
      <c r="A1304" s="13"/>
      <c r="B1304" s="192"/>
      <c r="C1304" s="13"/>
      <c r="D1304" s="193" t="s">
        <v>173</v>
      </c>
      <c r="E1304" s="194" t="s">
        <v>1</v>
      </c>
      <c r="F1304" s="195" t="s">
        <v>1886</v>
      </c>
      <c r="G1304" s="13"/>
      <c r="H1304" s="196">
        <v>13.4</v>
      </c>
      <c r="I1304" s="197"/>
      <c r="J1304" s="13"/>
      <c r="K1304" s="13"/>
      <c r="L1304" s="192"/>
      <c r="M1304" s="198"/>
      <c r="N1304" s="199"/>
      <c r="O1304" s="199"/>
      <c r="P1304" s="199"/>
      <c r="Q1304" s="199"/>
      <c r="R1304" s="199"/>
      <c r="S1304" s="199"/>
      <c r="T1304" s="200"/>
      <c r="U1304" s="13"/>
      <c r="V1304" s="13"/>
      <c r="W1304" s="13"/>
      <c r="X1304" s="13"/>
      <c r="Y1304" s="13"/>
      <c r="Z1304" s="13"/>
      <c r="AA1304" s="13"/>
      <c r="AB1304" s="13"/>
      <c r="AC1304" s="13"/>
      <c r="AD1304" s="13"/>
      <c r="AE1304" s="13"/>
      <c r="AT1304" s="194" t="s">
        <v>173</v>
      </c>
      <c r="AU1304" s="194" t="s">
        <v>171</v>
      </c>
      <c r="AV1304" s="13" t="s">
        <v>171</v>
      </c>
      <c r="AW1304" s="13" t="s">
        <v>32</v>
      </c>
      <c r="AX1304" s="13" t="s">
        <v>76</v>
      </c>
      <c r="AY1304" s="194" t="s">
        <v>165</v>
      </c>
    </row>
    <row r="1305" s="13" customFormat="1">
      <c r="A1305" s="13"/>
      <c r="B1305" s="192"/>
      <c r="C1305" s="13"/>
      <c r="D1305" s="193" t="s">
        <v>173</v>
      </c>
      <c r="E1305" s="194" t="s">
        <v>1</v>
      </c>
      <c r="F1305" s="195" t="s">
        <v>343</v>
      </c>
      <c r="G1305" s="13"/>
      <c r="H1305" s="196">
        <v>9.1999999999999993</v>
      </c>
      <c r="I1305" s="197"/>
      <c r="J1305" s="13"/>
      <c r="K1305" s="13"/>
      <c r="L1305" s="192"/>
      <c r="M1305" s="198"/>
      <c r="N1305" s="199"/>
      <c r="O1305" s="199"/>
      <c r="P1305" s="199"/>
      <c r="Q1305" s="199"/>
      <c r="R1305" s="199"/>
      <c r="S1305" s="199"/>
      <c r="T1305" s="200"/>
      <c r="U1305" s="13"/>
      <c r="V1305" s="13"/>
      <c r="W1305" s="13"/>
      <c r="X1305" s="13"/>
      <c r="Y1305" s="13"/>
      <c r="Z1305" s="13"/>
      <c r="AA1305" s="13"/>
      <c r="AB1305" s="13"/>
      <c r="AC1305" s="13"/>
      <c r="AD1305" s="13"/>
      <c r="AE1305" s="13"/>
      <c r="AT1305" s="194" t="s">
        <v>173</v>
      </c>
      <c r="AU1305" s="194" t="s">
        <v>171</v>
      </c>
      <c r="AV1305" s="13" t="s">
        <v>171</v>
      </c>
      <c r="AW1305" s="13" t="s">
        <v>32</v>
      </c>
      <c r="AX1305" s="13" t="s">
        <v>76</v>
      </c>
      <c r="AY1305" s="194" t="s">
        <v>165</v>
      </c>
    </row>
    <row r="1306" s="13" customFormat="1">
      <c r="A1306" s="13"/>
      <c r="B1306" s="192"/>
      <c r="C1306" s="13"/>
      <c r="D1306" s="193" t="s">
        <v>173</v>
      </c>
      <c r="E1306" s="194" t="s">
        <v>1</v>
      </c>
      <c r="F1306" s="195" t="s">
        <v>344</v>
      </c>
      <c r="G1306" s="13"/>
      <c r="H1306" s="196">
        <v>13.199999999999999</v>
      </c>
      <c r="I1306" s="197"/>
      <c r="J1306" s="13"/>
      <c r="K1306" s="13"/>
      <c r="L1306" s="192"/>
      <c r="M1306" s="198"/>
      <c r="N1306" s="199"/>
      <c r="O1306" s="199"/>
      <c r="P1306" s="199"/>
      <c r="Q1306" s="199"/>
      <c r="R1306" s="199"/>
      <c r="S1306" s="199"/>
      <c r="T1306" s="200"/>
      <c r="U1306" s="13"/>
      <c r="V1306" s="13"/>
      <c r="W1306" s="13"/>
      <c r="X1306" s="13"/>
      <c r="Y1306" s="13"/>
      <c r="Z1306" s="13"/>
      <c r="AA1306" s="13"/>
      <c r="AB1306" s="13"/>
      <c r="AC1306" s="13"/>
      <c r="AD1306" s="13"/>
      <c r="AE1306" s="13"/>
      <c r="AT1306" s="194" t="s">
        <v>173</v>
      </c>
      <c r="AU1306" s="194" t="s">
        <v>171</v>
      </c>
      <c r="AV1306" s="13" t="s">
        <v>171</v>
      </c>
      <c r="AW1306" s="13" t="s">
        <v>32</v>
      </c>
      <c r="AX1306" s="13" t="s">
        <v>76</v>
      </c>
      <c r="AY1306" s="194" t="s">
        <v>165</v>
      </c>
    </row>
    <row r="1307" s="13" customFormat="1">
      <c r="A1307" s="13"/>
      <c r="B1307" s="192"/>
      <c r="C1307" s="13"/>
      <c r="D1307" s="193" t="s">
        <v>173</v>
      </c>
      <c r="E1307" s="194" t="s">
        <v>1</v>
      </c>
      <c r="F1307" s="195" t="s">
        <v>345</v>
      </c>
      <c r="G1307" s="13"/>
      <c r="H1307" s="196">
        <v>15.199999999999999</v>
      </c>
      <c r="I1307" s="197"/>
      <c r="J1307" s="13"/>
      <c r="K1307" s="13"/>
      <c r="L1307" s="192"/>
      <c r="M1307" s="198"/>
      <c r="N1307" s="199"/>
      <c r="O1307" s="199"/>
      <c r="P1307" s="199"/>
      <c r="Q1307" s="199"/>
      <c r="R1307" s="199"/>
      <c r="S1307" s="199"/>
      <c r="T1307" s="200"/>
      <c r="U1307" s="13"/>
      <c r="V1307" s="13"/>
      <c r="W1307" s="13"/>
      <c r="X1307" s="13"/>
      <c r="Y1307" s="13"/>
      <c r="Z1307" s="13"/>
      <c r="AA1307" s="13"/>
      <c r="AB1307" s="13"/>
      <c r="AC1307" s="13"/>
      <c r="AD1307" s="13"/>
      <c r="AE1307" s="13"/>
      <c r="AT1307" s="194" t="s">
        <v>173</v>
      </c>
      <c r="AU1307" s="194" t="s">
        <v>171</v>
      </c>
      <c r="AV1307" s="13" t="s">
        <v>171</v>
      </c>
      <c r="AW1307" s="13" t="s">
        <v>32</v>
      </c>
      <c r="AX1307" s="13" t="s">
        <v>76</v>
      </c>
      <c r="AY1307" s="194" t="s">
        <v>165</v>
      </c>
    </row>
    <row r="1308" s="13" customFormat="1">
      <c r="A1308" s="13"/>
      <c r="B1308" s="192"/>
      <c r="C1308" s="13"/>
      <c r="D1308" s="193" t="s">
        <v>173</v>
      </c>
      <c r="E1308" s="194" t="s">
        <v>1</v>
      </c>
      <c r="F1308" s="195" t="s">
        <v>1887</v>
      </c>
      <c r="G1308" s="13"/>
      <c r="H1308" s="196">
        <v>11.6</v>
      </c>
      <c r="I1308" s="197"/>
      <c r="J1308" s="13"/>
      <c r="K1308" s="13"/>
      <c r="L1308" s="192"/>
      <c r="M1308" s="198"/>
      <c r="N1308" s="199"/>
      <c r="O1308" s="199"/>
      <c r="P1308" s="199"/>
      <c r="Q1308" s="199"/>
      <c r="R1308" s="199"/>
      <c r="S1308" s="199"/>
      <c r="T1308" s="200"/>
      <c r="U1308" s="13"/>
      <c r="V1308" s="13"/>
      <c r="W1308" s="13"/>
      <c r="X1308" s="13"/>
      <c r="Y1308" s="13"/>
      <c r="Z1308" s="13"/>
      <c r="AA1308" s="13"/>
      <c r="AB1308" s="13"/>
      <c r="AC1308" s="13"/>
      <c r="AD1308" s="13"/>
      <c r="AE1308" s="13"/>
      <c r="AT1308" s="194" t="s">
        <v>173</v>
      </c>
      <c r="AU1308" s="194" t="s">
        <v>171</v>
      </c>
      <c r="AV1308" s="13" t="s">
        <v>171</v>
      </c>
      <c r="AW1308" s="13" t="s">
        <v>32</v>
      </c>
      <c r="AX1308" s="13" t="s">
        <v>76</v>
      </c>
      <c r="AY1308" s="194" t="s">
        <v>165</v>
      </c>
    </row>
    <row r="1309" s="13" customFormat="1">
      <c r="A1309" s="13"/>
      <c r="B1309" s="192"/>
      <c r="C1309" s="13"/>
      <c r="D1309" s="193" t="s">
        <v>173</v>
      </c>
      <c r="E1309" s="194" t="s">
        <v>1</v>
      </c>
      <c r="F1309" s="195" t="s">
        <v>1888</v>
      </c>
      <c r="G1309" s="13"/>
      <c r="H1309" s="196">
        <v>21.716000000000001</v>
      </c>
      <c r="I1309" s="197"/>
      <c r="J1309" s="13"/>
      <c r="K1309" s="13"/>
      <c r="L1309" s="192"/>
      <c r="M1309" s="198"/>
      <c r="N1309" s="199"/>
      <c r="O1309" s="199"/>
      <c r="P1309" s="199"/>
      <c r="Q1309" s="199"/>
      <c r="R1309" s="199"/>
      <c r="S1309" s="199"/>
      <c r="T1309" s="200"/>
      <c r="U1309" s="13"/>
      <c r="V1309" s="13"/>
      <c r="W1309" s="13"/>
      <c r="X1309" s="13"/>
      <c r="Y1309" s="13"/>
      <c r="Z1309" s="13"/>
      <c r="AA1309" s="13"/>
      <c r="AB1309" s="13"/>
      <c r="AC1309" s="13"/>
      <c r="AD1309" s="13"/>
      <c r="AE1309" s="13"/>
      <c r="AT1309" s="194" t="s">
        <v>173</v>
      </c>
      <c r="AU1309" s="194" t="s">
        <v>171</v>
      </c>
      <c r="AV1309" s="13" t="s">
        <v>171</v>
      </c>
      <c r="AW1309" s="13" t="s">
        <v>32</v>
      </c>
      <c r="AX1309" s="13" t="s">
        <v>76</v>
      </c>
      <c r="AY1309" s="194" t="s">
        <v>165</v>
      </c>
    </row>
    <row r="1310" s="13" customFormat="1">
      <c r="A1310" s="13"/>
      <c r="B1310" s="192"/>
      <c r="C1310" s="13"/>
      <c r="D1310" s="193" t="s">
        <v>173</v>
      </c>
      <c r="E1310" s="194" t="s">
        <v>1</v>
      </c>
      <c r="F1310" s="195" t="s">
        <v>1889</v>
      </c>
      <c r="G1310" s="13"/>
      <c r="H1310" s="196">
        <v>11.199999999999999</v>
      </c>
      <c r="I1310" s="197"/>
      <c r="J1310" s="13"/>
      <c r="K1310" s="13"/>
      <c r="L1310" s="192"/>
      <c r="M1310" s="198"/>
      <c r="N1310" s="199"/>
      <c r="O1310" s="199"/>
      <c r="P1310" s="199"/>
      <c r="Q1310" s="199"/>
      <c r="R1310" s="199"/>
      <c r="S1310" s="199"/>
      <c r="T1310" s="200"/>
      <c r="U1310" s="13"/>
      <c r="V1310" s="13"/>
      <c r="W1310" s="13"/>
      <c r="X1310" s="13"/>
      <c r="Y1310" s="13"/>
      <c r="Z1310" s="13"/>
      <c r="AA1310" s="13"/>
      <c r="AB1310" s="13"/>
      <c r="AC1310" s="13"/>
      <c r="AD1310" s="13"/>
      <c r="AE1310" s="13"/>
      <c r="AT1310" s="194" t="s">
        <v>173</v>
      </c>
      <c r="AU1310" s="194" t="s">
        <v>171</v>
      </c>
      <c r="AV1310" s="13" t="s">
        <v>171</v>
      </c>
      <c r="AW1310" s="13" t="s">
        <v>32</v>
      </c>
      <c r="AX1310" s="13" t="s">
        <v>76</v>
      </c>
      <c r="AY1310" s="194" t="s">
        <v>165</v>
      </c>
    </row>
    <row r="1311" s="13" customFormat="1">
      <c r="A1311" s="13"/>
      <c r="B1311" s="192"/>
      <c r="C1311" s="13"/>
      <c r="D1311" s="193" t="s">
        <v>173</v>
      </c>
      <c r="E1311" s="194" t="s">
        <v>1</v>
      </c>
      <c r="F1311" s="195" t="s">
        <v>1890</v>
      </c>
      <c r="G1311" s="13"/>
      <c r="H1311" s="196">
        <v>10.800000000000001</v>
      </c>
      <c r="I1311" s="197"/>
      <c r="J1311" s="13"/>
      <c r="K1311" s="13"/>
      <c r="L1311" s="192"/>
      <c r="M1311" s="198"/>
      <c r="N1311" s="199"/>
      <c r="O1311" s="199"/>
      <c r="P1311" s="199"/>
      <c r="Q1311" s="199"/>
      <c r="R1311" s="199"/>
      <c r="S1311" s="199"/>
      <c r="T1311" s="200"/>
      <c r="U1311" s="13"/>
      <c r="V1311" s="13"/>
      <c r="W1311" s="13"/>
      <c r="X1311" s="13"/>
      <c r="Y1311" s="13"/>
      <c r="Z1311" s="13"/>
      <c r="AA1311" s="13"/>
      <c r="AB1311" s="13"/>
      <c r="AC1311" s="13"/>
      <c r="AD1311" s="13"/>
      <c r="AE1311" s="13"/>
      <c r="AT1311" s="194" t="s">
        <v>173</v>
      </c>
      <c r="AU1311" s="194" t="s">
        <v>171</v>
      </c>
      <c r="AV1311" s="13" t="s">
        <v>171</v>
      </c>
      <c r="AW1311" s="13" t="s">
        <v>32</v>
      </c>
      <c r="AX1311" s="13" t="s">
        <v>76</v>
      </c>
      <c r="AY1311" s="194" t="s">
        <v>165</v>
      </c>
    </row>
    <row r="1312" s="13" customFormat="1">
      <c r="A1312" s="13"/>
      <c r="B1312" s="192"/>
      <c r="C1312" s="13"/>
      <c r="D1312" s="193" t="s">
        <v>173</v>
      </c>
      <c r="E1312" s="194" t="s">
        <v>1</v>
      </c>
      <c r="F1312" s="195" t="s">
        <v>1891</v>
      </c>
      <c r="G1312" s="13"/>
      <c r="H1312" s="196">
        <v>12</v>
      </c>
      <c r="I1312" s="197"/>
      <c r="J1312" s="13"/>
      <c r="K1312" s="13"/>
      <c r="L1312" s="192"/>
      <c r="M1312" s="198"/>
      <c r="N1312" s="199"/>
      <c r="O1312" s="199"/>
      <c r="P1312" s="199"/>
      <c r="Q1312" s="199"/>
      <c r="R1312" s="199"/>
      <c r="S1312" s="199"/>
      <c r="T1312" s="200"/>
      <c r="U1312" s="13"/>
      <c r="V1312" s="13"/>
      <c r="W1312" s="13"/>
      <c r="X1312" s="13"/>
      <c r="Y1312" s="13"/>
      <c r="Z1312" s="13"/>
      <c r="AA1312" s="13"/>
      <c r="AB1312" s="13"/>
      <c r="AC1312" s="13"/>
      <c r="AD1312" s="13"/>
      <c r="AE1312" s="13"/>
      <c r="AT1312" s="194" t="s">
        <v>173</v>
      </c>
      <c r="AU1312" s="194" t="s">
        <v>171</v>
      </c>
      <c r="AV1312" s="13" t="s">
        <v>171</v>
      </c>
      <c r="AW1312" s="13" t="s">
        <v>32</v>
      </c>
      <c r="AX1312" s="13" t="s">
        <v>76</v>
      </c>
      <c r="AY1312" s="194" t="s">
        <v>165</v>
      </c>
    </row>
    <row r="1313" s="13" customFormat="1">
      <c r="A1313" s="13"/>
      <c r="B1313" s="192"/>
      <c r="C1313" s="13"/>
      <c r="D1313" s="193" t="s">
        <v>173</v>
      </c>
      <c r="E1313" s="194" t="s">
        <v>1</v>
      </c>
      <c r="F1313" s="195" t="s">
        <v>1892</v>
      </c>
      <c r="G1313" s="13"/>
      <c r="H1313" s="196">
        <v>16.399999999999999</v>
      </c>
      <c r="I1313" s="197"/>
      <c r="J1313" s="13"/>
      <c r="K1313" s="13"/>
      <c r="L1313" s="192"/>
      <c r="M1313" s="198"/>
      <c r="N1313" s="199"/>
      <c r="O1313" s="199"/>
      <c r="P1313" s="199"/>
      <c r="Q1313" s="199"/>
      <c r="R1313" s="199"/>
      <c r="S1313" s="199"/>
      <c r="T1313" s="200"/>
      <c r="U1313" s="13"/>
      <c r="V1313" s="13"/>
      <c r="W1313" s="13"/>
      <c r="X1313" s="13"/>
      <c r="Y1313" s="13"/>
      <c r="Z1313" s="13"/>
      <c r="AA1313" s="13"/>
      <c r="AB1313" s="13"/>
      <c r="AC1313" s="13"/>
      <c r="AD1313" s="13"/>
      <c r="AE1313" s="13"/>
      <c r="AT1313" s="194" t="s">
        <v>173</v>
      </c>
      <c r="AU1313" s="194" t="s">
        <v>171</v>
      </c>
      <c r="AV1313" s="13" t="s">
        <v>171</v>
      </c>
      <c r="AW1313" s="13" t="s">
        <v>32</v>
      </c>
      <c r="AX1313" s="13" t="s">
        <v>76</v>
      </c>
      <c r="AY1313" s="194" t="s">
        <v>165</v>
      </c>
    </row>
    <row r="1314" s="13" customFormat="1">
      <c r="A1314" s="13"/>
      <c r="B1314" s="192"/>
      <c r="C1314" s="13"/>
      <c r="D1314" s="193" t="s">
        <v>173</v>
      </c>
      <c r="E1314" s="194" t="s">
        <v>1</v>
      </c>
      <c r="F1314" s="195" t="s">
        <v>1893</v>
      </c>
      <c r="G1314" s="13"/>
      <c r="H1314" s="196">
        <v>11.800000000000001</v>
      </c>
      <c r="I1314" s="197"/>
      <c r="J1314" s="13"/>
      <c r="K1314" s="13"/>
      <c r="L1314" s="192"/>
      <c r="M1314" s="198"/>
      <c r="N1314" s="199"/>
      <c r="O1314" s="199"/>
      <c r="P1314" s="199"/>
      <c r="Q1314" s="199"/>
      <c r="R1314" s="199"/>
      <c r="S1314" s="199"/>
      <c r="T1314" s="200"/>
      <c r="U1314" s="13"/>
      <c r="V1314" s="13"/>
      <c r="W1314" s="13"/>
      <c r="X1314" s="13"/>
      <c r="Y1314" s="13"/>
      <c r="Z1314" s="13"/>
      <c r="AA1314" s="13"/>
      <c r="AB1314" s="13"/>
      <c r="AC1314" s="13"/>
      <c r="AD1314" s="13"/>
      <c r="AE1314" s="13"/>
      <c r="AT1314" s="194" t="s">
        <v>173</v>
      </c>
      <c r="AU1314" s="194" t="s">
        <v>171</v>
      </c>
      <c r="AV1314" s="13" t="s">
        <v>171</v>
      </c>
      <c r="AW1314" s="13" t="s">
        <v>32</v>
      </c>
      <c r="AX1314" s="13" t="s">
        <v>76</v>
      </c>
      <c r="AY1314" s="194" t="s">
        <v>165</v>
      </c>
    </row>
    <row r="1315" s="13" customFormat="1">
      <c r="A1315" s="13"/>
      <c r="B1315" s="192"/>
      <c r="C1315" s="13"/>
      <c r="D1315" s="193" t="s">
        <v>173</v>
      </c>
      <c r="E1315" s="194" t="s">
        <v>1</v>
      </c>
      <c r="F1315" s="195" t="s">
        <v>1894</v>
      </c>
      <c r="G1315" s="13"/>
      <c r="H1315" s="196">
        <v>29.904</v>
      </c>
      <c r="I1315" s="197"/>
      <c r="J1315" s="13"/>
      <c r="K1315" s="13"/>
      <c r="L1315" s="192"/>
      <c r="M1315" s="198"/>
      <c r="N1315" s="199"/>
      <c r="O1315" s="199"/>
      <c r="P1315" s="199"/>
      <c r="Q1315" s="199"/>
      <c r="R1315" s="199"/>
      <c r="S1315" s="199"/>
      <c r="T1315" s="200"/>
      <c r="U1315" s="13"/>
      <c r="V1315" s="13"/>
      <c r="W1315" s="13"/>
      <c r="X1315" s="13"/>
      <c r="Y1315" s="13"/>
      <c r="Z1315" s="13"/>
      <c r="AA1315" s="13"/>
      <c r="AB1315" s="13"/>
      <c r="AC1315" s="13"/>
      <c r="AD1315" s="13"/>
      <c r="AE1315" s="13"/>
      <c r="AT1315" s="194" t="s">
        <v>173</v>
      </c>
      <c r="AU1315" s="194" t="s">
        <v>171</v>
      </c>
      <c r="AV1315" s="13" t="s">
        <v>171</v>
      </c>
      <c r="AW1315" s="13" t="s">
        <v>32</v>
      </c>
      <c r="AX1315" s="13" t="s">
        <v>76</v>
      </c>
      <c r="AY1315" s="194" t="s">
        <v>165</v>
      </c>
    </row>
    <row r="1316" s="13" customFormat="1">
      <c r="A1316" s="13"/>
      <c r="B1316" s="192"/>
      <c r="C1316" s="13"/>
      <c r="D1316" s="193" t="s">
        <v>173</v>
      </c>
      <c r="E1316" s="194" t="s">
        <v>1</v>
      </c>
      <c r="F1316" s="195" t="s">
        <v>1895</v>
      </c>
      <c r="G1316" s="13"/>
      <c r="H1316" s="196">
        <v>33.107999999999997</v>
      </c>
      <c r="I1316" s="197"/>
      <c r="J1316" s="13"/>
      <c r="K1316" s="13"/>
      <c r="L1316" s="192"/>
      <c r="M1316" s="198"/>
      <c r="N1316" s="199"/>
      <c r="O1316" s="199"/>
      <c r="P1316" s="199"/>
      <c r="Q1316" s="199"/>
      <c r="R1316" s="199"/>
      <c r="S1316" s="199"/>
      <c r="T1316" s="200"/>
      <c r="U1316" s="13"/>
      <c r="V1316" s="13"/>
      <c r="W1316" s="13"/>
      <c r="X1316" s="13"/>
      <c r="Y1316" s="13"/>
      <c r="Z1316" s="13"/>
      <c r="AA1316" s="13"/>
      <c r="AB1316" s="13"/>
      <c r="AC1316" s="13"/>
      <c r="AD1316" s="13"/>
      <c r="AE1316" s="13"/>
      <c r="AT1316" s="194" t="s">
        <v>173</v>
      </c>
      <c r="AU1316" s="194" t="s">
        <v>171</v>
      </c>
      <c r="AV1316" s="13" t="s">
        <v>171</v>
      </c>
      <c r="AW1316" s="13" t="s">
        <v>32</v>
      </c>
      <c r="AX1316" s="13" t="s">
        <v>76</v>
      </c>
      <c r="AY1316" s="194" t="s">
        <v>165</v>
      </c>
    </row>
    <row r="1317" s="13" customFormat="1">
      <c r="A1317" s="13"/>
      <c r="B1317" s="192"/>
      <c r="C1317" s="13"/>
      <c r="D1317" s="193" t="s">
        <v>173</v>
      </c>
      <c r="E1317" s="194" t="s">
        <v>1</v>
      </c>
      <c r="F1317" s="195" t="s">
        <v>1896</v>
      </c>
      <c r="G1317" s="13"/>
      <c r="H1317" s="196">
        <v>-32.399999999999999</v>
      </c>
      <c r="I1317" s="197"/>
      <c r="J1317" s="13"/>
      <c r="K1317" s="13"/>
      <c r="L1317" s="192"/>
      <c r="M1317" s="198"/>
      <c r="N1317" s="199"/>
      <c r="O1317" s="199"/>
      <c r="P1317" s="199"/>
      <c r="Q1317" s="199"/>
      <c r="R1317" s="199"/>
      <c r="S1317" s="199"/>
      <c r="T1317" s="200"/>
      <c r="U1317" s="13"/>
      <c r="V1317" s="13"/>
      <c r="W1317" s="13"/>
      <c r="X1317" s="13"/>
      <c r="Y1317" s="13"/>
      <c r="Z1317" s="13"/>
      <c r="AA1317" s="13"/>
      <c r="AB1317" s="13"/>
      <c r="AC1317" s="13"/>
      <c r="AD1317" s="13"/>
      <c r="AE1317" s="13"/>
      <c r="AT1317" s="194" t="s">
        <v>173</v>
      </c>
      <c r="AU1317" s="194" t="s">
        <v>171</v>
      </c>
      <c r="AV1317" s="13" t="s">
        <v>171</v>
      </c>
      <c r="AW1317" s="13" t="s">
        <v>32</v>
      </c>
      <c r="AX1317" s="13" t="s">
        <v>76</v>
      </c>
      <c r="AY1317" s="194" t="s">
        <v>165</v>
      </c>
    </row>
    <row r="1318" s="15" customFormat="1">
      <c r="A1318" s="15"/>
      <c r="B1318" s="220"/>
      <c r="C1318" s="15"/>
      <c r="D1318" s="193" t="s">
        <v>173</v>
      </c>
      <c r="E1318" s="221" t="s">
        <v>1</v>
      </c>
      <c r="F1318" s="222" t="s">
        <v>1897</v>
      </c>
      <c r="G1318" s="15"/>
      <c r="H1318" s="221" t="s">
        <v>1</v>
      </c>
      <c r="I1318" s="223"/>
      <c r="J1318" s="15"/>
      <c r="K1318" s="15"/>
      <c r="L1318" s="220"/>
      <c r="M1318" s="224"/>
      <c r="N1318" s="225"/>
      <c r="O1318" s="225"/>
      <c r="P1318" s="225"/>
      <c r="Q1318" s="225"/>
      <c r="R1318" s="225"/>
      <c r="S1318" s="225"/>
      <c r="T1318" s="226"/>
      <c r="U1318" s="15"/>
      <c r="V1318" s="15"/>
      <c r="W1318" s="15"/>
      <c r="X1318" s="15"/>
      <c r="Y1318" s="15"/>
      <c r="Z1318" s="15"/>
      <c r="AA1318" s="15"/>
      <c r="AB1318" s="15"/>
      <c r="AC1318" s="15"/>
      <c r="AD1318" s="15"/>
      <c r="AE1318" s="15"/>
      <c r="AT1318" s="221" t="s">
        <v>173</v>
      </c>
      <c r="AU1318" s="221" t="s">
        <v>171</v>
      </c>
      <c r="AV1318" s="15" t="s">
        <v>81</v>
      </c>
      <c r="AW1318" s="15" t="s">
        <v>32</v>
      </c>
      <c r="AX1318" s="15" t="s">
        <v>76</v>
      </c>
      <c r="AY1318" s="221" t="s">
        <v>165</v>
      </c>
    </row>
    <row r="1319" s="13" customFormat="1">
      <c r="A1319" s="13"/>
      <c r="B1319" s="192"/>
      <c r="C1319" s="13"/>
      <c r="D1319" s="193" t="s">
        <v>173</v>
      </c>
      <c r="E1319" s="194" t="s">
        <v>1</v>
      </c>
      <c r="F1319" s="195" t="s">
        <v>1898</v>
      </c>
      <c r="G1319" s="13"/>
      <c r="H1319" s="196">
        <v>4.3200000000000003</v>
      </c>
      <c r="I1319" s="197"/>
      <c r="J1319" s="13"/>
      <c r="K1319" s="13"/>
      <c r="L1319" s="192"/>
      <c r="M1319" s="198"/>
      <c r="N1319" s="199"/>
      <c r="O1319" s="199"/>
      <c r="P1319" s="199"/>
      <c r="Q1319" s="199"/>
      <c r="R1319" s="199"/>
      <c r="S1319" s="199"/>
      <c r="T1319" s="200"/>
      <c r="U1319" s="13"/>
      <c r="V1319" s="13"/>
      <c r="W1319" s="13"/>
      <c r="X1319" s="13"/>
      <c r="Y1319" s="13"/>
      <c r="Z1319" s="13"/>
      <c r="AA1319" s="13"/>
      <c r="AB1319" s="13"/>
      <c r="AC1319" s="13"/>
      <c r="AD1319" s="13"/>
      <c r="AE1319" s="13"/>
      <c r="AT1319" s="194" t="s">
        <v>173</v>
      </c>
      <c r="AU1319" s="194" t="s">
        <v>171</v>
      </c>
      <c r="AV1319" s="13" t="s">
        <v>171</v>
      </c>
      <c r="AW1319" s="13" t="s">
        <v>32</v>
      </c>
      <c r="AX1319" s="13" t="s">
        <v>76</v>
      </c>
      <c r="AY1319" s="194" t="s">
        <v>165</v>
      </c>
    </row>
    <row r="1320" s="13" customFormat="1">
      <c r="A1320" s="13"/>
      <c r="B1320" s="192"/>
      <c r="C1320" s="13"/>
      <c r="D1320" s="193" t="s">
        <v>173</v>
      </c>
      <c r="E1320" s="194" t="s">
        <v>1</v>
      </c>
      <c r="F1320" s="195" t="s">
        <v>1899</v>
      </c>
      <c r="G1320" s="13"/>
      <c r="H1320" s="196">
        <v>5.3099999999999996</v>
      </c>
      <c r="I1320" s="197"/>
      <c r="J1320" s="13"/>
      <c r="K1320" s="13"/>
      <c r="L1320" s="192"/>
      <c r="M1320" s="198"/>
      <c r="N1320" s="199"/>
      <c r="O1320" s="199"/>
      <c r="P1320" s="199"/>
      <c r="Q1320" s="199"/>
      <c r="R1320" s="199"/>
      <c r="S1320" s="199"/>
      <c r="T1320" s="200"/>
      <c r="U1320" s="13"/>
      <c r="V1320" s="13"/>
      <c r="W1320" s="13"/>
      <c r="X1320" s="13"/>
      <c r="Y1320" s="13"/>
      <c r="Z1320" s="13"/>
      <c r="AA1320" s="13"/>
      <c r="AB1320" s="13"/>
      <c r="AC1320" s="13"/>
      <c r="AD1320" s="13"/>
      <c r="AE1320" s="13"/>
      <c r="AT1320" s="194" t="s">
        <v>173</v>
      </c>
      <c r="AU1320" s="194" t="s">
        <v>171</v>
      </c>
      <c r="AV1320" s="13" t="s">
        <v>171</v>
      </c>
      <c r="AW1320" s="13" t="s">
        <v>32</v>
      </c>
      <c r="AX1320" s="13" t="s">
        <v>76</v>
      </c>
      <c r="AY1320" s="194" t="s">
        <v>165</v>
      </c>
    </row>
    <row r="1321" s="16" customFormat="1">
      <c r="A1321" s="16"/>
      <c r="B1321" s="227"/>
      <c r="C1321" s="16"/>
      <c r="D1321" s="193" t="s">
        <v>173</v>
      </c>
      <c r="E1321" s="228" t="s">
        <v>1</v>
      </c>
      <c r="F1321" s="229" t="s">
        <v>307</v>
      </c>
      <c r="G1321" s="16"/>
      <c r="H1321" s="230">
        <v>264.75800000000004</v>
      </c>
      <c r="I1321" s="231"/>
      <c r="J1321" s="16"/>
      <c r="K1321" s="16"/>
      <c r="L1321" s="227"/>
      <c r="M1321" s="232"/>
      <c r="N1321" s="233"/>
      <c r="O1321" s="233"/>
      <c r="P1321" s="233"/>
      <c r="Q1321" s="233"/>
      <c r="R1321" s="233"/>
      <c r="S1321" s="233"/>
      <c r="T1321" s="234"/>
      <c r="U1321" s="16"/>
      <c r="V1321" s="16"/>
      <c r="W1321" s="16"/>
      <c r="X1321" s="16"/>
      <c r="Y1321" s="16"/>
      <c r="Z1321" s="16"/>
      <c r="AA1321" s="16"/>
      <c r="AB1321" s="16"/>
      <c r="AC1321" s="16"/>
      <c r="AD1321" s="16"/>
      <c r="AE1321" s="16"/>
      <c r="AT1321" s="228" t="s">
        <v>173</v>
      </c>
      <c r="AU1321" s="228" t="s">
        <v>171</v>
      </c>
      <c r="AV1321" s="16" t="s">
        <v>88</v>
      </c>
      <c r="AW1321" s="16" t="s">
        <v>32</v>
      </c>
      <c r="AX1321" s="16" t="s">
        <v>76</v>
      </c>
      <c r="AY1321" s="228" t="s">
        <v>165</v>
      </c>
    </row>
    <row r="1322" s="15" customFormat="1">
      <c r="A1322" s="15"/>
      <c r="B1322" s="220"/>
      <c r="C1322" s="15"/>
      <c r="D1322" s="193" t="s">
        <v>173</v>
      </c>
      <c r="E1322" s="221" t="s">
        <v>1</v>
      </c>
      <c r="F1322" s="222" t="s">
        <v>653</v>
      </c>
      <c r="G1322" s="15"/>
      <c r="H1322" s="221" t="s">
        <v>1</v>
      </c>
      <c r="I1322" s="223"/>
      <c r="J1322" s="15"/>
      <c r="K1322" s="15"/>
      <c r="L1322" s="220"/>
      <c r="M1322" s="224"/>
      <c r="N1322" s="225"/>
      <c r="O1322" s="225"/>
      <c r="P1322" s="225"/>
      <c r="Q1322" s="225"/>
      <c r="R1322" s="225"/>
      <c r="S1322" s="225"/>
      <c r="T1322" s="226"/>
      <c r="U1322" s="15"/>
      <c r="V1322" s="15"/>
      <c r="W1322" s="15"/>
      <c r="X1322" s="15"/>
      <c r="Y1322" s="15"/>
      <c r="Z1322" s="15"/>
      <c r="AA1322" s="15"/>
      <c r="AB1322" s="15"/>
      <c r="AC1322" s="15"/>
      <c r="AD1322" s="15"/>
      <c r="AE1322" s="15"/>
      <c r="AT1322" s="221" t="s">
        <v>173</v>
      </c>
      <c r="AU1322" s="221" t="s">
        <v>171</v>
      </c>
      <c r="AV1322" s="15" t="s">
        <v>81</v>
      </c>
      <c r="AW1322" s="15" t="s">
        <v>32</v>
      </c>
      <c r="AX1322" s="15" t="s">
        <v>76</v>
      </c>
      <c r="AY1322" s="221" t="s">
        <v>165</v>
      </c>
    </row>
    <row r="1323" s="13" customFormat="1">
      <c r="A1323" s="13"/>
      <c r="B1323" s="192"/>
      <c r="C1323" s="13"/>
      <c r="D1323" s="193" t="s">
        <v>173</v>
      </c>
      <c r="E1323" s="194" t="s">
        <v>1</v>
      </c>
      <c r="F1323" s="195" t="s">
        <v>450</v>
      </c>
      <c r="G1323" s="13"/>
      <c r="H1323" s="196">
        <v>8.7780000000000005</v>
      </c>
      <c r="I1323" s="197"/>
      <c r="J1323" s="13"/>
      <c r="K1323" s="13"/>
      <c r="L1323" s="192"/>
      <c r="M1323" s="198"/>
      <c r="N1323" s="199"/>
      <c r="O1323" s="199"/>
      <c r="P1323" s="199"/>
      <c r="Q1323" s="199"/>
      <c r="R1323" s="199"/>
      <c r="S1323" s="199"/>
      <c r="T1323" s="200"/>
      <c r="U1323" s="13"/>
      <c r="V1323" s="13"/>
      <c r="W1323" s="13"/>
      <c r="X1323" s="13"/>
      <c r="Y1323" s="13"/>
      <c r="Z1323" s="13"/>
      <c r="AA1323" s="13"/>
      <c r="AB1323" s="13"/>
      <c r="AC1323" s="13"/>
      <c r="AD1323" s="13"/>
      <c r="AE1323" s="13"/>
      <c r="AT1323" s="194" t="s">
        <v>173</v>
      </c>
      <c r="AU1323" s="194" t="s">
        <v>171</v>
      </c>
      <c r="AV1323" s="13" t="s">
        <v>171</v>
      </c>
      <c r="AW1323" s="13" t="s">
        <v>32</v>
      </c>
      <c r="AX1323" s="13" t="s">
        <v>76</v>
      </c>
      <c r="AY1323" s="194" t="s">
        <v>165</v>
      </c>
    </row>
    <row r="1324" s="13" customFormat="1">
      <c r="A1324" s="13"/>
      <c r="B1324" s="192"/>
      <c r="C1324" s="13"/>
      <c r="D1324" s="193" t="s">
        <v>173</v>
      </c>
      <c r="E1324" s="194" t="s">
        <v>1</v>
      </c>
      <c r="F1324" s="195" t="s">
        <v>451</v>
      </c>
      <c r="G1324" s="13"/>
      <c r="H1324" s="196">
        <v>10.108000000000001</v>
      </c>
      <c r="I1324" s="197"/>
      <c r="J1324" s="13"/>
      <c r="K1324" s="13"/>
      <c r="L1324" s="192"/>
      <c r="M1324" s="198"/>
      <c r="N1324" s="199"/>
      <c r="O1324" s="199"/>
      <c r="P1324" s="199"/>
      <c r="Q1324" s="199"/>
      <c r="R1324" s="199"/>
      <c r="S1324" s="199"/>
      <c r="T1324" s="200"/>
      <c r="U1324" s="13"/>
      <c r="V1324" s="13"/>
      <c r="W1324" s="13"/>
      <c r="X1324" s="13"/>
      <c r="Y1324" s="13"/>
      <c r="Z1324" s="13"/>
      <c r="AA1324" s="13"/>
      <c r="AB1324" s="13"/>
      <c r="AC1324" s="13"/>
      <c r="AD1324" s="13"/>
      <c r="AE1324" s="13"/>
      <c r="AT1324" s="194" t="s">
        <v>173</v>
      </c>
      <c r="AU1324" s="194" t="s">
        <v>171</v>
      </c>
      <c r="AV1324" s="13" t="s">
        <v>171</v>
      </c>
      <c r="AW1324" s="13" t="s">
        <v>32</v>
      </c>
      <c r="AX1324" s="13" t="s">
        <v>76</v>
      </c>
      <c r="AY1324" s="194" t="s">
        <v>165</v>
      </c>
    </row>
    <row r="1325" s="13" customFormat="1">
      <c r="A1325" s="13"/>
      <c r="B1325" s="192"/>
      <c r="C1325" s="13"/>
      <c r="D1325" s="193" t="s">
        <v>173</v>
      </c>
      <c r="E1325" s="194" t="s">
        <v>1</v>
      </c>
      <c r="F1325" s="195" t="s">
        <v>1900</v>
      </c>
      <c r="G1325" s="13"/>
      <c r="H1325" s="196">
        <v>9.5760000000000005</v>
      </c>
      <c r="I1325" s="197"/>
      <c r="J1325" s="13"/>
      <c r="K1325" s="13"/>
      <c r="L1325" s="192"/>
      <c r="M1325" s="198"/>
      <c r="N1325" s="199"/>
      <c r="O1325" s="199"/>
      <c r="P1325" s="199"/>
      <c r="Q1325" s="199"/>
      <c r="R1325" s="199"/>
      <c r="S1325" s="199"/>
      <c r="T1325" s="200"/>
      <c r="U1325" s="13"/>
      <c r="V1325" s="13"/>
      <c r="W1325" s="13"/>
      <c r="X1325" s="13"/>
      <c r="Y1325" s="13"/>
      <c r="Z1325" s="13"/>
      <c r="AA1325" s="13"/>
      <c r="AB1325" s="13"/>
      <c r="AC1325" s="13"/>
      <c r="AD1325" s="13"/>
      <c r="AE1325" s="13"/>
      <c r="AT1325" s="194" t="s">
        <v>173</v>
      </c>
      <c r="AU1325" s="194" t="s">
        <v>171</v>
      </c>
      <c r="AV1325" s="13" t="s">
        <v>171</v>
      </c>
      <c r="AW1325" s="13" t="s">
        <v>32</v>
      </c>
      <c r="AX1325" s="13" t="s">
        <v>76</v>
      </c>
      <c r="AY1325" s="194" t="s">
        <v>165</v>
      </c>
    </row>
    <row r="1326" s="13" customFormat="1">
      <c r="A1326" s="13"/>
      <c r="B1326" s="192"/>
      <c r="C1326" s="13"/>
      <c r="D1326" s="193" t="s">
        <v>173</v>
      </c>
      <c r="E1326" s="194" t="s">
        <v>1</v>
      </c>
      <c r="F1326" s="195" t="s">
        <v>1901</v>
      </c>
      <c r="G1326" s="13"/>
      <c r="H1326" s="196">
        <v>7.3150000000000004</v>
      </c>
      <c r="I1326" s="197"/>
      <c r="J1326" s="13"/>
      <c r="K1326" s="13"/>
      <c r="L1326" s="192"/>
      <c r="M1326" s="198"/>
      <c r="N1326" s="199"/>
      <c r="O1326" s="199"/>
      <c r="P1326" s="199"/>
      <c r="Q1326" s="199"/>
      <c r="R1326" s="199"/>
      <c r="S1326" s="199"/>
      <c r="T1326" s="200"/>
      <c r="U1326" s="13"/>
      <c r="V1326" s="13"/>
      <c r="W1326" s="13"/>
      <c r="X1326" s="13"/>
      <c r="Y1326" s="13"/>
      <c r="Z1326" s="13"/>
      <c r="AA1326" s="13"/>
      <c r="AB1326" s="13"/>
      <c r="AC1326" s="13"/>
      <c r="AD1326" s="13"/>
      <c r="AE1326" s="13"/>
      <c r="AT1326" s="194" t="s">
        <v>173</v>
      </c>
      <c r="AU1326" s="194" t="s">
        <v>171</v>
      </c>
      <c r="AV1326" s="13" t="s">
        <v>171</v>
      </c>
      <c r="AW1326" s="13" t="s">
        <v>32</v>
      </c>
      <c r="AX1326" s="13" t="s">
        <v>76</v>
      </c>
      <c r="AY1326" s="194" t="s">
        <v>165</v>
      </c>
    </row>
    <row r="1327" s="13" customFormat="1">
      <c r="A1327" s="13"/>
      <c r="B1327" s="192"/>
      <c r="C1327" s="13"/>
      <c r="D1327" s="193" t="s">
        <v>173</v>
      </c>
      <c r="E1327" s="194" t="s">
        <v>1</v>
      </c>
      <c r="F1327" s="195" t="s">
        <v>1902</v>
      </c>
      <c r="G1327" s="13"/>
      <c r="H1327" s="196">
        <v>7.5810000000000004</v>
      </c>
      <c r="I1327" s="197"/>
      <c r="J1327" s="13"/>
      <c r="K1327" s="13"/>
      <c r="L1327" s="192"/>
      <c r="M1327" s="198"/>
      <c r="N1327" s="199"/>
      <c r="O1327" s="199"/>
      <c r="P1327" s="199"/>
      <c r="Q1327" s="199"/>
      <c r="R1327" s="199"/>
      <c r="S1327" s="199"/>
      <c r="T1327" s="200"/>
      <c r="U1327" s="13"/>
      <c r="V1327" s="13"/>
      <c r="W1327" s="13"/>
      <c r="X1327" s="13"/>
      <c r="Y1327" s="13"/>
      <c r="Z1327" s="13"/>
      <c r="AA1327" s="13"/>
      <c r="AB1327" s="13"/>
      <c r="AC1327" s="13"/>
      <c r="AD1327" s="13"/>
      <c r="AE1327" s="13"/>
      <c r="AT1327" s="194" t="s">
        <v>173</v>
      </c>
      <c r="AU1327" s="194" t="s">
        <v>171</v>
      </c>
      <c r="AV1327" s="13" t="s">
        <v>171</v>
      </c>
      <c r="AW1327" s="13" t="s">
        <v>32</v>
      </c>
      <c r="AX1327" s="13" t="s">
        <v>76</v>
      </c>
      <c r="AY1327" s="194" t="s">
        <v>165</v>
      </c>
    </row>
    <row r="1328" s="13" customFormat="1">
      <c r="A1328" s="13"/>
      <c r="B1328" s="192"/>
      <c r="C1328" s="13"/>
      <c r="D1328" s="193" t="s">
        <v>173</v>
      </c>
      <c r="E1328" s="194" t="s">
        <v>1</v>
      </c>
      <c r="F1328" s="195" t="s">
        <v>1903</v>
      </c>
      <c r="G1328" s="13"/>
      <c r="H1328" s="196">
        <v>9.1769999999999996</v>
      </c>
      <c r="I1328" s="197"/>
      <c r="J1328" s="13"/>
      <c r="K1328" s="13"/>
      <c r="L1328" s="192"/>
      <c r="M1328" s="198"/>
      <c r="N1328" s="199"/>
      <c r="O1328" s="199"/>
      <c r="P1328" s="199"/>
      <c r="Q1328" s="199"/>
      <c r="R1328" s="199"/>
      <c r="S1328" s="199"/>
      <c r="T1328" s="200"/>
      <c r="U1328" s="13"/>
      <c r="V1328" s="13"/>
      <c r="W1328" s="13"/>
      <c r="X1328" s="13"/>
      <c r="Y1328" s="13"/>
      <c r="Z1328" s="13"/>
      <c r="AA1328" s="13"/>
      <c r="AB1328" s="13"/>
      <c r="AC1328" s="13"/>
      <c r="AD1328" s="13"/>
      <c r="AE1328" s="13"/>
      <c r="AT1328" s="194" t="s">
        <v>173</v>
      </c>
      <c r="AU1328" s="194" t="s">
        <v>171</v>
      </c>
      <c r="AV1328" s="13" t="s">
        <v>171</v>
      </c>
      <c r="AW1328" s="13" t="s">
        <v>32</v>
      </c>
      <c r="AX1328" s="13" t="s">
        <v>76</v>
      </c>
      <c r="AY1328" s="194" t="s">
        <v>165</v>
      </c>
    </row>
    <row r="1329" s="13" customFormat="1">
      <c r="A1329" s="13"/>
      <c r="B1329" s="192"/>
      <c r="C1329" s="13"/>
      <c r="D1329" s="193" t="s">
        <v>173</v>
      </c>
      <c r="E1329" s="194" t="s">
        <v>1</v>
      </c>
      <c r="F1329" s="195" t="s">
        <v>1904</v>
      </c>
      <c r="G1329" s="13"/>
      <c r="H1329" s="196">
        <v>40.292999999999999</v>
      </c>
      <c r="I1329" s="197"/>
      <c r="J1329" s="13"/>
      <c r="K1329" s="13"/>
      <c r="L1329" s="192"/>
      <c r="M1329" s="198"/>
      <c r="N1329" s="199"/>
      <c r="O1329" s="199"/>
      <c r="P1329" s="199"/>
      <c r="Q1329" s="199"/>
      <c r="R1329" s="199"/>
      <c r="S1329" s="199"/>
      <c r="T1329" s="200"/>
      <c r="U1329" s="13"/>
      <c r="V1329" s="13"/>
      <c r="W1329" s="13"/>
      <c r="X1329" s="13"/>
      <c r="Y1329" s="13"/>
      <c r="Z1329" s="13"/>
      <c r="AA1329" s="13"/>
      <c r="AB1329" s="13"/>
      <c r="AC1329" s="13"/>
      <c r="AD1329" s="13"/>
      <c r="AE1329" s="13"/>
      <c r="AT1329" s="194" t="s">
        <v>173</v>
      </c>
      <c r="AU1329" s="194" t="s">
        <v>171</v>
      </c>
      <c r="AV1329" s="13" t="s">
        <v>171</v>
      </c>
      <c r="AW1329" s="13" t="s">
        <v>32</v>
      </c>
      <c r="AX1329" s="13" t="s">
        <v>76</v>
      </c>
      <c r="AY1329" s="194" t="s">
        <v>165</v>
      </c>
    </row>
    <row r="1330" s="13" customFormat="1">
      <c r="A1330" s="13"/>
      <c r="B1330" s="192"/>
      <c r="C1330" s="13"/>
      <c r="D1330" s="193" t="s">
        <v>173</v>
      </c>
      <c r="E1330" s="194" t="s">
        <v>1</v>
      </c>
      <c r="F1330" s="195" t="s">
        <v>1905</v>
      </c>
      <c r="G1330" s="13"/>
      <c r="H1330" s="196">
        <v>28.638000000000002</v>
      </c>
      <c r="I1330" s="197"/>
      <c r="J1330" s="13"/>
      <c r="K1330" s="13"/>
      <c r="L1330" s="192"/>
      <c r="M1330" s="198"/>
      <c r="N1330" s="199"/>
      <c r="O1330" s="199"/>
      <c r="P1330" s="199"/>
      <c r="Q1330" s="199"/>
      <c r="R1330" s="199"/>
      <c r="S1330" s="199"/>
      <c r="T1330" s="200"/>
      <c r="U1330" s="13"/>
      <c r="V1330" s="13"/>
      <c r="W1330" s="13"/>
      <c r="X1330" s="13"/>
      <c r="Y1330" s="13"/>
      <c r="Z1330" s="13"/>
      <c r="AA1330" s="13"/>
      <c r="AB1330" s="13"/>
      <c r="AC1330" s="13"/>
      <c r="AD1330" s="13"/>
      <c r="AE1330" s="13"/>
      <c r="AT1330" s="194" t="s">
        <v>173</v>
      </c>
      <c r="AU1330" s="194" t="s">
        <v>171</v>
      </c>
      <c r="AV1330" s="13" t="s">
        <v>171</v>
      </c>
      <c r="AW1330" s="13" t="s">
        <v>32</v>
      </c>
      <c r="AX1330" s="13" t="s">
        <v>76</v>
      </c>
      <c r="AY1330" s="194" t="s">
        <v>165</v>
      </c>
    </row>
    <row r="1331" s="13" customFormat="1">
      <c r="A1331" s="13"/>
      <c r="B1331" s="192"/>
      <c r="C1331" s="13"/>
      <c r="D1331" s="193" t="s">
        <v>173</v>
      </c>
      <c r="E1331" s="194" t="s">
        <v>1</v>
      </c>
      <c r="F1331" s="195" t="s">
        <v>1906</v>
      </c>
      <c r="G1331" s="13"/>
      <c r="H1331" s="196">
        <v>11.438000000000001</v>
      </c>
      <c r="I1331" s="197"/>
      <c r="J1331" s="13"/>
      <c r="K1331" s="13"/>
      <c r="L1331" s="192"/>
      <c r="M1331" s="198"/>
      <c r="N1331" s="199"/>
      <c r="O1331" s="199"/>
      <c r="P1331" s="199"/>
      <c r="Q1331" s="199"/>
      <c r="R1331" s="199"/>
      <c r="S1331" s="199"/>
      <c r="T1331" s="200"/>
      <c r="U1331" s="13"/>
      <c r="V1331" s="13"/>
      <c r="W1331" s="13"/>
      <c r="X1331" s="13"/>
      <c r="Y1331" s="13"/>
      <c r="Z1331" s="13"/>
      <c r="AA1331" s="13"/>
      <c r="AB1331" s="13"/>
      <c r="AC1331" s="13"/>
      <c r="AD1331" s="13"/>
      <c r="AE1331" s="13"/>
      <c r="AT1331" s="194" t="s">
        <v>173</v>
      </c>
      <c r="AU1331" s="194" t="s">
        <v>171</v>
      </c>
      <c r="AV1331" s="13" t="s">
        <v>171</v>
      </c>
      <c r="AW1331" s="13" t="s">
        <v>32</v>
      </c>
      <c r="AX1331" s="13" t="s">
        <v>76</v>
      </c>
      <c r="AY1331" s="194" t="s">
        <v>165</v>
      </c>
    </row>
    <row r="1332" s="13" customFormat="1">
      <c r="A1332" s="13"/>
      <c r="B1332" s="192"/>
      <c r="C1332" s="13"/>
      <c r="D1332" s="193" t="s">
        <v>173</v>
      </c>
      <c r="E1332" s="194" t="s">
        <v>1</v>
      </c>
      <c r="F1332" s="195" t="s">
        <v>1907</v>
      </c>
      <c r="G1332" s="13"/>
      <c r="H1332" s="196">
        <v>13.167</v>
      </c>
      <c r="I1332" s="197"/>
      <c r="J1332" s="13"/>
      <c r="K1332" s="13"/>
      <c r="L1332" s="192"/>
      <c r="M1332" s="198"/>
      <c r="N1332" s="199"/>
      <c r="O1332" s="199"/>
      <c r="P1332" s="199"/>
      <c r="Q1332" s="199"/>
      <c r="R1332" s="199"/>
      <c r="S1332" s="199"/>
      <c r="T1332" s="200"/>
      <c r="U1332" s="13"/>
      <c r="V1332" s="13"/>
      <c r="W1332" s="13"/>
      <c r="X1332" s="13"/>
      <c r="Y1332" s="13"/>
      <c r="Z1332" s="13"/>
      <c r="AA1332" s="13"/>
      <c r="AB1332" s="13"/>
      <c r="AC1332" s="13"/>
      <c r="AD1332" s="13"/>
      <c r="AE1332" s="13"/>
      <c r="AT1332" s="194" t="s">
        <v>173</v>
      </c>
      <c r="AU1332" s="194" t="s">
        <v>171</v>
      </c>
      <c r="AV1332" s="13" t="s">
        <v>171</v>
      </c>
      <c r="AW1332" s="13" t="s">
        <v>32</v>
      </c>
      <c r="AX1332" s="13" t="s">
        <v>76</v>
      </c>
      <c r="AY1332" s="194" t="s">
        <v>165</v>
      </c>
    </row>
    <row r="1333" s="13" customFormat="1">
      <c r="A1333" s="13"/>
      <c r="B1333" s="192"/>
      <c r="C1333" s="13"/>
      <c r="D1333" s="193" t="s">
        <v>173</v>
      </c>
      <c r="E1333" s="194" t="s">
        <v>1</v>
      </c>
      <c r="F1333" s="195" t="s">
        <v>1908</v>
      </c>
      <c r="G1333" s="13"/>
      <c r="H1333" s="196">
        <v>11.438000000000001</v>
      </c>
      <c r="I1333" s="197"/>
      <c r="J1333" s="13"/>
      <c r="K1333" s="13"/>
      <c r="L1333" s="192"/>
      <c r="M1333" s="198"/>
      <c r="N1333" s="199"/>
      <c r="O1333" s="199"/>
      <c r="P1333" s="199"/>
      <c r="Q1333" s="199"/>
      <c r="R1333" s="199"/>
      <c r="S1333" s="199"/>
      <c r="T1333" s="200"/>
      <c r="U1333" s="13"/>
      <c r="V1333" s="13"/>
      <c r="W1333" s="13"/>
      <c r="X1333" s="13"/>
      <c r="Y1333" s="13"/>
      <c r="Z1333" s="13"/>
      <c r="AA1333" s="13"/>
      <c r="AB1333" s="13"/>
      <c r="AC1333" s="13"/>
      <c r="AD1333" s="13"/>
      <c r="AE1333" s="13"/>
      <c r="AT1333" s="194" t="s">
        <v>173</v>
      </c>
      <c r="AU1333" s="194" t="s">
        <v>171</v>
      </c>
      <c r="AV1333" s="13" t="s">
        <v>171</v>
      </c>
      <c r="AW1333" s="13" t="s">
        <v>32</v>
      </c>
      <c r="AX1333" s="13" t="s">
        <v>76</v>
      </c>
      <c r="AY1333" s="194" t="s">
        <v>165</v>
      </c>
    </row>
    <row r="1334" s="13" customFormat="1">
      <c r="A1334" s="13"/>
      <c r="B1334" s="192"/>
      <c r="C1334" s="13"/>
      <c r="D1334" s="193" t="s">
        <v>173</v>
      </c>
      <c r="E1334" s="194" t="s">
        <v>1</v>
      </c>
      <c r="F1334" s="195" t="s">
        <v>1909</v>
      </c>
      <c r="G1334" s="13"/>
      <c r="H1334" s="196">
        <v>7.7140000000000004</v>
      </c>
      <c r="I1334" s="197"/>
      <c r="J1334" s="13"/>
      <c r="K1334" s="13"/>
      <c r="L1334" s="192"/>
      <c r="M1334" s="198"/>
      <c r="N1334" s="199"/>
      <c r="O1334" s="199"/>
      <c r="P1334" s="199"/>
      <c r="Q1334" s="199"/>
      <c r="R1334" s="199"/>
      <c r="S1334" s="199"/>
      <c r="T1334" s="200"/>
      <c r="U1334" s="13"/>
      <c r="V1334" s="13"/>
      <c r="W1334" s="13"/>
      <c r="X1334" s="13"/>
      <c r="Y1334" s="13"/>
      <c r="Z1334" s="13"/>
      <c r="AA1334" s="13"/>
      <c r="AB1334" s="13"/>
      <c r="AC1334" s="13"/>
      <c r="AD1334" s="13"/>
      <c r="AE1334" s="13"/>
      <c r="AT1334" s="194" t="s">
        <v>173</v>
      </c>
      <c r="AU1334" s="194" t="s">
        <v>171</v>
      </c>
      <c r="AV1334" s="13" t="s">
        <v>171</v>
      </c>
      <c r="AW1334" s="13" t="s">
        <v>32</v>
      </c>
      <c r="AX1334" s="13" t="s">
        <v>76</v>
      </c>
      <c r="AY1334" s="194" t="s">
        <v>165</v>
      </c>
    </row>
    <row r="1335" s="13" customFormat="1">
      <c r="A1335" s="13"/>
      <c r="B1335" s="192"/>
      <c r="C1335" s="13"/>
      <c r="D1335" s="193" t="s">
        <v>173</v>
      </c>
      <c r="E1335" s="194" t="s">
        <v>1</v>
      </c>
      <c r="F1335" s="195" t="s">
        <v>1910</v>
      </c>
      <c r="G1335" s="13"/>
      <c r="H1335" s="196">
        <v>9.5760000000000005</v>
      </c>
      <c r="I1335" s="197"/>
      <c r="J1335" s="13"/>
      <c r="K1335" s="13"/>
      <c r="L1335" s="192"/>
      <c r="M1335" s="198"/>
      <c r="N1335" s="199"/>
      <c r="O1335" s="199"/>
      <c r="P1335" s="199"/>
      <c r="Q1335" s="199"/>
      <c r="R1335" s="199"/>
      <c r="S1335" s="199"/>
      <c r="T1335" s="200"/>
      <c r="U1335" s="13"/>
      <c r="V1335" s="13"/>
      <c r="W1335" s="13"/>
      <c r="X1335" s="13"/>
      <c r="Y1335" s="13"/>
      <c r="Z1335" s="13"/>
      <c r="AA1335" s="13"/>
      <c r="AB1335" s="13"/>
      <c r="AC1335" s="13"/>
      <c r="AD1335" s="13"/>
      <c r="AE1335" s="13"/>
      <c r="AT1335" s="194" t="s">
        <v>173</v>
      </c>
      <c r="AU1335" s="194" t="s">
        <v>171</v>
      </c>
      <c r="AV1335" s="13" t="s">
        <v>171</v>
      </c>
      <c r="AW1335" s="13" t="s">
        <v>32</v>
      </c>
      <c r="AX1335" s="13" t="s">
        <v>76</v>
      </c>
      <c r="AY1335" s="194" t="s">
        <v>165</v>
      </c>
    </row>
    <row r="1336" s="13" customFormat="1">
      <c r="A1336" s="13"/>
      <c r="B1336" s="192"/>
      <c r="C1336" s="13"/>
      <c r="D1336" s="193" t="s">
        <v>173</v>
      </c>
      <c r="E1336" s="194" t="s">
        <v>1</v>
      </c>
      <c r="F1336" s="195" t="s">
        <v>1911</v>
      </c>
      <c r="G1336" s="13"/>
      <c r="H1336" s="196">
        <v>7.7140000000000004</v>
      </c>
      <c r="I1336" s="197"/>
      <c r="J1336" s="13"/>
      <c r="K1336" s="13"/>
      <c r="L1336" s="192"/>
      <c r="M1336" s="198"/>
      <c r="N1336" s="199"/>
      <c r="O1336" s="199"/>
      <c r="P1336" s="199"/>
      <c r="Q1336" s="199"/>
      <c r="R1336" s="199"/>
      <c r="S1336" s="199"/>
      <c r="T1336" s="200"/>
      <c r="U1336" s="13"/>
      <c r="V1336" s="13"/>
      <c r="W1336" s="13"/>
      <c r="X1336" s="13"/>
      <c r="Y1336" s="13"/>
      <c r="Z1336" s="13"/>
      <c r="AA1336" s="13"/>
      <c r="AB1336" s="13"/>
      <c r="AC1336" s="13"/>
      <c r="AD1336" s="13"/>
      <c r="AE1336" s="13"/>
      <c r="AT1336" s="194" t="s">
        <v>173</v>
      </c>
      <c r="AU1336" s="194" t="s">
        <v>171</v>
      </c>
      <c r="AV1336" s="13" t="s">
        <v>171</v>
      </c>
      <c r="AW1336" s="13" t="s">
        <v>32</v>
      </c>
      <c r="AX1336" s="13" t="s">
        <v>76</v>
      </c>
      <c r="AY1336" s="194" t="s">
        <v>165</v>
      </c>
    </row>
    <row r="1337" s="13" customFormat="1">
      <c r="A1337" s="13"/>
      <c r="B1337" s="192"/>
      <c r="C1337" s="13"/>
      <c r="D1337" s="193" t="s">
        <v>173</v>
      </c>
      <c r="E1337" s="194" t="s">
        <v>1</v>
      </c>
      <c r="F1337" s="195" t="s">
        <v>1912</v>
      </c>
      <c r="G1337" s="13"/>
      <c r="H1337" s="196">
        <v>9.8420000000000005</v>
      </c>
      <c r="I1337" s="197"/>
      <c r="J1337" s="13"/>
      <c r="K1337" s="13"/>
      <c r="L1337" s="192"/>
      <c r="M1337" s="198"/>
      <c r="N1337" s="199"/>
      <c r="O1337" s="199"/>
      <c r="P1337" s="199"/>
      <c r="Q1337" s="199"/>
      <c r="R1337" s="199"/>
      <c r="S1337" s="199"/>
      <c r="T1337" s="200"/>
      <c r="U1337" s="13"/>
      <c r="V1337" s="13"/>
      <c r="W1337" s="13"/>
      <c r="X1337" s="13"/>
      <c r="Y1337" s="13"/>
      <c r="Z1337" s="13"/>
      <c r="AA1337" s="13"/>
      <c r="AB1337" s="13"/>
      <c r="AC1337" s="13"/>
      <c r="AD1337" s="13"/>
      <c r="AE1337" s="13"/>
      <c r="AT1337" s="194" t="s">
        <v>173</v>
      </c>
      <c r="AU1337" s="194" t="s">
        <v>171</v>
      </c>
      <c r="AV1337" s="13" t="s">
        <v>171</v>
      </c>
      <c r="AW1337" s="13" t="s">
        <v>32</v>
      </c>
      <c r="AX1337" s="13" t="s">
        <v>76</v>
      </c>
      <c r="AY1337" s="194" t="s">
        <v>165</v>
      </c>
    </row>
    <row r="1338" s="13" customFormat="1">
      <c r="A1338" s="13"/>
      <c r="B1338" s="192"/>
      <c r="C1338" s="13"/>
      <c r="D1338" s="193" t="s">
        <v>173</v>
      </c>
      <c r="E1338" s="194" t="s">
        <v>1</v>
      </c>
      <c r="F1338" s="195" t="s">
        <v>1913</v>
      </c>
      <c r="G1338" s="13"/>
      <c r="H1338" s="196">
        <v>34.965000000000003</v>
      </c>
      <c r="I1338" s="197"/>
      <c r="J1338" s="13"/>
      <c r="K1338" s="13"/>
      <c r="L1338" s="192"/>
      <c r="M1338" s="198"/>
      <c r="N1338" s="199"/>
      <c r="O1338" s="199"/>
      <c r="P1338" s="199"/>
      <c r="Q1338" s="199"/>
      <c r="R1338" s="199"/>
      <c r="S1338" s="199"/>
      <c r="T1338" s="200"/>
      <c r="U1338" s="13"/>
      <c r="V1338" s="13"/>
      <c r="W1338" s="13"/>
      <c r="X1338" s="13"/>
      <c r="Y1338" s="13"/>
      <c r="Z1338" s="13"/>
      <c r="AA1338" s="13"/>
      <c r="AB1338" s="13"/>
      <c r="AC1338" s="13"/>
      <c r="AD1338" s="13"/>
      <c r="AE1338" s="13"/>
      <c r="AT1338" s="194" t="s">
        <v>173</v>
      </c>
      <c r="AU1338" s="194" t="s">
        <v>171</v>
      </c>
      <c r="AV1338" s="13" t="s">
        <v>171</v>
      </c>
      <c r="AW1338" s="13" t="s">
        <v>32</v>
      </c>
      <c r="AX1338" s="13" t="s">
        <v>76</v>
      </c>
      <c r="AY1338" s="194" t="s">
        <v>165</v>
      </c>
    </row>
    <row r="1339" s="13" customFormat="1">
      <c r="A1339" s="13"/>
      <c r="B1339" s="192"/>
      <c r="C1339" s="13"/>
      <c r="D1339" s="193" t="s">
        <v>173</v>
      </c>
      <c r="E1339" s="194" t="s">
        <v>1</v>
      </c>
      <c r="F1339" s="195" t="s">
        <v>1914</v>
      </c>
      <c r="G1339" s="13"/>
      <c r="H1339" s="196">
        <v>-27.199999999999999</v>
      </c>
      <c r="I1339" s="197"/>
      <c r="J1339" s="13"/>
      <c r="K1339" s="13"/>
      <c r="L1339" s="192"/>
      <c r="M1339" s="198"/>
      <c r="N1339" s="199"/>
      <c r="O1339" s="199"/>
      <c r="P1339" s="199"/>
      <c r="Q1339" s="199"/>
      <c r="R1339" s="199"/>
      <c r="S1339" s="199"/>
      <c r="T1339" s="200"/>
      <c r="U1339" s="13"/>
      <c r="V1339" s="13"/>
      <c r="W1339" s="13"/>
      <c r="X1339" s="13"/>
      <c r="Y1339" s="13"/>
      <c r="Z1339" s="13"/>
      <c r="AA1339" s="13"/>
      <c r="AB1339" s="13"/>
      <c r="AC1339" s="13"/>
      <c r="AD1339" s="13"/>
      <c r="AE1339" s="13"/>
      <c r="AT1339" s="194" t="s">
        <v>173</v>
      </c>
      <c r="AU1339" s="194" t="s">
        <v>171</v>
      </c>
      <c r="AV1339" s="13" t="s">
        <v>171</v>
      </c>
      <c r="AW1339" s="13" t="s">
        <v>32</v>
      </c>
      <c r="AX1339" s="13" t="s">
        <v>76</v>
      </c>
      <c r="AY1339" s="194" t="s">
        <v>165</v>
      </c>
    </row>
    <row r="1340" s="15" customFormat="1">
      <c r="A1340" s="15"/>
      <c r="B1340" s="220"/>
      <c r="C1340" s="15"/>
      <c r="D1340" s="193" t="s">
        <v>173</v>
      </c>
      <c r="E1340" s="221" t="s">
        <v>1</v>
      </c>
      <c r="F1340" s="222" t="s">
        <v>1915</v>
      </c>
      <c r="G1340" s="15"/>
      <c r="H1340" s="221" t="s">
        <v>1</v>
      </c>
      <c r="I1340" s="223"/>
      <c r="J1340" s="15"/>
      <c r="K1340" s="15"/>
      <c r="L1340" s="220"/>
      <c r="M1340" s="224"/>
      <c r="N1340" s="225"/>
      <c r="O1340" s="225"/>
      <c r="P1340" s="225"/>
      <c r="Q1340" s="225"/>
      <c r="R1340" s="225"/>
      <c r="S1340" s="225"/>
      <c r="T1340" s="226"/>
      <c r="U1340" s="15"/>
      <c r="V1340" s="15"/>
      <c r="W1340" s="15"/>
      <c r="X1340" s="15"/>
      <c r="Y1340" s="15"/>
      <c r="Z1340" s="15"/>
      <c r="AA1340" s="15"/>
      <c r="AB1340" s="15"/>
      <c r="AC1340" s="15"/>
      <c r="AD1340" s="15"/>
      <c r="AE1340" s="15"/>
      <c r="AT1340" s="221" t="s">
        <v>173</v>
      </c>
      <c r="AU1340" s="221" t="s">
        <v>171</v>
      </c>
      <c r="AV1340" s="15" t="s">
        <v>81</v>
      </c>
      <c r="AW1340" s="15" t="s">
        <v>32</v>
      </c>
      <c r="AX1340" s="15" t="s">
        <v>76</v>
      </c>
      <c r="AY1340" s="221" t="s">
        <v>165</v>
      </c>
    </row>
    <row r="1341" s="13" customFormat="1">
      <c r="A1341" s="13"/>
      <c r="B1341" s="192"/>
      <c r="C1341" s="13"/>
      <c r="D1341" s="193" t="s">
        <v>173</v>
      </c>
      <c r="E1341" s="194" t="s">
        <v>1</v>
      </c>
      <c r="F1341" s="195" t="s">
        <v>1916</v>
      </c>
      <c r="G1341" s="13"/>
      <c r="H1341" s="196">
        <v>5.5800000000000001</v>
      </c>
      <c r="I1341" s="197"/>
      <c r="J1341" s="13"/>
      <c r="K1341" s="13"/>
      <c r="L1341" s="192"/>
      <c r="M1341" s="198"/>
      <c r="N1341" s="199"/>
      <c r="O1341" s="199"/>
      <c r="P1341" s="199"/>
      <c r="Q1341" s="199"/>
      <c r="R1341" s="199"/>
      <c r="S1341" s="199"/>
      <c r="T1341" s="200"/>
      <c r="U1341" s="13"/>
      <c r="V1341" s="13"/>
      <c r="W1341" s="13"/>
      <c r="X1341" s="13"/>
      <c r="Y1341" s="13"/>
      <c r="Z1341" s="13"/>
      <c r="AA1341" s="13"/>
      <c r="AB1341" s="13"/>
      <c r="AC1341" s="13"/>
      <c r="AD1341" s="13"/>
      <c r="AE1341" s="13"/>
      <c r="AT1341" s="194" t="s">
        <v>173</v>
      </c>
      <c r="AU1341" s="194" t="s">
        <v>171</v>
      </c>
      <c r="AV1341" s="13" t="s">
        <v>171</v>
      </c>
      <c r="AW1341" s="13" t="s">
        <v>32</v>
      </c>
      <c r="AX1341" s="13" t="s">
        <v>76</v>
      </c>
      <c r="AY1341" s="194" t="s">
        <v>165</v>
      </c>
    </row>
    <row r="1342" s="16" customFormat="1">
      <c r="A1342" s="16"/>
      <c r="B1342" s="227"/>
      <c r="C1342" s="16"/>
      <c r="D1342" s="193" t="s">
        <v>173</v>
      </c>
      <c r="E1342" s="228" t="s">
        <v>1</v>
      </c>
      <c r="F1342" s="229" t="s">
        <v>307</v>
      </c>
      <c r="G1342" s="16"/>
      <c r="H1342" s="230">
        <v>205.70000000000002</v>
      </c>
      <c r="I1342" s="231"/>
      <c r="J1342" s="16"/>
      <c r="K1342" s="16"/>
      <c r="L1342" s="227"/>
      <c r="M1342" s="232"/>
      <c r="N1342" s="233"/>
      <c r="O1342" s="233"/>
      <c r="P1342" s="233"/>
      <c r="Q1342" s="233"/>
      <c r="R1342" s="233"/>
      <c r="S1342" s="233"/>
      <c r="T1342" s="234"/>
      <c r="U1342" s="16"/>
      <c r="V1342" s="16"/>
      <c r="W1342" s="16"/>
      <c r="X1342" s="16"/>
      <c r="Y1342" s="16"/>
      <c r="Z1342" s="16"/>
      <c r="AA1342" s="16"/>
      <c r="AB1342" s="16"/>
      <c r="AC1342" s="16"/>
      <c r="AD1342" s="16"/>
      <c r="AE1342" s="16"/>
      <c r="AT1342" s="228" t="s">
        <v>173</v>
      </c>
      <c r="AU1342" s="228" t="s">
        <v>171</v>
      </c>
      <c r="AV1342" s="16" t="s">
        <v>88</v>
      </c>
      <c r="AW1342" s="16" t="s">
        <v>32</v>
      </c>
      <c r="AX1342" s="16" t="s">
        <v>76</v>
      </c>
      <c r="AY1342" s="228" t="s">
        <v>165</v>
      </c>
    </row>
    <row r="1343" s="15" customFormat="1">
      <c r="A1343" s="15"/>
      <c r="B1343" s="220"/>
      <c r="C1343" s="15"/>
      <c r="D1343" s="193" t="s">
        <v>173</v>
      </c>
      <c r="E1343" s="221" t="s">
        <v>1</v>
      </c>
      <c r="F1343" s="222" t="s">
        <v>362</v>
      </c>
      <c r="G1343" s="15"/>
      <c r="H1343" s="221" t="s">
        <v>1</v>
      </c>
      <c r="I1343" s="223"/>
      <c r="J1343" s="15"/>
      <c r="K1343" s="15"/>
      <c r="L1343" s="220"/>
      <c r="M1343" s="224"/>
      <c r="N1343" s="225"/>
      <c r="O1343" s="225"/>
      <c r="P1343" s="225"/>
      <c r="Q1343" s="225"/>
      <c r="R1343" s="225"/>
      <c r="S1343" s="225"/>
      <c r="T1343" s="226"/>
      <c r="U1343" s="15"/>
      <c r="V1343" s="15"/>
      <c r="W1343" s="15"/>
      <c r="X1343" s="15"/>
      <c r="Y1343" s="15"/>
      <c r="Z1343" s="15"/>
      <c r="AA1343" s="15"/>
      <c r="AB1343" s="15"/>
      <c r="AC1343" s="15"/>
      <c r="AD1343" s="15"/>
      <c r="AE1343" s="15"/>
      <c r="AT1343" s="221" t="s">
        <v>173</v>
      </c>
      <c r="AU1343" s="221" t="s">
        <v>171</v>
      </c>
      <c r="AV1343" s="15" t="s">
        <v>81</v>
      </c>
      <c r="AW1343" s="15" t="s">
        <v>32</v>
      </c>
      <c r="AX1343" s="15" t="s">
        <v>76</v>
      </c>
      <c r="AY1343" s="221" t="s">
        <v>165</v>
      </c>
    </row>
    <row r="1344" s="13" customFormat="1">
      <c r="A1344" s="13"/>
      <c r="B1344" s="192"/>
      <c r="C1344" s="13"/>
      <c r="D1344" s="193" t="s">
        <v>173</v>
      </c>
      <c r="E1344" s="194" t="s">
        <v>1</v>
      </c>
      <c r="F1344" s="195" t="s">
        <v>1917</v>
      </c>
      <c r="G1344" s="13"/>
      <c r="H1344" s="196">
        <v>11.800000000000001</v>
      </c>
      <c r="I1344" s="197"/>
      <c r="J1344" s="13"/>
      <c r="K1344" s="13"/>
      <c r="L1344" s="192"/>
      <c r="M1344" s="198"/>
      <c r="N1344" s="199"/>
      <c r="O1344" s="199"/>
      <c r="P1344" s="199"/>
      <c r="Q1344" s="199"/>
      <c r="R1344" s="199"/>
      <c r="S1344" s="199"/>
      <c r="T1344" s="200"/>
      <c r="U1344" s="13"/>
      <c r="V1344" s="13"/>
      <c r="W1344" s="13"/>
      <c r="X1344" s="13"/>
      <c r="Y1344" s="13"/>
      <c r="Z1344" s="13"/>
      <c r="AA1344" s="13"/>
      <c r="AB1344" s="13"/>
      <c r="AC1344" s="13"/>
      <c r="AD1344" s="13"/>
      <c r="AE1344" s="13"/>
      <c r="AT1344" s="194" t="s">
        <v>173</v>
      </c>
      <c r="AU1344" s="194" t="s">
        <v>171</v>
      </c>
      <c r="AV1344" s="13" t="s">
        <v>171</v>
      </c>
      <c r="AW1344" s="13" t="s">
        <v>32</v>
      </c>
      <c r="AX1344" s="13" t="s">
        <v>76</v>
      </c>
      <c r="AY1344" s="194" t="s">
        <v>165</v>
      </c>
    </row>
    <row r="1345" s="13" customFormat="1">
      <c r="A1345" s="13"/>
      <c r="B1345" s="192"/>
      <c r="C1345" s="13"/>
      <c r="D1345" s="193" t="s">
        <v>173</v>
      </c>
      <c r="E1345" s="194" t="s">
        <v>1</v>
      </c>
      <c r="F1345" s="195" t="s">
        <v>1918</v>
      </c>
      <c r="G1345" s="13"/>
      <c r="H1345" s="196">
        <v>12</v>
      </c>
      <c r="I1345" s="197"/>
      <c r="J1345" s="13"/>
      <c r="K1345" s="13"/>
      <c r="L1345" s="192"/>
      <c r="M1345" s="198"/>
      <c r="N1345" s="199"/>
      <c r="O1345" s="199"/>
      <c r="P1345" s="199"/>
      <c r="Q1345" s="199"/>
      <c r="R1345" s="199"/>
      <c r="S1345" s="199"/>
      <c r="T1345" s="200"/>
      <c r="U1345" s="13"/>
      <c r="V1345" s="13"/>
      <c r="W1345" s="13"/>
      <c r="X1345" s="13"/>
      <c r="Y1345" s="13"/>
      <c r="Z1345" s="13"/>
      <c r="AA1345" s="13"/>
      <c r="AB1345" s="13"/>
      <c r="AC1345" s="13"/>
      <c r="AD1345" s="13"/>
      <c r="AE1345" s="13"/>
      <c r="AT1345" s="194" t="s">
        <v>173</v>
      </c>
      <c r="AU1345" s="194" t="s">
        <v>171</v>
      </c>
      <c r="AV1345" s="13" t="s">
        <v>171</v>
      </c>
      <c r="AW1345" s="13" t="s">
        <v>32</v>
      </c>
      <c r="AX1345" s="13" t="s">
        <v>76</v>
      </c>
      <c r="AY1345" s="194" t="s">
        <v>165</v>
      </c>
    </row>
    <row r="1346" s="13" customFormat="1">
      <c r="A1346" s="13"/>
      <c r="B1346" s="192"/>
      <c r="C1346" s="13"/>
      <c r="D1346" s="193" t="s">
        <v>173</v>
      </c>
      <c r="E1346" s="194" t="s">
        <v>1</v>
      </c>
      <c r="F1346" s="195" t="s">
        <v>1919</v>
      </c>
      <c r="G1346" s="13"/>
      <c r="H1346" s="196">
        <v>11.608000000000001</v>
      </c>
      <c r="I1346" s="197"/>
      <c r="J1346" s="13"/>
      <c r="K1346" s="13"/>
      <c r="L1346" s="192"/>
      <c r="M1346" s="198"/>
      <c r="N1346" s="199"/>
      <c r="O1346" s="199"/>
      <c r="P1346" s="199"/>
      <c r="Q1346" s="199"/>
      <c r="R1346" s="199"/>
      <c r="S1346" s="199"/>
      <c r="T1346" s="200"/>
      <c r="U1346" s="13"/>
      <c r="V1346" s="13"/>
      <c r="W1346" s="13"/>
      <c r="X1346" s="13"/>
      <c r="Y1346" s="13"/>
      <c r="Z1346" s="13"/>
      <c r="AA1346" s="13"/>
      <c r="AB1346" s="13"/>
      <c r="AC1346" s="13"/>
      <c r="AD1346" s="13"/>
      <c r="AE1346" s="13"/>
      <c r="AT1346" s="194" t="s">
        <v>173</v>
      </c>
      <c r="AU1346" s="194" t="s">
        <v>171</v>
      </c>
      <c r="AV1346" s="13" t="s">
        <v>171</v>
      </c>
      <c r="AW1346" s="13" t="s">
        <v>32</v>
      </c>
      <c r="AX1346" s="13" t="s">
        <v>76</v>
      </c>
      <c r="AY1346" s="194" t="s">
        <v>165</v>
      </c>
    </row>
    <row r="1347" s="13" customFormat="1">
      <c r="A1347" s="13"/>
      <c r="B1347" s="192"/>
      <c r="C1347" s="13"/>
      <c r="D1347" s="193" t="s">
        <v>173</v>
      </c>
      <c r="E1347" s="194" t="s">
        <v>1</v>
      </c>
      <c r="F1347" s="195" t="s">
        <v>1920</v>
      </c>
      <c r="G1347" s="13"/>
      <c r="H1347" s="196">
        <v>23.143999999999998</v>
      </c>
      <c r="I1347" s="197"/>
      <c r="J1347" s="13"/>
      <c r="K1347" s="13"/>
      <c r="L1347" s="192"/>
      <c r="M1347" s="198"/>
      <c r="N1347" s="199"/>
      <c r="O1347" s="199"/>
      <c r="P1347" s="199"/>
      <c r="Q1347" s="199"/>
      <c r="R1347" s="199"/>
      <c r="S1347" s="199"/>
      <c r="T1347" s="200"/>
      <c r="U1347" s="13"/>
      <c r="V1347" s="13"/>
      <c r="W1347" s="13"/>
      <c r="X1347" s="13"/>
      <c r="Y1347" s="13"/>
      <c r="Z1347" s="13"/>
      <c r="AA1347" s="13"/>
      <c r="AB1347" s="13"/>
      <c r="AC1347" s="13"/>
      <c r="AD1347" s="13"/>
      <c r="AE1347" s="13"/>
      <c r="AT1347" s="194" t="s">
        <v>173</v>
      </c>
      <c r="AU1347" s="194" t="s">
        <v>171</v>
      </c>
      <c r="AV1347" s="13" t="s">
        <v>171</v>
      </c>
      <c r="AW1347" s="13" t="s">
        <v>32</v>
      </c>
      <c r="AX1347" s="13" t="s">
        <v>76</v>
      </c>
      <c r="AY1347" s="194" t="s">
        <v>165</v>
      </c>
    </row>
    <row r="1348" s="13" customFormat="1">
      <c r="A1348" s="13"/>
      <c r="B1348" s="192"/>
      <c r="C1348" s="13"/>
      <c r="D1348" s="193" t="s">
        <v>173</v>
      </c>
      <c r="E1348" s="194" t="s">
        <v>1</v>
      </c>
      <c r="F1348" s="195" t="s">
        <v>1921</v>
      </c>
      <c r="G1348" s="13"/>
      <c r="H1348" s="196">
        <v>21.800000000000001</v>
      </c>
      <c r="I1348" s="197"/>
      <c r="J1348" s="13"/>
      <c r="K1348" s="13"/>
      <c r="L1348" s="192"/>
      <c r="M1348" s="198"/>
      <c r="N1348" s="199"/>
      <c r="O1348" s="199"/>
      <c r="P1348" s="199"/>
      <c r="Q1348" s="199"/>
      <c r="R1348" s="199"/>
      <c r="S1348" s="199"/>
      <c r="T1348" s="200"/>
      <c r="U1348" s="13"/>
      <c r="V1348" s="13"/>
      <c r="W1348" s="13"/>
      <c r="X1348" s="13"/>
      <c r="Y1348" s="13"/>
      <c r="Z1348" s="13"/>
      <c r="AA1348" s="13"/>
      <c r="AB1348" s="13"/>
      <c r="AC1348" s="13"/>
      <c r="AD1348" s="13"/>
      <c r="AE1348" s="13"/>
      <c r="AT1348" s="194" t="s">
        <v>173</v>
      </c>
      <c r="AU1348" s="194" t="s">
        <v>171</v>
      </c>
      <c r="AV1348" s="13" t="s">
        <v>171</v>
      </c>
      <c r="AW1348" s="13" t="s">
        <v>32</v>
      </c>
      <c r="AX1348" s="13" t="s">
        <v>76</v>
      </c>
      <c r="AY1348" s="194" t="s">
        <v>165</v>
      </c>
    </row>
    <row r="1349" s="13" customFormat="1">
      <c r="A1349" s="13"/>
      <c r="B1349" s="192"/>
      <c r="C1349" s="13"/>
      <c r="D1349" s="193" t="s">
        <v>173</v>
      </c>
      <c r="E1349" s="194" t="s">
        <v>1</v>
      </c>
      <c r="F1349" s="195" t="s">
        <v>1922</v>
      </c>
      <c r="G1349" s="13"/>
      <c r="H1349" s="196">
        <v>20.047999999999998</v>
      </c>
      <c r="I1349" s="197"/>
      <c r="J1349" s="13"/>
      <c r="K1349" s="13"/>
      <c r="L1349" s="192"/>
      <c r="M1349" s="198"/>
      <c r="N1349" s="199"/>
      <c r="O1349" s="199"/>
      <c r="P1349" s="199"/>
      <c r="Q1349" s="199"/>
      <c r="R1349" s="199"/>
      <c r="S1349" s="199"/>
      <c r="T1349" s="200"/>
      <c r="U1349" s="13"/>
      <c r="V1349" s="13"/>
      <c r="W1349" s="13"/>
      <c r="X1349" s="13"/>
      <c r="Y1349" s="13"/>
      <c r="Z1349" s="13"/>
      <c r="AA1349" s="13"/>
      <c r="AB1349" s="13"/>
      <c r="AC1349" s="13"/>
      <c r="AD1349" s="13"/>
      <c r="AE1349" s="13"/>
      <c r="AT1349" s="194" t="s">
        <v>173</v>
      </c>
      <c r="AU1349" s="194" t="s">
        <v>171</v>
      </c>
      <c r="AV1349" s="13" t="s">
        <v>171</v>
      </c>
      <c r="AW1349" s="13" t="s">
        <v>32</v>
      </c>
      <c r="AX1349" s="13" t="s">
        <v>76</v>
      </c>
      <c r="AY1349" s="194" t="s">
        <v>165</v>
      </c>
    </row>
    <row r="1350" s="13" customFormat="1">
      <c r="A1350" s="13"/>
      <c r="B1350" s="192"/>
      <c r="C1350" s="13"/>
      <c r="D1350" s="193" t="s">
        <v>173</v>
      </c>
      <c r="E1350" s="194" t="s">
        <v>1</v>
      </c>
      <c r="F1350" s="195" t="s">
        <v>1923</v>
      </c>
      <c r="G1350" s="13"/>
      <c r="H1350" s="196">
        <v>16.600000000000001</v>
      </c>
      <c r="I1350" s="197"/>
      <c r="J1350" s="13"/>
      <c r="K1350" s="13"/>
      <c r="L1350" s="192"/>
      <c r="M1350" s="198"/>
      <c r="N1350" s="199"/>
      <c r="O1350" s="199"/>
      <c r="P1350" s="199"/>
      <c r="Q1350" s="199"/>
      <c r="R1350" s="199"/>
      <c r="S1350" s="199"/>
      <c r="T1350" s="200"/>
      <c r="U1350" s="13"/>
      <c r="V1350" s="13"/>
      <c r="W1350" s="13"/>
      <c r="X1350" s="13"/>
      <c r="Y1350" s="13"/>
      <c r="Z1350" s="13"/>
      <c r="AA1350" s="13"/>
      <c r="AB1350" s="13"/>
      <c r="AC1350" s="13"/>
      <c r="AD1350" s="13"/>
      <c r="AE1350" s="13"/>
      <c r="AT1350" s="194" t="s">
        <v>173</v>
      </c>
      <c r="AU1350" s="194" t="s">
        <v>171</v>
      </c>
      <c r="AV1350" s="13" t="s">
        <v>171</v>
      </c>
      <c r="AW1350" s="13" t="s">
        <v>32</v>
      </c>
      <c r="AX1350" s="13" t="s">
        <v>76</v>
      </c>
      <c r="AY1350" s="194" t="s">
        <v>165</v>
      </c>
    </row>
    <row r="1351" s="13" customFormat="1">
      <c r="A1351" s="13"/>
      <c r="B1351" s="192"/>
      <c r="C1351" s="13"/>
      <c r="D1351" s="193" t="s">
        <v>173</v>
      </c>
      <c r="E1351" s="194" t="s">
        <v>1</v>
      </c>
      <c r="F1351" s="195" t="s">
        <v>1924</v>
      </c>
      <c r="G1351" s="13"/>
      <c r="H1351" s="196">
        <v>11.432</v>
      </c>
      <c r="I1351" s="197"/>
      <c r="J1351" s="13"/>
      <c r="K1351" s="13"/>
      <c r="L1351" s="192"/>
      <c r="M1351" s="198"/>
      <c r="N1351" s="199"/>
      <c r="O1351" s="199"/>
      <c r="P1351" s="199"/>
      <c r="Q1351" s="199"/>
      <c r="R1351" s="199"/>
      <c r="S1351" s="199"/>
      <c r="T1351" s="200"/>
      <c r="U1351" s="13"/>
      <c r="V1351" s="13"/>
      <c r="W1351" s="13"/>
      <c r="X1351" s="13"/>
      <c r="Y1351" s="13"/>
      <c r="Z1351" s="13"/>
      <c r="AA1351" s="13"/>
      <c r="AB1351" s="13"/>
      <c r="AC1351" s="13"/>
      <c r="AD1351" s="13"/>
      <c r="AE1351" s="13"/>
      <c r="AT1351" s="194" t="s">
        <v>173</v>
      </c>
      <c r="AU1351" s="194" t="s">
        <v>171</v>
      </c>
      <c r="AV1351" s="13" t="s">
        <v>171</v>
      </c>
      <c r="AW1351" s="13" t="s">
        <v>32</v>
      </c>
      <c r="AX1351" s="13" t="s">
        <v>76</v>
      </c>
      <c r="AY1351" s="194" t="s">
        <v>165</v>
      </c>
    </row>
    <row r="1352" s="13" customFormat="1">
      <c r="A1352" s="13"/>
      <c r="B1352" s="192"/>
      <c r="C1352" s="13"/>
      <c r="D1352" s="193" t="s">
        <v>173</v>
      </c>
      <c r="E1352" s="194" t="s">
        <v>1</v>
      </c>
      <c r="F1352" s="195" t="s">
        <v>1925</v>
      </c>
      <c r="G1352" s="13"/>
      <c r="H1352" s="196">
        <v>-16.399999999999999</v>
      </c>
      <c r="I1352" s="197"/>
      <c r="J1352" s="13"/>
      <c r="K1352" s="13"/>
      <c r="L1352" s="192"/>
      <c r="M1352" s="198"/>
      <c r="N1352" s="199"/>
      <c r="O1352" s="199"/>
      <c r="P1352" s="199"/>
      <c r="Q1352" s="199"/>
      <c r="R1352" s="199"/>
      <c r="S1352" s="199"/>
      <c r="T1352" s="200"/>
      <c r="U1352" s="13"/>
      <c r="V1352" s="13"/>
      <c r="W1352" s="13"/>
      <c r="X1352" s="13"/>
      <c r="Y1352" s="13"/>
      <c r="Z1352" s="13"/>
      <c r="AA1352" s="13"/>
      <c r="AB1352" s="13"/>
      <c r="AC1352" s="13"/>
      <c r="AD1352" s="13"/>
      <c r="AE1352" s="13"/>
      <c r="AT1352" s="194" t="s">
        <v>173</v>
      </c>
      <c r="AU1352" s="194" t="s">
        <v>171</v>
      </c>
      <c r="AV1352" s="13" t="s">
        <v>171</v>
      </c>
      <c r="AW1352" s="13" t="s">
        <v>32</v>
      </c>
      <c r="AX1352" s="13" t="s">
        <v>76</v>
      </c>
      <c r="AY1352" s="194" t="s">
        <v>165</v>
      </c>
    </row>
    <row r="1353" s="16" customFormat="1">
      <c r="A1353" s="16"/>
      <c r="B1353" s="227"/>
      <c r="C1353" s="16"/>
      <c r="D1353" s="193" t="s">
        <v>173</v>
      </c>
      <c r="E1353" s="228" t="s">
        <v>1</v>
      </c>
      <c r="F1353" s="229" t="s">
        <v>307</v>
      </c>
      <c r="G1353" s="16"/>
      <c r="H1353" s="230">
        <v>112.03199999999998</v>
      </c>
      <c r="I1353" s="231"/>
      <c r="J1353" s="16"/>
      <c r="K1353" s="16"/>
      <c r="L1353" s="227"/>
      <c r="M1353" s="232"/>
      <c r="N1353" s="233"/>
      <c r="O1353" s="233"/>
      <c r="P1353" s="233"/>
      <c r="Q1353" s="233"/>
      <c r="R1353" s="233"/>
      <c r="S1353" s="233"/>
      <c r="T1353" s="234"/>
      <c r="U1353" s="16"/>
      <c r="V1353" s="16"/>
      <c r="W1353" s="16"/>
      <c r="X1353" s="16"/>
      <c r="Y1353" s="16"/>
      <c r="Z1353" s="16"/>
      <c r="AA1353" s="16"/>
      <c r="AB1353" s="16"/>
      <c r="AC1353" s="16"/>
      <c r="AD1353" s="16"/>
      <c r="AE1353" s="16"/>
      <c r="AT1353" s="228" t="s">
        <v>173</v>
      </c>
      <c r="AU1353" s="228" t="s">
        <v>171</v>
      </c>
      <c r="AV1353" s="16" t="s">
        <v>88</v>
      </c>
      <c r="AW1353" s="16" t="s">
        <v>32</v>
      </c>
      <c r="AX1353" s="16" t="s">
        <v>76</v>
      </c>
      <c r="AY1353" s="228" t="s">
        <v>165</v>
      </c>
    </row>
    <row r="1354" s="14" customFormat="1">
      <c r="A1354" s="14"/>
      <c r="B1354" s="212"/>
      <c r="C1354" s="14"/>
      <c r="D1354" s="193" t="s">
        <v>173</v>
      </c>
      <c r="E1354" s="213" t="s">
        <v>1</v>
      </c>
      <c r="F1354" s="214" t="s">
        <v>231</v>
      </c>
      <c r="G1354" s="14"/>
      <c r="H1354" s="215">
        <v>862.1640000000001</v>
      </c>
      <c r="I1354" s="216"/>
      <c r="J1354" s="14"/>
      <c r="K1354" s="14"/>
      <c r="L1354" s="212"/>
      <c r="M1354" s="217"/>
      <c r="N1354" s="218"/>
      <c r="O1354" s="218"/>
      <c r="P1354" s="218"/>
      <c r="Q1354" s="218"/>
      <c r="R1354" s="218"/>
      <c r="S1354" s="218"/>
      <c r="T1354" s="219"/>
      <c r="U1354" s="14"/>
      <c r="V1354" s="14"/>
      <c r="W1354" s="14"/>
      <c r="X1354" s="14"/>
      <c r="Y1354" s="14"/>
      <c r="Z1354" s="14"/>
      <c r="AA1354" s="14"/>
      <c r="AB1354" s="14"/>
      <c r="AC1354" s="14"/>
      <c r="AD1354" s="14"/>
      <c r="AE1354" s="14"/>
      <c r="AT1354" s="213" t="s">
        <v>173</v>
      </c>
      <c r="AU1354" s="213" t="s">
        <v>171</v>
      </c>
      <c r="AV1354" s="14" t="s">
        <v>91</v>
      </c>
      <c r="AW1354" s="14" t="s">
        <v>32</v>
      </c>
      <c r="AX1354" s="14" t="s">
        <v>81</v>
      </c>
      <c r="AY1354" s="213" t="s">
        <v>165</v>
      </c>
    </row>
    <row r="1355" s="2" customFormat="1" ht="24.15" customHeight="1">
      <c r="A1355" s="38"/>
      <c r="B1355" s="177"/>
      <c r="C1355" s="201" t="s">
        <v>1926</v>
      </c>
      <c r="D1355" s="201" t="s">
        <v>201</v>
      </c>
      <c r="E1355" s="202" t="s">
        <v>1927</v>
      </c>
      <c r="F1355" s="203" t="s">
        <v>1928</v>
      </c>
      <c r="G1355" s="204" t="s">
        <v>170</v>
      </c>
      <c r="H1355" s="205">
        <v>896.65099999999995</v>
      </c>
      <c r="I1355" s="206"/>
      <c r="J1355" s="207">
        <f>ROUND(I1355*H1355,2)</f>
        <v>0</v>
      </c>
      <c r="K1355" s="208"/>
      <c r="L1355" s="209"/>
      <c r="M1355" s="210" t="s">
        <v>1</v>
      </c>
      <c r="N1355" s="211" t="s">
        <v>42</v>
      </c>
      <c r="O1355" s="78"/>
      <c r="P1355" s="188">
        <f>O1355*H1355</f>
        <v>0</v>
      </c>
      <c r="Q1355" s="188">
        <v>0.021000000000000001</v>
      </c>
      <c r="R1355" s="188">
        <f>Q1355*H1355</f>
        <v>18.829671000000001</v>
      </c>
      <c r="S1355" s="188">
        <v>0</v>
      </c>
      <c r="T1355" s="189">
        <f>S1355*H1355</f>
        <v>0</v>
      </c>
      <c r="U1355" s="38"/>
      <c r="V1355" s="38"/>
      <c r="W1355" s="38"/>
      <c r="X1355" s="38"/>
      <c r="Y1355" s="38"/>
      <c r="Z1355" s="38"/>
      <c r="AA1355" s="38"/>
      <c r="AB1355" s="38"/>
      <c r="AC1355" s="38"/>
      <c r="AD1355" s="38"/>
      <c r="AE1355" s="38"/>
      <c r="AR1355" s="190" t="s">
        <v>523</v>
      </c>
      <c r="AT1355" s="190" t="s">
        <v>201</v>
      </c>
      <c r="AU1355" s="190" t="s">
        <v>171</v>
      </c>
      <c r="AY1355" s="19" t="s">
        <v>165</v>
      </c>
      <c r="BE1355" s="191">
        <f>IF(N1355="základná",J1355,0)</f>
        <v>0</v>
      </c>
      <c r="BF1355" s="191">
        <f>IF(N1355="znížená",J1355,0)</f>
        <v>0</v>
      </c>
      <c r="BG1355" s="191">
        <f>IF(N1355="zákl. prenesená",J1355,0)</f>
        <v>0</v>
      </c>
      <c r="BH1355" s="191">
        <f>IF(N1355="zníž. prenesená",J1355,0)</f>
        <v>0</v>
      </c>
      <c r="BI1355" s="191">
        <f>IF(N1355="nulová",J1355,0)</f>
        <v>0</v>
      </c>
      <c r="BJ1355" s="19" t="s">
        <v>171</v>
      </c>
      <c r="BK1355" s="191">
        <f>ROUND(I1355*H1355,2)</f>
        <v>0</v>
      </c>
      <c r="BL1355" s="19" t="s">
        <v>240</v>
      </c>
      <c r="BM1355" s="190" t="s">
        <v>1929</v>
      </c>
    </row>
    <row r="1356" s="13" customFormat="1">
      <c r="A1356" s="13"/>
      <c r="B1356" s="192"/>
      <c r="C1356" s="13"/>
      <c r="D1356" s="193" t="s">
        <v>173</v>
      </c>
      <c r="E1356" s="13"/>
      <c r="F1356" s="195" t="s">
        <v>1930</v>
      </c>
      <c r="G1356" s="13"/>
      <c r="H1356" s="196">
        <v>896.65099999999995</v>
      </c>
      <c r="I1356" s="197"/>
      <c r="J1356" s="13"/>
      <c r="K1356" s="13"/>
      <c r="L1356" s="192"/>
      <c r="M1356" s="198"/>
      <c r="N1356" s="199"/>
      <c r="O1356" s="199"/>
      <c r="P1356" s="199"/>
      <c r="Q1356" s="199"/>
      <c r="R1356" s="199"/>
      <c r="S1356" s="199"/>
      <c r="T1356" s="200"/>
      <c r="U1356" s="13"/>
      <c r="V1356" s="13"/>
      <c r="W1356" s="13"/>
      <c r="X1356" s="13"/>
      <c r="Y1356" s="13"/>
      <c r="Z1356" s="13"/>
      <c r="AA1356" s="13"/>
      <c r="AB1356" s="13"/>
      <c r="AC1356" s="13"/>
      <c r="AD1356" s="13"/>
      <c r="AE1356" s="13"/>
      <c r="AT1356" s="194" t="s">
        <v>173</v>
      </c>
      <c r="AU1356" s="194" t="s">
        <v>171</v>
      </c>
      <c r="AV1356" s="13" t="s">
        <v>171</v>
      </c>
      <c r="AW1356" s="13" t="s">
        <v>3</v>
      </c>
      <c r="AX1356" s="13" t="s">
        <v>81</v>
      </c>
      <c r="AY1356" s="194" t="s">
        <v>165</v>
      </c>
    </row>
    <row r="1357" s="2" customFormat="1" ht="24.15" customHeight="1">
      <c r="A1357" s="38"/>
      <c r="B1357" s="177"/>
      <c r="C1357" s="178" t="s">
        <v>1931</v>
      </c>
      <c r="D1357" s="178" t="s">
        <v>167</v>
      </c>
      <c r="E1357" s="179" t="s">
        <v>1932</v>
      </c>
      <c r="F1357" s="180" t="s">
        <v>1933</v>
      </c>
      <c r="G1357" s="181" t="s">
        <v>949</v>
      </c>
      <c r="H1357" s="235"/>
      <c r="I1357" s="183"/>
      <c r="J1357" s="184">
        <f>ROUND(I1357*H1357,2)</f>
        <v>0</v>
      </c>
      <c r="K1357" s="185"/>
      <c r="L1357" s="39"/>
      <c r="M1357" s="186" t="s">
        <v>1</v>
      </c>
      <c r="N1357" s="187" t="s">
        <v>42</v>
      </c>
      <c r="O1357" s="78"/>
      <c r="P1357" s="188">
        <f>O1357*H1357</f>
        <v>0</v>
      </c>
      <c r="Q1357" s="188">
        <v>0</v>
      </c>
      <c r="R1357" s="188">
        <f>Q1357*H1357</f>
        <v>0</v>
      </c>
      <c r="S1357" s="188">
        <v>0</v>
      </c>
      <c r="T1357" s="189">
        <f>S1357*H1357</f>
        <v>0</v>
      </c>
      <c r="U1357" s="38"/>
      <c r="V1357" s="38"/>
      <c r="W1357" s="38"/>
      <c r="X1357" s="38"/>
      <c r="Y1357" s="38"/>
      <c r="Z1357" s="38"/>
      <c r="AA1357" s="38"/>
      <c r="AB1357" s="38"/>
      <c r="AC1357" s="38"/>
      <c r="AD1357" s="38"/>
      <c r="AE1357" s="38"/>
      <c r="AR1357" s="190" t="s">
        <v>240</v>
      </c>
      <c r="AT1357" s="190" t="s">
        <v>167</v>
      </c>
      <c r="AU1357" s="190" t="s">
        <v>171</v>
      </c>
      <c r="AY1357" s="19" t="s">
        <v>165</v>
      </c>
      <c r="BE1357" s="191">
        <f>IF(N1357="základná",J1357,0)</f>
        <v>0</v>
      </c>
      <c r="BF1357" s="191">
        <f>IF(N1357="znížená",J1357,0)</f>
        <v>0</v>
      </c>
      <c r="BG1357" s="191">
        <f>IF(N1357="zákl. prenesená",J1357,0)</f>
        <v>0</v>
      </c>
      <c r="BH1357" s="191">
        <f>IF(N1357="zníž. prenesená",J1357,0)</f>
        <v>0</v>
      </c>
      <c r="BI1357" s="191">
        <f>IF(N1357="nulová",J1357,0)</f>
        <v>0</v>
      </c>
      <c r="BJ1357" s="19" t="s">
        <v>171</v>
      </c>
      <c r="BK1357" s="191">
        <f>ROUND(I1357*H1357,2)</f>
        <v>0</v>
      </c>
      <c r="BL1357" s="19" t="s">
        <v>240</v>
      </c>
      <c r="BM1357" s="190" t="s">
        <v>1934</v>
      </c>
    </row>
    <row r="1358" s="12" customFormat="1" ht="22.8" customHeight="1">
      <c r="A1358" s="12"/>
      <c r="B1358" s="164"/>
      <c r="C1358" s="12"/>
      <c r="D1358" s="165" t="s">
        <v>75</v>
      </c>
      <c r="E1358" s="175" t="s">
        <v>1935</v>
      </c>
      <c r="F1358" s="175" t="s">
        <v>1936</v>
      </c>
      <c r="G1358" s="12"/>
      <c r="H1358" s="12"/>
      <c r="I1358" s="167"/>
      <c r="J1358" s="176">
        <f>BK1358</f>
        <v>0</v>
      </c>
      <c r="K1358" s="12"/>
      <c r="L1358" s="164"/>
      <c r="M1358" s="169"/>
      <c r="N1358" s="170"/>
      <c r="O1358" s="170"/>
      <c r="P1358" s="171">
        <f>SUM(P1359:P1375)</f>
        <v>0</v>
      </c>
      <c r="Q1358" s="170"/>
      <c r="R1358" s="171">
        <f>SUM(R1359:R1375)</f>
        <v>0.12243548000000001</v>
      </c>
      <c r="S1358" s="170"/>
      <c r="T1358" s="172">
        <f>SUM(T1359:T1375)</f>
        <v>0</v>
      </c>
      <c r="U1358" s="12"/>
      <c r="V1358" s="12"/>
      <c r="W1358" s="12"/>
      <c r="X1358" s="12"/>
      <c r="Y1358" s="12"/>
      <c r="Z1358" s="12"/>
      <c r="AA1358" s="12"/>
      <c r="AB1358" s="12"/>
      <c r="AC1358" s="12"/>
      <c r="AD1358" s="12"/>
      <c r="AE1358" s="12"/>
      <c r="AR1358" s="165" t="s">
        <v>171</v>
      </c>
      <c r="AT1358" s="173" t="s">
        <v>75</v>
      </c>
      <c r="AU1358" s="173" t="s">
        <v>81</v>
      </c>
      <c r="AY1358" s="165" t="s">
        <v>165</v>
      </c>
      <c r="BK1358" s="174">
        <f>SUM(BK1359:BK1375)</f>
        <v>0</v>
      </c>
    </row>
    <row r="1359" s="2" customFormat="1" ht="33" customHeight="1">
      <c r="A1359" s="38"/>
      <c r="B1359" s="177"/>
      <c r="C1359" s="178" t="s">
        <v>1937</v>
      </c>
      <c r="D1359" s="178" t="s">
        <v>167</v>
      </c>
      <c r="E1359" s="179" t="s">
        <v>1938</v>
      </c>
      <c r="F1359" s="180" t="s">
        <v>1939</v>
      </c>
      <c r="G1359" s="181" t="s">
        <v>170</v>
      </c>
      <c r="H1359" s="182">
        <v>92.603999999999999</v>
      </c>
      <c r="I1359" s="183"/>
      <c r="J1359" s="184">
        <f>ROUND(I1359*H1359,2)</f>
        <v>0</v>
      </c>
      <c r="K1359" s="185"/>
      <c r="L1359" s="39"/>
      <c r="M1359" s="186" t="s">
        <v>1</v>
      </c>
      <c r="N1359" s="187" t="s">
        <v>42</v>
      </c>
      <c r="O1359" s="78"/>
      <c r="P1359" s="188">
        <f>O1359*H1359</f>
        <v>0</v>
      </c>
      <c r="Q1359" s="188">
        <v>0</v>
      </c>
      <c r="R1359" s="188">
        <f>Q1359*H1359</f>
        <v>0</v>
      </c>
      <c r="S1359" s="188">
        <v>0</v>
      </c>
      <c r="T1359" s="189">
        <f>S1359*H1359</f>
        <v>0</v>
      </c>
      <c r="U1359" s="38"/>
      <c r="V1359" s="38"/>
      <c r="W1359" s="38"/>
      <c r="X1359" s="38"/>
      <c r="Y1359" s="38"/>
      <c r="Z1359" s="38"/>
      <c r="AA1359" s="38"/>
      <c r="AB1359" s="38"/>
      <c r="AC1359" s="38"/>
      <c r="AD1359" s="38"/>
      <c r="AE1359" s="38"/>
      <c r="AR1359" s="190" t="s">
        <v>240</v>
      </c>
      <c r="AT1359" s="190" t="s">
        <v>167</v>
      </c>
      <c r="AU1359" s="190" t="s">
        <v>171</v>
      </c>
      <c r="AY1359" s="19" t="s">
        <v>165</v>
      </c>
      <c r="BE1359" s="191">
        <f>IF(N1359="základná",J1359,0)</f>
        <v>0</v>
      </c>
      <c r="BF1359" s="191">
        <f>IF(N1359="znížená",J1359,0)</f>
        <v>0</v>
      </c>
      <c r="BG1359" s="191">
        <f>IF(N1359="zákl. prenesená",J1359,0)</f>
        <v>0</v>
      </c>
      <c r="BH1359" s="191">
        <f>IF(N1359="zníž. prenesená",J1359,0)</f>
        <v>0</v>
      </c>
      <c r="BI1359" s="191">
        <f>IF(N1359="nulová",J1359,0)</f>
        <v>0</v>
      </c>
      <c r="BJ1359" s="19" t="s">
        <v>171</v>
      </c>
      <c r="BK1359" s="191">
        <f>ROUND(I1359*H1359,2)</f>
        <v>0</v>
      </c>
      <c r="BL1359" s="19" t="s">
        <v>240</v>
      </c>
      <c r="BM1359" s="190" t="s">
        <v>1940</v>
      </c>
    </row>
    <row r="1360" s="15" customFormat="1">
      <c r="A1360" s="15"/>
      <c r="B1360" s="220"/>
      <c r="C1360" s="15"/>
      <c r="D1360" s="193" t="s">
        <v>173</v>
      </c>
      <c r="E1360" s="221" t="s">
        <v>1</v>
      </c>
      <c r="F1360" s="222" t="s">
        <v>1941</v>
      </c>
      <c r="G1360" s="15"/>
      <c r="H1360" s="221" t="s">
        <v>1</v>
      </c>
      <c r="I1360" s="223"/>
      <c r="J1360" s="15"/>
      <c r="K1360" s="15"/>
      <c r="L1360" s="220"/>
      <c r="M1360" s="224"/>
      <c r="N1360" s="225"/>
      <c r="O1360" s="225"/>
      <c r="P1360" s="225"/>
      <c r="Q1360" s="225"/>
      <c r="R1360" s="225"/>
      <c r="S1360" s="225"/>
      <c r="T1360" s="226"/>
      <c r="U1360" s="15"/>
      <c r="V1360" s="15"/>
      <c r="W1360" s="15"/>
      <c r="X1360" s="15"/>
      <c r="Y1360" s="15"/>
      <c r="Z1360" s="15"/>
      <c r="AA1360" s="15"/>
      <c r="AB1360" s="15"/>
      <c r="AC1360" s="15"/>
      <c r="AD1360" s="15"/>
      <c r="AE1360" s="15"/>
      <c r="AT1360" s="221" t="s">
        <v>173</v>
      </c>
      <c r="AU1360" s="221" t="s">
        <v>171</v>
      </c>
      <c r="AV1360" s="15" t="s">
        <v>81</v>
      </c>
      <c r="AW1360" s="15" t="s">
        <v>32</v>
      </c>
      <c r="AX1360" s="15" t="s">
        <v>76</v>
      </c>
      <c r="AY1360" s="221" t="s">
        <v>165</v>
      </c>
    </row>
    <row r="1361" s="13" customFormat="1">
      <c r="A1361" s="13"/>
      <c r="B1361" s="192"/>
      <c r="C1361" s="13"/>
      <c r="D1361" s="193" t="s">
        <v>173</v>
      </c>
      <c r="E1361" s="194" t="s">
        <v>1</v>
      </c>
      <c r="F1361" s="195" t="s">
        <v>1942</v>
      </c>
      <c r="G1361" s="13"/>
      <c r="H1361" s="196">
        <v>67.079999999999998</v>
      </c>
      <c r="I1361" s="197"/>
      <c r="J1361" s="13"/>
      <c r="K1361" s="13"/>
      <c r="L1361" s="192"/>
      <c r="M1361" s="198"/>
      <c r="N1361" s="199"/>
      <c r="O1361" s="199"/>
      <c r="P1361" s="199"/>
      <c r="Q1361" s="199"/>
      <c r="R1361" s="199"/>
      <c r="S1361" s="199"/>
      <c r="T1361" s="200"/>
      <c r="U1361" s="13"/>
      <c r="V1361" s="13"/>
      <c r="W1361" s="13"/>
      <c r="X1361" s="13"/>
      <c r="Y1361" s="13"/>
      <c r="Z1361" s="13"/>
      <c r="AA1361" s="13"/>
      <c r="AB1361" s="13"/>
      <c r="AC1361" s="13"/>
      <c r="AD1361" s="13"/>
      <c r="AE1361" s="13"/>
      <c r="AT1361" s="194" t="s">
        <v>173</v>
      </c>
      <c r="AU1361" s="194" t="s">
        <v>171</v>
      </c>
      <c r="AV1361" s="13" t="s">
        <v>171</v>
      </c>
      <c r="AW1361" s="13" t="s">
        <v>32</v>
      </c>
      <c r="AX1361" s="13" t="s">
        <v>76</v>
      </c>
      <c r="AY1361" s="194" t="s">
        <v>165</v>
      </c>
    </row>
    <row r="1362" s="15" customFormat="1">
      <c r="A1362" s="15"/>
      <c r="B1362" s="220"/>
      <c r="C1362" s="15"/>
      <c r="D1362" s="193" t="s">
        <v>173</v>
      </c>
      <c r="E1362" s="221" t="s">
        <v>1</v>
      </c>
      <c r="F1362" s="222" t="s">
        <v>1943</v>
      </c>
      <c r="G1362" s="15"/>
      <c r="H1362" s="221" t="s">
        <v>1</v>
      </c>
      <c r="I1362" s="223"/>
      <c r="J1362" s="15"/>
      <c r="K1362" s="15"/>
      <c r="L1362" s="220"/>
      <c r="M1362" s="224"/>
      <c r="N1362" s="225"/>
      <c r="O1362" s="225"/>
      <c r="P1362" s="225"/>
      <c r="Q1362" s="225"/>
      <c r="R1362" s="225"/>
      <c r="S1362" s="225"/>
      <c r="T1362" s="226"/>
      <c r="U1362" s="15"/>
      <c r="V1362" s="15"/>
      <c r="W1362" s="15"/>
      <c r="X1362" s="15"/>
      <c r="Y1362" s="15"/>
      <c r="Z1362" s="15"/>
      <c r="AA1362" s="15"/>
      <c r="AB1362" s="15"/>
      <c r="AC1362" s="15"/>
      <c r="AD1362" s="15"/>
      <c r="AE1362" s="15"/>
      <c r="AT1362" s="221" t="s">
        <v>173</v>
      </c>
      <c r="AU1362" s="221" t="s">
        <v>171</v>
      </c>
      <c r="AV1362" s="15" t="s">
        <v>81</v>
      </c>
      <c r="AW1362" s="15" t="s">
        <v>32</v>
      </c>
      <c r="AX1362" s="15" t="s">
        <v>76</v>
      </c>
      <c r="AY1362" s="221" t="s">
        <v>165</v>
      </c>
    </row>
    <row r="1363" s="13" customFormat="1">
      <c r="A1363" s="13"/>
      <c r="B1363" s="192"/>
      <c r="C1363" s="13"/>
      <c r="D1363" s="193" t="s">
        <v>173</v>
      </c>
      <c r="E1363" s="194" t="s">
        <v>1</v>
      </c>
      <c r="F1363" s="195" t="s">
        <v>1944</v>
      </c>
      <c r="G1363" s="13"/>
      <c r="H1363" s="196">
        <v>25.524000000000001</v>
      </c>
      <c r="I1363" s="197"/>
      <c r="J1363" s="13"/>
      <c r="K1363" s="13"/>
      <c r="L1363" s="192"/>
      <c r="M1363" s="198"/>
      <c r="N1363" s="199"/>
      <c r="O1363" s="199"/>
      <c r="P1363" s="199"/>
      <c r="Q1363" s="199"/>
      <c r="R1363" s="199"/>
      <c r="S1363" s="199"/>
      <c r="T1363" s="200"/>
      <c r="U1363" s="13"/>
      <c r="V1363" s="13"/>
      <c r="W1363" s="13"/>
      <c r="X1363" s="13"/>
      <c r="Y1363" s="13"/>
      <c r="Z1363" s="13"/>
      <c r="AA1363" s="13"/>
      <c r="AB1363" s="13"/>
      <c r="AC1363" s="13"/>
      <c r="AD1363" s="13"/>
      <c r="AE1363" s="13"/>
      <c r="AT1363" s="194" t="s">
        <v>173</v>
      </c>
      <c r="AU1363" s="194" t="s">
        <v>171</v>
      </c>
      <c r="AV1363" s="13" t="s">
        <v>171</v>
      </c>
      <c r="AW1363" s="13" t="s">
        <v>32</v>
      </c>
      <c r="AX1363" s="13" t="s">
        <v>76</v>
      </c>
      <c r="AY1363" s="194" t="s">
        <v>165</v>
      </c>
    </row>
    <row r="1364" s="14" customFormat="1">
      <c r="A1364" s="14"/>
      <c r="B1364" s="212"/>
      <c r="C1364" s="14"/>
      <c r="D1364" s="193" t="s">
        <v>173</v>
      </c>
      <c r="E1364" s="213" t="s">
        <v>1</v>
      </c>
      <c r="F1364" s="214" t="s">
        <v>231</v>
      </c>
      <c r="G1364" s="14"/>
      <c r="H1364" s="215">
        <v>92.603999999999999</v>
      </c>
      <c r="I1364" s="216"/>
      <c r="J1364" s="14"/>
      <c r="K1364" s="14"/>
      <c r="L1364" s="212"/>
      <c r="M1364" s="217"/>
      <c r="N1364" s="218"/>
      <c r="O1364" s="218"/>
      <c r="P1364" s="218"/>
      <c r="Q1364" s="218"/>
      <c r="R1364" s="218"/>
      <c r="S1364" s="218"/>
      <c r="T1364" s="219"/>
      <c r="U1364" s="14"/>
      <c r="V1364" s="14"/>
      <c r="W1364" s="14"/>
      <c r="X1364" s="14"/>
      <c r="Y1364" s="14"/>
      <c r="Z1364" s="14"/>
      <c r="AA1364" s="14"/>
      <c r="AB1364" s="14"/>
      <c r="AC1364" s="14"/>
      <c r="AD1364" s="14"/>
      <c r="AE1364" s="14"/>
      <c r="AT1364" s="213" t="s">
        <v>173</v>
      </c>
      <c r="AU1364" s="213" t="s">
        <v>171</v>
      </c>
      <c r="AV1364" s="14" t="s">
        <v>91</v>
      </c>
      <c r="AW1364" s="14" t="s">
        <v>32</v>
      </c>
      <c r="AX1364" s="14" t="s">
        <v>81</v>
      </c>
      <c r="AY1364" s="213" t="s">
        <v>165</v>
      </c>
    </row>
    <row r="1365" s="2" customFormat="1" ht="33" customHeight="1">
      <c r="A1365" s="38"/>
      <c r="B1365" s="177"/>
      <c r="C1365" s="178" t="s">
        <v>1945</v>
      </c>
      <c r="D1365" s="178" t="s">
        <v>167</v>
      </c>
      <c r="E1365" s="179" t="s">
        <v>1946</v>
      </c>
      <c r="F1365" s="180" t="s">
        <v>1947</v>
      </c>
      <c r="G1365" s="181" t="s">
        <v>170</v>
      </c>
      <c r="H1365" s="182">
        <v>128.97499999999999</v>
      </c>
      <c r="I1365" s="183"/>
      <c r="J1365" s="184">
        <f>ROUND(I1365*H1365,2)</f>
        <v>0</v>
      </c>
      <c r="K1365" s="185"/>
      <c r="L1365" s="39"/>
      <c r="M1365" s="186" t="s">
        <v>1</v>
      </c>
      <c r="N1365" s="187" t="s">
        <v>42</v>
      </c>
      <c r="O1365" s="78"/>
      <c r="P1365" s="188">
        <f>O1365*H1365</f>
        <v>0</v>
      </c>
      <c r="Q1365" s="188">
        <v>0.00024000000000000001</v>
      </c>
      <c r="R1365" s="188">
        <f>Q1365*H1365</f>
        <v>0.030953999999999999</v>
      </c>
      <c r="S1365" s="188">
        <v>0</v>
      </c>
      <c r="T1365" s="189">
        <f>S1365*H1365</f>
        <v>0</v>
      </c>
      <c r="U1365" s="38"/>
      <c r="V1365" s="38"/>
      <c r="W1365" s="38"/>
      <c r="X1365" s="38"/>
      <c r="Y1365" s="38"/>
      <c r="Z1365" s="38"/>
      <c r="AA1365" s="38"/>
      <c r="AB1365" s="38"/>
      <c r="AC1365" s="38"/>
      <c r="AD1365" s="38"/>
      <c r="AE1365" s="38"/>
      <c r="AR1365" s="190" t="s">
        <v>240</v>
      </c>
      <c r="AT1365" s="190" t="s">
        <v>167</v>
      </c>
      <c r="AU1365" s="190" t="s">
        <v>171</v>
      </c>
      <c r="AY1365" s="19" t="s">
        <v>165</v>
      </c>
      <c r="BE1365" s="191">
        <f>IF(N1365="základná",J1365,0)</f>
        <v>0</v>
      </c>
      <c r="BF1365" s="191">
        <f>IF(N1365="znížená",J1365,0)</f>
        <v>0</v>
      </c>
      <c r="BG1365" s="191">
        <f>IF(N1365="zákl. prenesená",J1365,0)</f>
        <v>0</v>
      </c>
      <c r="BH1365" s="191">
        <f>IF(N1365="zníž. prenesená",J1365,0)</f>
        <v>0</v>
      </c>
      <c r="BI1365" s="191">
        <f>IF(N1365="nulová",J1365,0)</f>
        <v>0</v>
      </c>
      <c r="BJ1365" s="19" t="s">
        <v>171</v>
      </c>
      <c r="BK1365" s="191">
        <f>ROUND(I1365*H1365,2)</f>
        <v>0</v>
      </c>
      <c r="BL1365" s="19" t="s">
        <v>240</v>
      </c>
      <c r="BM1365" s="190" t="s">
        <v>1948</v>
      </c>
    </row>
    <row r="1366" s="15" customFormat="1">
      <c r="A1366" s="15"/>
      <c r="B1366" s="220"/>
      <c r="C1366" s="15"/>
      <c r="D1366" s="193" t="s">
        <v>173</v>
      </c>
      <c r="E1366" s="221" t="s">
        <v>1</v>
      </c>
      <c r="F1366" s="222" t="s">
        <v>1949</v>
      </c>
      <c r="G1366" s="15"/>
      <c r="H1366" s="221" t="s">
        <v>1</v>
      </c>
      <c r="I1366" s="223"/>
      <c r="J1366" s="15"/>
      <c r="K1366" s="15"/>
      <c r="L1366" s="220"/>
      <c r="M1366" s="224"/>
      <c r="N1366" s="225"/>
      <c r="O1366" s="225"/>
      <c r="P1366" s="225"/>
      <c r="Q1366" s="225"/>
      <c r="R1366" s="225"/>
      <c r="S1366" s="225"/>
      <c r="T1366" s="226"/>
      <c r="U1366" s="15"/>
      <c r="V1366" s="15"/>
      <c r="W1366" s="15"/>
      <c r="X1366" s="15"/>
      <c r="Y1366" s="15"/>
      <c r="Z1366" s="15"/>
      <c r="AA1366" s="15"/>
      <c r="AB1366" s="15"/>
      <c r="AC1366" s="15"/>
      <c r="AD1366" s="15"/>
      <c r="AE1366" s="15"/>
      <c r="AT1366" s="221" t="s">
        <v>173</v>
      </c>
      <c r="AU1366" s="221" t="s">
        <v>171</v>
      </c>
      <c r="AV1366" s="15" t="s">
        <v>81</v>
      </c>
      <c r="AW1366" s="15" t="s">
        <v>32</v>
      </c>
      <c r="AX1366" s="15" t="s">
        <v>76</v>
      </c>
      <c r="AY1366" s="221" t="s">
        <v>165</v>
      </c>
    </row>
    <row r="1367" s="13" customFormat="1">
      <c r="A1367" s="13"/>
      <c r="B1367" s="192"/>
      <c r="C1367" s="13"/>
      <c r="D1367" s="193" t="s">
        <v>173</v>
      </c>
      <c r="E1367" s="194" t="s">
        <v>1</v>
      </c>
      <c r="F1367" s="195" t="s">
        <v>1950</v>
      </c>
      <c r="G1367" s="13"/>
      <c r="H1367" s="196">
        <v>116.375</v>
      </c>
      <c r="I1367" s="197"/>
      <c r="J1367" s="13"/>
      <c r="K1367" s="13"/>
      <c r="L1367" s="192"/>
      <c r="M1367" s="198"/>
      <c r="N1367" s="199"/>
      <c r="O1367" s="199"/>
      <c r="P1367" s="199"/>
      <c r="Q1367" s="199"/>
      <c r="R1367" s="199"/>
      <c r="S1367" s="199"/>
      <c r="T1367" s="200"/>
      <c r="U1367" s="13"/>
      <c r="V1367" s="13"/>
      <c r="W1367" s="13"/>
      <c r="X1367" s="13"/>
      <c r="Y1367" s="13"/>
      <c r="Z1367" s="13"/>
      <c r="AA1367" s="13"/>
      <c r="AB1367" s="13"/>
      <c r="AC1367" s="13"/>
      <c r="AD1367" s="13"/>
      <c r="AE1367" s="13"/>
      <c r="AT1367" s="194" t="s">
        <v>173</v>
      </c>
      <c r="AU1367" s="194" t="s">
        <v>171</v>
      </c>
      <c r="AV1367" s="13" t="s">
        <v>171</v>
      </c>
      <c r="AW1367" s="13" t="s">
        <v>32</v>
      </c>
      <c r="AX1367" s="13" t="s">
        <v>76</v>
      </c>
      <c r="AY1367" s="194" t="s">
        <v>165</v>
      </c>
    </row>
    <row r="1368" s="13" customFormat="1">
      <c r="A1368" s="13"/>
      <c r="B1368" s="192"/>
      <c r="C1368" s="13"/>
      <c r="D1368" s="193" t="s">
        <v>173</v>
      </c>
      <c r="E1368" s="194" t="s">
        <v>1</v>
      </c>
      <c r="F1368" s="195" t="s">
        <v>1951</v>
      </c>
      <c r="G1368" s="13"/>
      <c r="H1368" s="196">
        <v>12.6</v>
      </c>
      <c r="I1368" s="197"/>
      <c r="J1368" s="13"/>
      <c r="K1368" s="13"/>
      <c r="L1368" s="192"/>
      <c r="M1368" s="198"/>
      <c r="N1368" s="199"/>
      <c r="O1368" s="199"/>
      <c r="P1368" s="199"/>
      <c r="Q1368" s="199"/>
      <c r="R1368" s="199"/>
      <c r="S1368" s="199"/>
      <c r="T1368" s="200"/>
      <c r="U1368" s="13"/>
      <c r="V1368" s="13"/>
      <c r="W1368" s="13"/>
      <c r="X1368" s="13"/>
      <c r="Y1368" s="13"/>
      <c r="Z1368" s="13"/>
      <c r="AA1368" s="13"/>
      <c r="AB1368" s="13"/>
      <c r="AC1368" s="13"/>
      <c r="AD1368" s="13"/>
      <c r="AE1368" s="13"/>
      <c r="AT1368" s="194" t="s">
        <v>173</v>
      </c>
      <c r="AU1368" s="194" t="s">
        <v>171</v>
      </c>
      <c r="AV1368" s="13" t="s">
        <v>171</v>
      </c>
      <c r="AW1368" s="13" t="s">
        <v>32</v>
      </c>
      <c r="AX1368" s="13" t="s">
        <v>76</v>
      </c>
      <c r="AY1368" s="194" t="s">
        <v>165</v>
      </c>
    </row>
    <row r="1369" s="14" customFormat="1">
      <c r="A1369" s="14"/>
      <c r="B1369" s="212"/>
      <c r="C1369" s="14"/>
      <c r="D1369" s="193" t="s">
        <v>173</v>
      </c>
      <c r="E1369" s="213" t="s">
        <v>1</v>
      </c>
      <c r="F1369" s="214" t="s">
        <v>231</v>
      </c>
      <c r="G1369" s="14"/>
      <c r="H1369" s="215">
        <v>128.97499999999999</v>
      </c>
      <c r="I1369" s="216"/>
      <c r="J1369" s="14"/>
      <c r="K1369" s="14"/>
      <c r="L1369" s="212"/>
      <c r="M1369" s="217"/>
      <c r="N1369" s="218"/>
      <c r="O1369" s="218"/>
      <c r="P1369" s="218"/>
      <c r="Q1369" s="218"/>
      <c r="R1369" s="218"/>
      <c r="S1369" s="218"/>
      <c r="T1369" s="219"/>
      <c r="U1369" s="14"/>
      <c r="V1369" s="14"/>
      <c r="W1369" s="14"/>
      <c r="X1369" s="14"/>
      <c r="Y1369" s="14"/>
      <c r="Z1369" s="14"/>
      <c r="AA1369" s="14"/>
      <c r="AB1369" s="14"/>
      <c r="AC1369" s="14"/>
      <c r="AD1369" s="14"/>
      <c r="AE1369" s="14"/>
      <c r="AT1369" s="213" t="s">
        <v>173</v>
      </c>
      <c r="AU1369" s="213" t="s">
        <v>171</v>
      </c>
      <c r="AV1369" s="14" t="s">
        <v>91</v>
      </c>
      <c r="AW1369" s="14" t="s">
        <v>32</v>
      </c>
      <c r="AX1369" s="14" t="s">
        <v>81</v>
      </c>
      <c r="AY1369" s="213" t="s">
        <v>165</v>
      </c>
    </row>
    <row r="1370" s="2" customFormat="1" ht="24.15" customHeight="1">
      <c r="A1370" s="38"/>
      <c r="B1370" s="177"/>
      <c r="C1370" s="178" t="s">
        <v>1952</v>
      </c>
      <c r="D1370" s="178" t="s">
        <v>167</v>
      </c>
      <c r="E1370" s="179" t="s">
        <v>1953</v>
      </c>
      <c r="F1370" s="180" t="s">
        <v>1954</v>
      </c>
      <c r="G1370" s="181" t="s">
        <v>170</v>
      </c>
      <c r="H1370" s="182">
        <v>128.97499999999999</v>
      </c>
      <c r="I1370" s="183"/>
      <c r="J1370" s="184">
        <f>ROUND(I1370*H1370,2)</f>
        <v>0</v>
      </c>
      <c r="K1370" s="185"/>
      <c r="L1370" s="39"/>
      <c r="M1370" s="186" t="s">
        <v>1</v>
      </c>
      <c r="N1370" s="187" t="s">
        <v>42</v>
      </c>
      <c r="O1370" s="78"/>
      <c r="P1370" s="188">
        <f>O1370*H1370</f>
        <v>0</v>
      </c>
      <c r="Q1370" s="188">
        <v>8.0000000000000007E-05</v>
      </c>
      <c r="R1370" s="188">
        <f>Q1370*H1370</f>
        <v>0.010318000000000001</v>
      </c>
      <c r="S1370" s="188">
        <v>0</v>
      </c>
      <c r="T1370" s="189">
        <f>S1370*H1370</f>
        <v>0</v>
      </c>
      <c r="U1370" s="38"/>
      <c r="V1370" s="38"/>
      <c r="W1370" s="38"/>
      <c r="X1370" s="38"/>
      <c r="Y1370" s="38"/>
      <c r="Z1370" s="38"/>
      <c r="AA1370" s="38"/>
      <c r="AB1370" s="38"/>
      <c r="AC1370" s="38"/>
      <c r="AD1370" s="38"/>
      <c r="AE1370" s="38"/>
      <c r="AR1370" s="190" t="s">
        <v>240</v>
      </c>
      <c r="AT1370" s="190" t="s">
        <v>167</v>
      </c>
      <c r="AU1370" s="190" t="s">
        <v>171</v>
      </c>
      <c r="AY1370" s="19" t="s">
        <v>165</v>
      </c>
      <c r="BE1370" s="191">
        <f>IF(N1370="základná",J1370,0)</f>
        <v>0</v>
      </c>
      <c r="BF1370" s="191">
        <f>IF(N1370="znížená",J1370,0)</f>
        <v>0</v>
      </c>
      <c r="BG1370" s="191">
        <f>IF(N1370="zákl. prenesená",J1370,0)</f>
        <v>0</v>
      </c>
      <c r="BH1370" s="191">
        <f>IF(N1370="zníž. prenesená",J1370,0)</f>
        <v>0</v>
      </c>
      <c r="BI1370" s="191">
        <f>IF(N1370="nulová",J1370,0)</f>
        <v>0</v>
      </c>
      <c r="BJ1370" s="19" t="s">
        <v>171</v>
      </c>
      <c r="BK1370" s="191">
        <f>ROUND(I1370*H1370,2)</f>
        <v>0</v>
      </c>
      <c r="BL1370" s="19" t="s">
        <v>240</v>
      </c>
      <c r="BM1370" s="190" t="s">
        <v>1955</v>
      </c>
    </row>
    <row r="1371" s="2" customFormat="1" ht="24.15" customHeight="1">
      <c r="A1371" s="38"/>
      <c r="B1371" s="177"/>
      <c r="C1371" s="178" t="s">
        <v>1956</v>
      </c>
      <c r="D1371" s="178" t="s">
        <v>167</v>
      </c>
      <c r="E1371" s="179" t="s">
        <v>1957</v>
      </c>
      <c r="F1371" s="180" t="s">
        <v>1958</v>
      </c>
      <c r="G1371" s="181" t="s">
        <v>170</v>
      </c>
      <c r="H1371" s="182">
        <v>92.603999999999999</v>
      </c>
      <c r="I1371" s="183"/>
      <c r="J1371" s="184">
        <f>ROUND(I1371*H1371,2)</f>
        <v>0</v>
      </c>
      <c r="K1371" s="185"/>
      <c r="L1371" s="39"/>
      <c r="M1371" s="186" t="s">
        <v>1</v>
      </c>
      <c r="N1371" s="187" t="s">
        <v>42</v>
      </c>
      <c r="O1371" s="78"/>
      <c r="P1371" s="188">
        <f>O1371*H1371</f>
        <v>0</v>
      </c>
      <c r="Q1371" s="188">
        <v>0.00052999999999999998</v>
      </c>
      <c r="R1371" s="188">
        <f>Q1371*H1371</f>
        <v>0.049080119999999998</v>
      </c>
      <c r="S1371" s="188">
        <v>0</v>
      </c>
      <c r="T1371" s="189">
        <f>S1371*H1371</f>
        <v>0</v>
      </c>
      <c r="U1371" s="38"/>
      <c r="V1371" s="38"/>
      <c r="W1371" s="38"/>
      <c r="X1371" s="38"/>
      <c r="Y1371" s="38"/>
      <c r="Z1371" s="38"/>
      <c r="AA1371" s="38"/>
      <c r="AB1371" s="38"/>
      <c r="AC1371" s="38"/>
      <c r="AD1371" s="38"/>
      <c r="AE1371" s="38"/>
      <c r="AR1371" s="190" t="s">
        <v>240</v>
      </c>
      <c r="AT1371" s="190" t="s">
        <v>167</v>
      </c>
      <c r="AU1371" s="190" t="s">
        <v>171</v>
      </c>
      <c r="AY1371" s="19" t="s">
        <v>165</v>
      </c>
      <c r="BE1371" s="191">
        <f>IF(N1371="základná",J1371,0)</f>
        <v>0</v>
      </c>
      <c r="BF1371" s="191">
        <f>IF(N1371="znížená",J1371,0)</f>
        <v>0</v>
      </c>
      <c r="BG1371" s="191">
        <f>IF(N1371="zákl. prenesená",J1371,0)</f>
        <v>0</v>
      </c>
      <c r="BH1371" s="191">
        <f>IF(N1371="zníž. prenesená",J1371,0)</f>
        <v>0</v>
      </c>
      <c r="BI1371" s="191">
        <f>IF(N1371="nulová",J1371,0)</f>
        <v>0</v>
      </c>
      <c r="BJ1371" s="19" t="s">
        <v>171</v>
      </c>
      <c r="BK1371" s="191">
        <f>ROUND(I1371*H1371,2)</f>
        <v>0</v>
      </c>
      <c r="BL1371" s="19" t="s">
        <v>240</v>
      </c>
      <c r="BM1371" s="190" t="s">
        <v>1959</v>
      </c>
    </row>
    <row r="1372" s="2" customFormat="1" ht="24.15" customHeight="1">
      <c r="A1372" s="38"/>
      <c r="B1372" s="177"/>
      <c r="C1372" s="178" t="s">
        <v>1960</v>
      </c>
      <c r="D1372" s="178" t="s">
        <v>167</v>
      </c>
      <c r="E1372" s="179" t="s">
        <v>1961</v>
      </c>
      <c r="F1372" s="180" t="s">
        <v>1962</v>
      </c>
      <c r="G1372" s="181" t="s">
        <v>170</v>
      </c>
      <c r="H1372" s="182">
        <v>92.603999999999999</v>
      </c>
      <c r="I1372" s="183"/>
      <c r="J1372" s="184">
        <f>ROUND(I1372*H1372,2)</f>
        <v>0</v>
      </c>
      <c r="K1372" s="185"/>
      <c r="L1372" s="39"/>
      <c r="M1372" s="186" t="s">
        <v>1</v>
      </c>
      <c r="N1372" s="187" t="s">
        <v>42</v>
      </c>
      <c r="O1372" s="78"/>
      <c r="P1372" s="188">
        <f>O1372*H1372</f>
        <v>0</v>
      </c>
      <c r="Q1372" s="188">
        <v>0.00019000000000000001</v>
      </c>
      <c r="R1372" s="188">
        <f>Q1372*H1372</f>
        <v>0.017594760000000001</v>
      </c>
      <c r="S1372" s="188">
        <v>0</v>
      </c>
      <c r="T1372" s="189">
        <f>S1372*H1372</f>
        <v>0</v>
      </c>
      <c r="U1372" s="38"/>
      <c r="V1372" s="38"/>
      <c r="W1372" s="38"/>
      <c r="X1372" s="38"/>
      <c r="Y1372" s="38"/>
      <c r="Z1372" s="38"/>
      <c r="AA1372" s="38"/>
      <c r="AB1372" s="38"/>
      <c r="AC1372" s="38"/>
      <c r="AD1372" s="38"/>
      <c r="AE1372" s="38"/>
      <c r="AR1372" s="190" t="s">
        <v>240</v>
      </c>
      <c r="AT1372" s="190" t="s">
        <v>167</v>
      </c>
      <c r="AU1372" s="190" t="s">
        <v>171</v>
      </c>
      <c r="AY1372" s="19" t="s">
        <v>165</v>
      </c>
      <c r="BE1372" s="191">
        <f>IF(N1372="základná",J1372,0)</f>
        <v>0</v>
      </c>
      <c r="BF1372" s="191">
        <f>IF(N1372="znížená",J1372,0)</f>
        <v>0</v>
      </c>
      <c r="BG1372" s="191">
        <f>IF(N1372="zákl. prenesená",J1372,0)</f>
        <v>0</v>
      </c>
      <c r="BH1372" s="191">
        <f>IF(N1372="zníž. prenesená",J1372,0)</f>
        <v>0</v>
      </c>
      <c r="BI1372" s="191">
        <f>IF(N1372="nulová",J1372,0)</f>
        <v>0</v>
      </c>
      <c r="BJ1372" s="19" t="s">
        <v>171</v>
      </c>
      <c r="BK1372" s="191">
        <f>ROUND(I1372*H1372,2)</f>
        <v>0</v>
      </c>
      <c r="BL1372" s="19" t="s">
        <v>240</v>
      </c>
      <c r="BM1372" s="190" t="s">
        <v>1963</v>
      </c>
    </row>
    <row r="1373" s="2" customFormat="1" ht="37.8" customHeight="1">
      <c r="A1373" s="38"/>
      <c r="B1373" s="177"/>
      <c r="C1373" s="178" t="s">
        <v>1964</v>
      </c>
      <c r="D1373" s="178" t="s">
        <v>167</v>
      </c>
      <c r="E1373" s="179" t="s">
        <v>1965</v>
      </c>
      <c r="F1373" s="180" t="s">
        <v>1966</v>
      </c>
      <c r="G1373" s="181" t="s">
        <v>170</v>
      </c>
      <c r="H1373" s="182">
        <v>724.42999999999995</v>
      </c>
      <c r="I1373" s="183"/>
      <c r="J1373" s="184">
        <f>ROUND(I1373*H1373,2)</f>
        <v>0</v>
      </c>
      <c r="K1373" s="185"/>
      <c r="L1373" s="39"/>
      <c r="M1373" s="186" t="s">
        <v>1</v>
      </c>
      <c r="N1373" s="187" t="s">
        <v>42</v>
      </c>
      <c r="O1373" s="78"/>
      <c r="P1373" s="188">
        <f>O1373*H1373</f>
        <v>0</v>
      </c>
      <c r="Q1373" s="188">
        <v>2.0000000000000002E-05</v>
      </c>
      <c r="R1373" s="188">
        <f>Q1373*H1373</f>
        <v>0.014488600000000001</v>
      </c>
      <c r="S1373" s="188">
        <v>0</v>
      </c>
      <c r="T1373" s="189">
        <f>S1373*H1373</f>
        <v>0</v>
      </c>
      <c r="U1373" s="38"/>
      <c r="V1373" s="38"/>
      <c r="W1373" s="38"/>
      <c r="X1373" s="38"/>
      <c r="Y1373" s="38"/>
      <c r="Z1373" s="38"/>
      <c r="AA1373" s="38"/>
      <c r="AB1373" s="38"/>
      <c r="AC1373" s="38"/>
      <c r="AD1373" s="38"/>
      <c r="AE1373" s="38"/>
      <c r="AR1373" s="190" t="s">
        <v>240</v>
      </c>
      <c r="AT1373" s="190" t="s">
        <v>167</v>
      </c>
      <c r="AU1373" s="190" t="s">
        <v>171</v>
      </c>
      <c r="AY1373" s="19" t="s">
        <v>165</v>
      </c>
      <c r="BE1373" s="191">
        <f>IF(N1373="základná",J1373,0)</f>
        <v>0</v>
      </c>
      <c r="BF1373" s="191">
        <f>IF(N1373="znížená",J1373,0)</f>
        <v>0</v>
      </c>
      <c r="BG1373" s="191">
        <f>IF(N1373="zákl. prenesená",J1373,0)</f>
        <v>0</v>
      </c>
      <c r="BH1373" s="191">
        <f>IF(N1373="zníž. prenesená",J1373,0)</f>
        <v>0</v>
      </c>
      <c r="BI1373" s="191">
        <f>IF(N1373="nulová",J1373,0)</f>
        <v>0</v>
      </c>
      <c r="BJ1373" s="19" t="s">
        <v>171</v>
      </c>
      <c r="BK1373" s="191">
        <f>ROUND(I1373*H1373,2)</f>
        <v>0</v>
      </c>
      <c r="BL1373" s="19" t="s">
        <v>240</v>
      </c>
      <c r="BM1373" s="190" t="s">
        <v>1967</v>
      </c>
    </row>
    <row r="1374" s="15" customFormat="1">
      <c r="A1374" s="15"/>
      <c r="B1374" s="220"/>
      <c r="C1374" s="15"/>
      <c r="D1374" s="193" t="s">
        <v>173</v>
      </c>
      <c r="E1374" s="221" t="s">
        <v>1</v>
      </c>
      <c r="F1374" s="222" t="s">
        <v>1968</v>
      </c>
      <c r="G1374" s="15"/>
      <c r="H1374" s="221" t="s">
        <v>1</v>
      </c>
      <c r="I1374" s="223"/>
      <c r="J1374" s="15"/>
      <c r="K1374" s="15"/>
      <c r="L1374" s="220"/>
      <c r="M1374" s="224"/>
      <c r="N1374" s="225"/>
      <c r="O1374" s="225"/>
      <c r="P1374" s="225"/>
      <c r="Q1374" s="225"/>
      <c r="R1374" s="225"/>
      <c r="S1374" s="225"/>
      <c r="T1374" s="226"/>
      <c r="U1374" s="15"/>
      <c r="V1374" s="15"/>
      <c r="W1374" s="15"/>
      <c r="X1374" s="15"/>
      <c r="Y1374" s="15"/>
      <c r="Z1374" s="15"/>
      <c r="AA1374" s="15"/>
      <c r="AB1374" s="15"/>
      <c r="AC1374" s="15"/>
      <c r="AD1374" s="15"/>
      <c r="AE1374" s="15"/>
      <c r="AT1374" s="221" t="s">
        <v>173</v>
      </c>
      <c r="AU1374" s="221" t="s">
        <v>171</v>
      </c>
      <c r="AV1374" s="15" t="s">
        <v>81</v>
      </c>
      <c r="AW1374" s="15" t="s">
        <v>32</v>
      </c>
      <c r="AX1374" s="15" t="s">
        <v>76</v>
      </c>
      <c r="AY1374" s="221" t="s">
        <v>165</v>
      </c>
    </row>
    <row r="1375" s="13" customFormat="1">
      <c r="A1375" s="13"/>
      <c r="B1375" s="192"/>
      <c r="C1375" s="13"/>
      <c r="D1375" s="193" t="s">
        <v>173</v>
      </c>
      <c r="E1375" s="194" t="s">
        <v>1</v>
      </c>
      <c r="F1375" s="195" t="s">
        <v>1969</v>
      </c>
      <c r="G1375" s="13"/>
      <c r="H1375" s="196">
        <v>724.42999999999995</v>
      </c>
      <c r="I1375" s="197"/>
      <c r="J1375" s="13"/>
      <c r="K1375" s="13"/>
      <c r="L1375" s="192"/>
      <c r="M1375" s="198"/>
      <c r="N1375" s="199"/>
      <c r="O1375" s="199"/>
      <c r="P1375" s="199"/>
      <c r="Q1375" s="199"/>
      <c r="R1375" s="199"/>
      <c r="S1375" s="199"/>
      <c r="T1375" s="200"/>
      <c r="U1375" s="13"/>
      <c r="V1375" s="13"/>
      <c r="W1375" s="13"/>
      <c r="X1375" s="13"/>
      <c r="Y1375" s="13"/>
      <c r="Z1375" s="13"/>
      <c r="AA1375" s="13"/>
      <c r="AB1375" s="13"/>
      <c r="AC1375" s="13"/>
      <c r="AD1375" s="13"/>
      <c r="AE1375" s="13"/>
      <c r="AT1375" s="194" t="s">
        <v>173</v>
      </c>
      <c r="AU1375" s="194" t="s">
        <v>171</v>
      </c>
      <c r="AV1375" s="13" t="s">
        <v>171</v>
      </c>
      <c r="AW1375" s="13" t="s">
        <v>32</v>
      </c>
      <c r="AX1375" s="13" t="s">
        <v>81</v>
      </c>
      <c r="AY1375" s="194" t="s">
        <v>165</v>
      </c>
    </row>
    <row r="1376" s="12" customFormat="1" ht="22.8" customHeight="1">
      <c r="A1376" s="12"/>
      <c r="B1376" s="164"/>
      <c r="C1376" s="12"/>
      <c r="D1376" s="165" t="s">
        <v>75</v>
      </c>
      <c r="E1376" s="175" t="s">
        <v>1970</v>
      </c>
      <c r="F1376" s="175" t="s">
        <v>1971</v>
      </c>
      <c r="G1376" s="12"/>
      <c r="H1376" s="12"/>
      <c r="I1376" s="167"/>
      <c r="J1376" s="176">
        <f>BK1376</f>
        <v>0</v>
      </c>
      <c r="K1376" s="12"/>
      <c r="L1376" s="164"/>
      <c r="M1376" s="169"/>
      <c r="N1376" s="170"/>
      <c r="O1376" s="170"/>
      <c r="P1376" s="171">
        <f>SUM(P1377:P1771)</f>
        <v>0</v>
      </c>
      <c r="Q1376" s="170"/>
      <c r="R1376" s="171">
        <f>SUM(R1377:R1771)</f>
        <v>4.1053577199999998</v>
      </c>
      <c r="S1376" s="170"/>
      <c r="T1376" s="172">
        <f>SUM(T1377:T1771)</f>
        <v>1.2506123999999999</v>
      </c>
      <c r="U1376" s="12"/>
      <c r="V1376" s="12"/>
      <c r="W1376" s="12"/>
      <c r="X1376" s="12"/>
      <c r="Y1376" s="12"/>
      <c r="Z1376" s="12"/>
      <c r="AA1376" s="12"/>
      <c r="AB1376" s="12"/>
      <c r="AC1376" s="12"/>
      <c r="AD1376" s="12"/>
      <c r="AE1376" s="12"/>
      <c r="AR1376" s="165" t="s">
        <v>171</v>
      </c>
      <c r="AT1376" s="173" t="s">
        <v>75</v>
      </c>
      <c r="AU1376" s="173" t="s">
        <v>81</v>
      </c>
      <c r="AY1376" s="165" t="s">
        <v>165</v>
      </c>
      <c r="BK1376" s="174">
        <f>SUM(BK1377:BK1771)</f>
        <v>0</v>
      </c>
    </row>
    <row r="1377" s="2" customFormat="1" ht="24.15" customHeight="1">
      <c r="A1377" s="38"/>
      <c r="B1377" s="177"/>
      <c r="C1377" s="178" t="s">
        <v>1972</v>
      </c>
      <c r="D1377" s="178" t="s">
        <v>167</v>
      </c>
      <c r="E1377" s="179" t="s">
        <v>1973</v>
      </c>
      <c r="F1377" s="180" t="s">
        <v>1974</v>
      </c>
      <c r="G1377" s="181" t="s">
        <v>170</v>
      </c>
      <c r="H1377" s="182">
        <v>4168.7079999999996</v>
      </c>
      <c r="I1377" s="183"/>
      <c r="J1377" s="184">
        <f>ROUND(I1377*H1377,2)</f>
        <v>0</v>
      </c>
      <c r="K1377" s="185"/>
      <c r="L1377" s="39"/>
      <c r="M1377" s="186" t="s">
        <v>1</v>
      </c>
      <c r="N1377" s="187" t="s">
        <v>42</v>
      </c>
      <c r="O1377" s="78"/>
      <c r="P1377" s="188">
        <f>O1377*H1377</f>
        <v>0</v>
      </c>
      <c r="Q1377" s="188">
        <v>0</v>
      </c>
      <c r="R1377" s="188">
        <f>Q1377*H1377</f>
        <v>0</v>
      </c>
      <c r="S1377" s="188">
        <v>0.00029999999999999997</v>
      </c>
      <c r="T1377" s="189">
        <f>S1377*H1377</f>
        <v>1.2506123999999999</v>
      </c>
      <c r="U1377" s="38"/>
      <c r="V1377" s="38"/>
      <c r="W1377" s="38"/>
      <c r="X1377" s="38"/>
      <c r="Y1377" s="38"/>
      <c r="Z1377" s="38"/>
      <c r="AA1377" s="38"/>
      <c r="AB1377" s="38"/>
      <c r="AC1377" s="38"/>
      <c r="AD1377" s="38"/>
      <c r="AE1377" s="38"/>
      <c r="AR1377" s="190" t="s">
        <v>240</v>
      </c>
      <c r="AT1377" s="190" t="s">
        <v>167</v>
      </c>
      <c r="AU1377" s="190" t="s">
        <v>171</v>
      </c>
      <c r="AY1377" s="19" t="s">
        <v>165</v>
      </c>
      <c r="BE1377" s="191">
        <f>IF(N1377="základná",J1377,0)</f>
        <v>0</v>
      </c>
      <c r="BF1377" s="191">
        <f>IF(N1377="znížená",J1377,0)</f>
        <v>0</v>
      </c>
      <c r="BG1377" s="191">
        <f>IF(N1377="zákl. prenesená",J1377,0)</f>
        <v>0</v>
      </c>
      <c r="BH1377" s="191">
        <f>IF(N1377="zníž. prenesená",J1377,0)</f>
        <v>0</v>
      </c>
      <c r="BI1377" s="191">
        <f>IF(N1377="nulová",J1377,0)</f>
        <v>0</v>
      </c>
      <c r="BJ1377" s="19" t="s">
        <v>171</v>
      </c>
      <c r="BK1377" s="191">
        <f>ROUND(I1377*H1377,2)</f>
        <v>0</v>
      </c>
      <c r="BL1377" s="19" t="s">
        <v>240</v>
      </c>
      <c r="BM1377" s="190" t="s">
        <v>1975</v>
      </c>
    </row>
    <row r="1378" s="15" customFormat="1">
      <c r="A1378" s="15"/>
      <c r="B1378" s="220"/>
      <c r="C1378" s="15"/>
      <c r="D1378" s="193" t="s">
        <v>173</v>
      </c>
      <c r="E1378" s="221" t="s">
        <v>1</v>
      </c>
      <c r="F1378" s="222" t="s">
        <v>260</v>
      </c>
      <c r="G1378" s="15"/>
      <c r="H1378" s="221" t="s">
        <v>1</v>
      </c>
      <c r="I1378" s="223"/>
      <c r="J1378" s="15"/>
      <c r="K1378" s="15"/>
      <c r="L1378" s="220"/>
      <c r="M1378" s="224"/>
      <c r="N1378" s="225"/>
      <c r="O1378" s="225"/>
      <c r="P1378" s="225"/>
      <c r="Q1378" s="225"/>
      <c r="R1378" s="225"/>
      <c r="S1378" s="225"/>
      <c r="T1378" s="226"/>
      <c r="U1378" s="15"/>
      <c r="V1378" s="15"/>
      <c r="W1378" s="15"/>
      <c r="X1378" s="15"/>
      <c r="Y1378" s="15"/>
      <c r="Z1378" s="15"/>
      <c r="AA1378" s="15"/>
      <c r="AB1378" s="15"/>
      <c r="AC1378" s="15"/>
      <c r="AD1378" s="15"/>
      <c r="AE1378" s="15"/>
      <c r="AT1378" s="221" t="s">
        <v>173</v>
      </c>
      <c r="AU1378" s="221" t="s">
        <v>171</v>
      </c>
      <c r="AV1378" s="15" t="s">
        <v>81</v>
      </c>
      <c r="AW1378" s="15" t="s">
        <v>32</v>
      </c>
      <c r="AX1378" s="15" t="s">
        <v>76</v>
      </c>
      <c r="AY1378" s="221" t="s">
        <v>165</v>
      </c>
    </row>
    <row r="1379" s="13" customFormat="1">
      <c r="A1379" s="13"/>
      <c r="B1379" s="192"/>
      <c r="C1379" s="13"/>
      <c r="D1379" s="193" t="s">
        <v>173</v>
      </c>
      <c r="E1379" s="194" t="s">
        <v>1</v>
      </c>
      <c r="F1379" s="195" t="s">
        <v>1976</v>
      </c>
      <c r="G1379" s="13"/>
      <c r="H1379" s="196">
        <v>56.399999999999999</v>
      </c>
      <c r="I1379" s="197"/>
      <c r="J1379" s="13"/>
      <c r="K1379" s="13"/>
      <c r="L1379" s="192"/>
      <c r="M1379" s="198"/>
      <c r="N1379" s="199"/>
      <c r="O1379" s="199"/>
      <c r="P1379" s="199"/>
      <c r="Q1379" s="199"/>
      <c r="R1379" s="199"/>
      <c r="S1379" s="199"/>
      <c r="T1379" s="200"/>
      <c r="U1379" s="13"/>
      <c r="V1379" s="13"/>
      <c r="W1379" s="13"/>
      <c r="X1379" s="13"/>
      <c r="Y1379" s="13"/>
      <c r="Z1379" s="13"/>
      <c r="AA1379" s="13"/>
      <c r="AB1379" s="13"/>
      <c r="AC1379" s="13"/>
      <c r="AD1379" s="13"/>
      <c r="AE1379" s="13"/>
      <c r="AT1379" s="194" t="s">
        <v>173</v>
      </c>
      <c r="AU1379" s="194" t="s">
        <v>171</v>
      </c>
      <c r="AV1379" s="13" t="s">
        <v>171</v>
      </c>
      <c r="AW1379" s="13" t="s">
        <v>32</v>
      </c>
      <c r="AX1379" s="13" t="s">
        <v>76</v>
      </c>
      <c r="AY1379" s="194" t="s">
        <v>165</v>
      </c>
    </row>
    <row r="1380" s="13" customFormat="1">
      <c r="A1380" s="13"/>
      <c r="B1380" s="192"/>
      <c r="C1380" s="13"/>
      <c r="D1380" s="193" t="s">
        <v>173</v>
      </c>
      <c r="E1380" s="194" t="s">
        <v>1</v>
      </c>
      <c r="F1380" s="195" t="s">
        <v>1977</v>
      </c>
      <c r="G1380" s="13"/>
      <c r="H1380" s="196">
        <v>34.200000000000003</v>
      </c>
      <c r="I1380" s="197"/>
      <c r="J1380" s="13"/>
      <c r="K1380" s="13"/>
      <c r="L1380" s="192"/>
      <c r="M1380" s="198"/>
      <c r="N1380" s="199"/>
      <c r="O1380" s="199"/>
      <c r="P1380" s="199"/>
      <c r="Q1380" s="199"/>
      <c r="R1380" s="199"/>
      <c r="S1380" s="199"/>
      <c r="T1380" s="200"/>
      <c r="U1380" s="13"/>
      <c r="V1380" s="13"/>
      <c r="W1380" s="13"/>
      <c r="X1380" s="13"/>
      <c r="Y1380" s="13"/>
      <c r="Z1380" s="13"/>
      <c r="AA1380" s="13"/>
      <c r="AB1380" s="13"/>
      <c r="AC1380" s="13"/>
      <c r="AD1380" s="13"/>
      <c r="AE1380" s="13"/>
      <c r="AT1380" s="194" t="s">
        <v>173</v>
      </c>
      <c r="AU1380" s="194" t="s">
        <v>171</v>
      </c>
      <c r="AV1380" s="13" t="s">
        <v>171</v>
      </c>
      <c r="AW1380" s="13" t="s">
        <v>32</v>
      </c>
      <c r="AX1380" s="13" t="s">
        <v>76</v>
      </c>
      <c r="AY1380" s="194" t="s">
        <v>165</v>
      </c>
    </row>
    <row r="1381" s="13" customFormat="1">
      <c r="A1381" s="13"/>
      <c r="B1381" s="192"/>
      <c r="C1381" s="13"/>
      <c r="D1381" s="193" t="s">
        <v>173</v>
      </c>
      <c r="E1381" s="194" t="s">
        <v>1</v>
      </c>
      <c r="F1381" s="195" t="s">
        <v>1978</v>
      </c>
      <c r="G1381" s="13"/>
      <c r="H1381" s="196">
        <v>47.520000000000003</v>
      </c>
      <c r="I1381" s="197"/>
      <c r="J1381" s="13"/>
      <c r="K1381" s="13"/>
      <c r="L1381" s="192"/>
      <c r="M1381" s="198"/>
      <c r="N1381" s="199"/>
      <c r="O1381" s="199"/>
      <c r="P1381" s="199"/>
      <c r="Q1381" s="199"/>
      <c r="R1381" s="199"/>
      <c r="S1381" s="199"/>
      <c r="T1381" s="200"/>
      <c r="U1381" s="13"/>
      <c r="V1381" s="13"/>
      <c r="W1381" s="13"/>
      <c r="X1381" s="13"/>
      <c r="Y1381" s="13"/>
      <c r="Z1381" s="13"/>
      <c r="AA1381" s="13"/>
      <c r="AB1381" s="13"/>
      <c r="AC1381" s="13"/>
      <c r="AD1381" s="13"/>
      <c r="AE1381" s="13"/>
      <c r="AT1381" s="194" t="s">
        <v>173</v>
      </c>
      <c r="AU1381" s="194" t="s">
        <v>171</v>
      </c>
      <c r="AV1381" s="13" t="s">
        <v>171</v>
      </c>
      <c r="AW1381" s="13" t="s">
        <v>32</v>
      </c>
      <c r="AX1381" s="13" t="s">
        <v>76</v>
      </c>
      <c r="AY1381" s="194" t="s">
        <v>165</v>
      </c>
    </row>
    <row r="1382" s="13" customFormat="1">
      <c r="A1382" s="13"/>
      <c r="B1382" s="192"/>
      <c r="C1382" s="13"/>
      <c r="D1382" s="193" t="s">
        <v>173</v>
      </c>
      <c r="E1382" s="194" t="s">
        <v>1</v>
      </c>
      <c r="F1382" s="195" t="s">
        <v>1979</v>
      </c>
      <c r="G1382" s="13"/>
      <c r="H1382" s="196">
        <v>77.700000000000003</v>
      </c>
      <c r="I1382" s="197"/>
      <c r="J1382" s="13"/>
      <c r="K1382" s="13"/>
      <c r="L1382" s="192"/>
      <c r="M1382" s="198"/>
      <c r="N1382" s="199"/>
      <c r="O1382" s="199"/>
      <c r="P1382" s="199"/>
      <c r="Q1382" s="199"/>
      <c r="R1382" s="199"/>
      <c r="S1382" s="199"/>
      <c r="T1382" s="200"/>
      <c r="U1382" s="13"/>
      <c r="V1382" s="13"/>
      <c r="W1382" s="13"/>
      <c r="X1382" s="13"/>
      <c r="Y1382" s="13"/>
      <c r="Z1382" s="13"/>
      <c r="AA1382" s="13"/>
      <c r="AB1382" s="13"/>
      <c r="AC1382" s="13"/>
      <c r="AD1382" s="13"/>
      <c r="AE1382" s="13"/>
      <c r="AT1382" s="194" t="s">
        <v>173</v>
      </c>
      <c r="AU1382" s="194" t="s">
        <v>171</v>
      </c>
      <c r="AV1382" s="13" t="s">
        <v>171</v>
      </c>
      <c r="AW1382" s="13" t="s">
        <v>32</v>
      </c>
      <c r="AX1382" s="13" t="s">
        <v>76</v>
      </c>
      <c r="AY1382" s="194" t="s">
        <v>165</v>
      </c>
    </row>
    <row r="1383" s="13" customFormat="1">
      <c r="A1383" s="13"/>
      <c r="B1383" s="192"/>
      <c r="C1383" s="13"/>
      <c r="D1383" s="193" t="s">
        <v>173</v>
      </c>
      <c r="E1383" s="194" t="s">
        <v>1</v>
      </c>
      <c r="F1383" s="195" t="s">
        <v>1980</v>
      </c>
      <c r="G1383" s="13"/>
      <c r="H1383" s="196">
        <v>31.5</v>
      </c>
      <c r="I1383" s="197"/>
      <c r="J1383" s="13"/>
      <c r="K1383" s="13"/>
      <c r="L1383" s="192"/>
      <c r="M1383" s="198"/>
      <c r="N1383" s="199"/>
      <c r="O1383" s="199"/>
      <c r="P1383" s="199"/>
      <c r="Q1383" s="199"/>
      <c r="R1383" s="199"/>
      <c r="S1383" s="199"/>
      <c r="T1383" s="200"/>
      <c r="U1383" s="13"/>
      <c r="V1383" s="13"/>
      <c r="W1383" s="13"/>
      <c r="X1383" s="13"/>
      <c r="Y1383" s="13"/>
      <c r="Z1383" s="13"/>
      <c r="AA1383" s="13"/>
      <c r="AB1383" s="13"/>
      <c r="AC1383" s="13"/>
      <c r="AD1383" s="13"/>
      <c r="AE1383" s="13"/>
      <c r="AT1383" s="194" t="s">
        <v>173</v>
      </c>
      <c r="AU1383" s="194" t="s">
        <v>171</v>
      </c>
      <c r="AV1383" s="13" t="s">
        <v>171</v>
      </c>
      <c r="AW1383" s="13" t="s">
        <v>32</v>
      </c>
      <c r="AX1383" s="13" t="s">
        <v>76</v>
      </c>
      <c r="AY1383" s="194" t="s">
        <v>165</v>
      </c>
    </row>
    <row r="1384" s="13" customFormat="1">
      <c r="A1384" s="13"/>
      <c r="B1384" s="192"/>
      <c r="C1384" s="13"/>
      <c r="D1384" s="193" t="s">
        <v>173</v>
      </c>
      <c r="E1384" s="194" t="s">
        <v>1</v>
      </c>
      <c r="F1384" s="195" t="s">
        <v>1981</v>
      </c>
      <c r="G1384" s="13"/>
      <c r="H1384" s="196">
        <v>36.899999999999999</v>
      </c>
      <c r="I1384" s="197"/>
      <c r="J1384" s="13"/>
      <c r="K1384" s="13"/>
      <c r="L1384" s="192"/>
      <c r="M1384" s="198"/>
      <c r="N1384" s="199"/>
      <c r="O1384" s="199"/>
      <c r="P1384" s="199"/>
      <c r="Q1384" s="199"/>
      <c r="R1384" s="199"/>
      <c r="S1384" s="199"/>
      <c r="T1384" s="200"/>
      <c r="U1384" s="13"/>
      <c r="V1384" s="13"/>
      <c r="W1384" s="13"/>
      <c r="X1384" s="13"/>
      <c r="Y1384" s="13"/>
      <c r="Z1384" s="13"/>
      <c r="AA1384" s="13"/>
      <c r="AB1384" s="13"/>
      <c r="AC1384" s="13"/>
      <c r="AD1384" s="13"/>
      <c r="AE1384" s="13"/>
      <c r="AT1384" s="194" t="s">
        <v>173</v>
      </c>
      <c r="AU1384" s="194" t="s">
        <v>171</v>
      </c>
      <c r="AV1384" s="13" t="s">
        <v>171</v>
      </c>
      <c r="AW1384" s="13" t="s">
        <v>32</v>
      </c>
      <c r="AX1384" s="13" t="s">
        <v>76</v>
      </c>
      <c r="AY1384" s="194" t="s">
        <v>165</v>
      </c>
    </row>
    <row r="1385" s="13" customFormat="1">
      <c r="A1385" s="13"/>
      <c r="B1385" s="192"/>
      <c r="C1385" s="13"/>
      <c r="D1385" s="193" t="s">
        <v>173</v>
      </c>
      <c r="E1385" s="194" t="s">
        <v>1</v>
      </c>
      <c r="F1385" s="195" t="s">
        <v>1982</v>
      </c>
      <c r="G1385" s="13"/>
      <c r="H1385" s="196">
        <v>213.59999999999999</v>
      </c>
      <c r="I1385" s="197"/>
      <c r="J1385" s="13"/>
      <c r="K1385" s="13"/>
      <c r="L1385" s="192"/>
      <c r="M1385" s="198"/>
      <c r="N1385" s="199"/>
      <c r="O1385" s="199"/>
      <c r="P1385" s="199"/>
      <c r="Q1385" s="199"/>
      <c r="R1385" s="199"/>
      <c r="S1385" s="199"/>
      <c r="T1385" s="200"/>
      <c r="U1385" s="13"/>
      <c r="V1385" s="13"/>
      <c r="W1385" s="13"/>
      <c r="X1385" s="13"/>
      <c r="Y1385" s="13"/>
      <c r="Z1385" s="13"/>
      <c r="AA1385" s="13"/>
      <c r="AB1385" s="13"/>
      <c r="AC1385" s="13"/>
      <c r="AD1385" s="13"/>
      <c r="AE1385" s="13"/>
      <c r="AT1385" s="194" t="s">
        <v>173</v>
      </c>
      <c r="AU1385" s="194" t="s">
        <v>171</v>
      </c>
      <c r="AV1385" s="13" t="s">
        <v>171</v>
      </c>
      <c r="AW1385" s="13" t="s">
        <v>32</v>
      </c>
      <c r="AX1385" s="13" t="s">
        <v>76</v>
      </c>
      <c r="AY1385" s="194" t="s">
        <v>165</v>
      </c>
    </row>
    <row r="1386" s="13" customFormat="1">
      <c r="A1386" s="13"/>
      <c r="B1386" s="192"/>
      <c r="C1386" s="13"/>
      <c r="D1386" s="193" t="s">
        <v>173</v>
      </c>
      <c r="E1386" s="194" t="s">
        <v>1</v>
      </c>
      <c r="F1386" s="195" t="s">
        <v>1983</v>
      </c>
      <c r="G1386" s="13"/>
      <c r="H1386" s="196">
        <v>66.299999999999997</v>
      </c>
      <c r="I1386" s="197"/>
      <c r="J1386" s="13"/>
      <c r="K1386" s="13"/>
      <c r="L1386" s="192"/>
      <c r="M1386" s="198"/>
      <c r="N1386" s="199"/>
      <c r="O1386" s="199"/>
      <c r="P1386" s="199"/>
      <c r="Q1386" s="199"/>
      <c r="R1386" s="199"/>
      <c r="S1386" s="199"/>
      <c r="T1386" s="200"/>
      <c r="U1386" s="13"/>
      <c r="V1386" s="13"/>
      <c r="W1386" s="13"/>
      <c r="X1386" s="13"/>
      <c r="Y1386" s="13"/>
      <c r="Z1386" s="13"/>
      <c r="AA1386" s="13"/>
      <c r="AB1386" s="13"/>
      <c r="AC1386" s="13"/>
      <c r="AD1386" s="13"/>
      <c r="AE1386" s="13"/>
      <c r="AT1386" s="194" t="s">
        <v>173</v>
      </c>
      <c r="AU1386" s="194" t="s">
        <v>171</v>
      </c>
      <c r="AV1386" s="13" t="s">
        <v>171</v>
      </c>
      <c r="AW1386" s="13" t="s">
        <v>32</v>
      </c>
      <c r="AX1386" s="13" t="s">
        <v>76</v>
      </c>
      <c r="AY1386" s="194" t="s">
        <v>165</v>
      </c>
    </row>
    <row r="1387" s="13" customFormat="1">
      <c r="A1387" s="13"/>
      <c r="B1387" s="192"/>
      <c r="C1387" s="13"/>
      <c r="D1387" s="193" t="s">
        <v>173</v>
      </c>
      <c r="E1387" s="194" t="s">
        <v>1</v>
      </c>
      <c r="F1387" s="195" t="s">
        <v>1984</v>
      </c>
      <c r="G1387" s="13"/>
      <c r="H1387" s="196">
        <v>47.399999999999999</v>
      </c>
      <c r="I1387" s="197"/>
      <c r="J1387" s="13"/>
      <c r="K1387" s="13"/>
      <c r="L1387" s="192"/>
      <c r="M1387" s="198"/>
      <c r="N1387" s="199"/>
      <c r="O1387" s="199"/>
      <c r="P1387" s="199"/>
      <c r="Q1387" s="199"/>
      <c r="R1387" s="199"/>
      <c r="S1387" s="199"/>
      <c r="T1387" s="200"/>
      <c r="U1387" s="13"/>
      <c r="V1387" s="13"/>
      <c r="W1387" s="13"/>
      <c r="X1387" s="13"/>
      <c r="Y1387" s="13"/>
      <c r="Z1387" s="13"/>
      <c r="AA1387" s="13"/>
      <c r="AB1387" s="13"/>
      <c r="AC1387" s="13"/>
      <c r="AD1387" s="13"/>
      <c r="AE1387" s="13"/>
      <c r="AT1387" s="194" t="s">
        <v>173</v>
      </c>
      <c r="AU1387" s="194" t="s">
        <v>171</v>
      </c>
      <c r="AV1387" s="13" t="s">
        <v>171</v>
      </c>
      <c r="AW1387" s="13" t="s">
        <v>32</v>
      </c>
      <c r="AX1387" s="13" t="s">
        <v>76</v>
      </c>
      <c r="AY1387" s="194" t="s">
        <v>165</v>
      </c>
    </row>
    <row r="1388" s="13" customFormat="1">
      <c r="A1388" s="13"/>
      <c r="B1388" s="192"/>
      <c r="C1388" s="13"/>
      <c r="D1388" s="193" t="s">
        <v>173</v>
      </c>
      <c r="E1388" s="194" t="s">
        <v>1</v>
      </c>
      <c r="F1388" s="195" t="s">
        <v>1985</v>
      </c>
      <c r="G1388" s="13"/>
      <c r="H1388" s="196">
        <v>60.899999999999999</v>
      </c>
      <c r="I1388" s="197"/>
      <c r="J1388" s="13"/>
      <c r="K1388" s="13"/>
      <c r="L1388" s="192"/>
      <c r="M1388" s="198"/>
      <c r="N1388" s="199"/>
      <c r="O1388" s="199"/>
      <c r="P1388" s="199"/>
      <c r="Q1388" s="199"/>
      <c r="R1388" s="199"/>
      <c r="S1388" s="199"/>
      <c r="T1388" s="200"/>
      <c r="U1388" s="13"/>
      <c r="V1388" s="13"/>
      <c r="W1388" s="13"/>
      <c r="X1388" s="13"/>
      <c r="Y1388" s="13"/>
      <c r="Z1388" s="13"/>
      <c r="AA1388" s="13"/>
      <c r="AB1388" s="13"/>
      <c r="AC1388" s="13"/>
      <c r="AD1388" s="13"/>
      <c r="AE1388" s="13"/>
      <c r="AT1388" s="194" t="s">
        <v>173</v>
      </c>
      <c r="AU1388" s="194" t="s">
        <v>171</v>
      </c>
      <c r="AV1388" s="13" t="s">
        <v>171</v>
      </c>
      <c r="AW1388" s="13" t="s">
        <v>32</v>
      </c>
      <c r="AX1388" s="13" t="s">
        <v>76</v>
      </c>
      <c r="AY1388" s="194" t="s">
        <v>165</v>
      </c>
    </row>
    <row r="1389" s="13" customFormat="1">
      <c r="A1389" s="13"/>
      <c r="B1389" s="192"/>
      <c r="C1389" s="13"/>
      <c r="D1389" s="193" t="s">
        <v>173</v>
      </c>
      <c r="E1389" s="194" t="s">
        <v>1</v>
      </c>
      <c r="F1389" s="195" t="s">
        <v>1986</v>
      </c>
      <c r="G1389" s="13"/>
      <c r="H1389" s="196">
        <v>44.219999999999999</v>
      </c>
      <c r="I1389" s="197"/>
      <c r="J1389" s="13"/>
      <c r="K1389" s="13"/>
      <c r="L1389" s="192"/>
      <c r="M1389" s="198"/>
      <c r="N1389" s="199"/>
      <c r="O1389" s="199"/>
      <c r="P1389" s="199"/>
      <c r="Q1389" s="199"/>
      <c r="R1389" s="199"/>
      <c r="S1389" s="199"/>
      <c r="T1389" s="200"/>
      <c r="U1389" s="13"/>
      <c r="V1389" s="13"/>
      <c r="W1389" s="13"/>
      <c r="X1389" s="13"/>
      <c r="Y1389" s="13"/>
      <c r="Z1389" s="13"/>
      <c r="AA1389" s="13"/>
      <c r="AB1389" s="13"/>
      <c r="AC1389" s="13"/>
      <c r="AD1389" s="13"/>
      <c r="AE1389" s="13"/>
      <c r="AT1389" s="194" t="s">
        <v>173</v>
      </c>
      <c r="AU1389" s="194" t="s">
        <v>171</v>
      </c>
      <c r="AV1389" s="13" t="s">
        <v>171</v>
      </c>
      <c r="AW1389" s="13" t="s">
        <v>32</v>
      </c>
      <c r="AX1389" s="13" t="s">
        <v>76</v>
      </c>
      <c r="AY1389" s="194" t="s">
        <v>165</v>
      </c>
    </row>
    <row r="1390" s="13" customFormat="1">
      <c r="A1390" s="13"/>
      <c r="B1390" s="192"/>
      <c r="C1390" s="13"/>
      <c r="D1390" s="193" t="s">
        <v>173</v>
      </c>
      <c r="E1390" s="194" t="s">
        <v>1</v>
      </c>
      <c r="F1390" s="195" t="s">
        <v>1987</v>
      </c>
      <c r="G1390" s="13"/>
      <c r="H1390" s="196">
        <v>59.130000000000003</v>
      </c>
      <c r="I1390" s="197"/>
      <c r="J1390" s="13"/>
      <c r="K1390" s="13"/>
      <c r="L1390" s="192"/>
      <c r="M1390" s="198"/>
      <c r="N1390" s="199"/>
      <c r="O1390" s="199"/>
      <c r="P1390" s="199"/>
      <c r="Q1390" s="199"/>
      <c r="R1390" s="199"/>
      <c r="S1390" s="199"/>
      <c r="T1390" s="200"/>
      <c r="U1390" s="13"/>
      <c r="V1390" s="13"/>
      <c r="W1390" s="13"/>
      <c r="X1390" s="13"/>
      <c r="Y1390" s="13"/>
      <c r="Z1390" s="13"/>
      <c r="AA1390" s="13"/>
      <c r="AB1390" s="13"/>
      <c r="AC1390" s="13"/>
      <c r="AD1390" s="13"/>
      <c r="AE1390" s="13"/>
      <c r="AT1390" s="194" t="s">
        <v>173</v>
      </c>
      <c r="AU1390" s="194" t="s">
        <v>171</v>
      </c>
      <c r="AV1390" s="13" t="s">
        <v>171</v>
      </c>
      <c r="AW1390" s="13" t="s">
        <v>32</v>
      </c>
      <c r="AX1390" s="13" t="s">
        <v>76</v>
      </c>
      <c r="AY1390" s="194" t="s">
        <v>165</v>
      </c>
    </row>
    <row r="1391" s="13" customFormat="1">
      <c r="A1391" s="13"/>
      <c r="B1391" s="192"/>
      <c r="C1391" s="13"/>
      <c r="D1391" s="193" t="s">
        <v>173</v>
      </c>
      <c r="E1391" s="194" t="s">
        <v>1</v>
      </c>
      <c r="F1391" s="195" t="s">
        <v>1988</v>
      </c>
      <c r="G1391" s="13"/>
      <c r="H1391" s="196">
        <v>237.30000000000001</v>
      </c>
      <c r="I1391" s="197"/>
      <c r="J1391" s="13"/>
      <c r="K1391" s="13"/>
      <c r="L1391" s="192"/>
      <c r="M1391" s="198"/>
      <c r="N1391" s="199"/>
      <c r="O1391" s="199"/>
      <c r="P1391" s="199"/>
      <c r="Q1391" s="199"/>
      <c r="R1391" s="199"/>
      <c r="S1391" s="199"/>
      <c r="T1391" s="200"/>
      <c r="U1391" s="13"/>
      <c r="V1391" s="13"/>
      <c r="W1391" s="13"/>
      <c r="X1391" s="13"/>
      <c r="Y1391" s="13"/>
      <c r="Z1391" s="13"/>
      <c r="AA1391" s="13"/>
      <c r="AB1391" s="13"/>
      <c r="AC1391" s="13"/>
      <c r="AD1391" s="13"/>
      <c r="AE1391" s="13"/>
      <c r="AT1391" s="194" t="s">
        <v>173</v>
      </c>
      <c r="AU1391" s="194" t="s">
        <v>171</v>
      </c>
      <c r="AV1391" s="13" t="s">
        <v>171</v>
      </c>
      <c r="AW1391" s="13" t="s">
        <v>32</v>
      </c>
      <c r="AX1391" s="13" t="s">
        <v>76</v>
      </c>
      <c r="AY1391" s="194" t="s">
        <v>165</v>
      </c>
    </row>
    <row r="1392" s="16" customFormat="1">
      <c r="A1392" s="16"/>
      <c r="B1392" s="227"/>
      <c r="C1392" s="16"/>
      <c r="D1392" s="193" t="s">
        <v>173</v>
      </c>
      <c r="E1392" s="228" t="s">
        <v>1</v>
      </c>
      <c r="F1392" s="229" t="s">
        <v>307</v>
      </c>
      <c r="G1392" s="16"/>
      <c r="H1392" s="230">
        <v>1013.0699999999999</v>
      </c>
      <c r="I1392" s="231"/>
      <c r="J1392" s="16"/>
      <c r="K1392" s="16"/>
      <c r="L1392" s="227"/>
      <c r="M1392" s="232"/>
      <c r="N1392" s="233"/>
      <c r="O1392" s="233"/>
      <c r="P1392" s="233"/>
      <c r="Q1392" s="233"/>
      <c r="R1392" s="233"/>
      <c r="S1392" s="233"/>
      <c r="T1392" s="234"/>
      <c r="U1392" s="16"/>
      <c r="V1392" s="16"/>
      <c r="W1392" s="16"/>
      <c r="X1392" s="16"/>
      <c r="Y1392" s="16"/>
      <c r="Z1392" s="16"/>
      <c r="AA1392" s="16"/>
      <c r="AB1392" s="16"/>
      <c r="AC1392" s="16"/>
      <c r="AD1392" s="16"/>
      <c r="AE1392" s="16"/>
      <c r="AT1392" s="228" t="s">
        <v>173</v>
      </c>
      <c r="AU1392" s="228" t="s">
        <v>171</v>
      </c>
      <c r="AV1392" s="16" t="s">
        <v>88</v>
      </c>
      <c r="AW1392" s="16" t="s">
        <v>32</v>
      </c>
      <c r="AX1392" s="16" t="s">
        <v>76</v>
      </c>
      <c r="AY1392" s="228" t="s">
        <v>165</v>
      </c>
    </row>
    <row r="1393" s="15" customFormat="1">
      <c r="A1393" s="15"/>
      <c r="B1393" s="220"/>
      <c r="C1393" s="15"/>
      <c r="D1393" s="193" t="s">
        <v>173</v>
      </c>
      <c r="E1393" s="221" t="s">
        <v>1</v>
      </c>
      <c r="F1393" s="222" t="s">
        <v>338</v>
      </c>
      <c r="G1393" s="15"/>
      <c r="H1393" s="221" t="s">
        <v>1</v>
      </c>
      <c r="I1393" s="223"/>
      <c r="J1393" s="15"/>
      <c r="K1393" s="15"/>
      <c r="L1393" s="220"/>
      <c r="M1393" s="224"/>
      <c r="N1393" s="225"/>
      <c r="O1393" s="225"/>
      <c r="P1393" s="225"/>
      <c r="Q1393" s="225"/>
      <c r="R1393" s="225"/>
      <c r="S1393" s="225"/>
      <c r="T1393" s="226"/>
      <c r="U1393" s="15"/>
      <c r="V1393" s="15"/>
      <c r="W1393" s="15"/>
      <c r="X1393" s="15"/>
      <c r="Y1393" s="15"/>
      <c r="Z1393" s="15"/>
      <c r="AA1393" s="15"/>
      <c r="AB1393" s="15"/>
      <c r="AC1393" s="15"/>
      <c r="AD1393" s="15"/>
      <c r="AE1393" s="15"/>
      <c r="AT1393" s="221" t="s">
        <v>173</v>
      </c>
      <c r="AU1393" s="221" t="s">
        <v>171</v>
      </c>
      <c r="AV1393" s="15" t="s">
        <v>81</v>
      </c>
      <c r="AW1393" s="15" t="s">
        <v>32</v>
      </c>
      <c r="AX1393" s="15" t="s">
        <v>76</v>
      </c>
      <c r="AY1393" s="221" t="s">
        <v>165</v>
      </c>
    </row>
    <row r="1394" s="13" customFormat="1">
      <c r="A1394" s="13"/>
      <c r="B1394" s="192"/>
      <c r="C1394" s="13"/>
      <c r="D1394" s="193" t="s">
        <v>173</v>
      </c>
      <c r="E1394" s="194" t="s">
        <v>1</v>
      </c>
      <c r="F1394" s="195" t="s">
        <v>1989</v>
      </c>
      <c r="G1394" s="13"/>
      <c r="H1394" s="196">
        <v>126.736</v>
      </c>
      <c r="I1394" s="197"/>
      <c r="J1394" s="13"/>
      <c r="K1394" s="13"/>
      <c r="L1394" s="192"/>
      <c r="M1394" s="198"/>
      <c r="N1394" s="199"/>
      <c r="O1394" s="199"/>
      <c r="P1394" s="199"/>
      <c r="Q1394" s="199"/>
      <c r="R1394" s="199"/>
      <c r="S1394" s="199"/>
      <c r="T1394" s="200"/>
      <c r="U1394" s="13"/>
      <c r="V1394" s="13"/>
      <c r="W1394" s="13"/>
      <c r="X1394" s="13"/>
      <c r="Y1394" s="13"/>
      <c r="Z1394" s="13"/>
      <c r="AA1394" s="13"/>
      <c r="AB1394" s="13"/>
      <c r="AC1394" s="13"/>
      <c r="AD1394" s="13"/>
      <c r="AE1394" s="13"/>
      <c r="AT1394" s="194" t="s">
        <v>173</v>
      </c>
      <c r="AU1394" s="194" t="s">
        <v>171</v>
      </c>
      <c r="AV1394" s="13" t="s">
        <v>171</v>
      </c>
      <c r="AW1394" s="13" t="s">
        <v>32</v>
      </c>
      <c r="AX1394" s="13" t="s">
        <v>76</v>
      </c>
      <c r="AY1394" s="194" t="s">
        <v>165</v>
      </c>
    </row>
    <row r="1395" s="13" customFormat="1">
      <c r="A1395" s="13"/>
      <c r="B1395" s="192"/>
      <c r="C1395" s="13"/>
      <c r="D1395" s="193" t="s">
        <v>173</v>
      </c>
      <c r="E1395" s="194" t="s">
        <v>1</v>
      </c>
      <c r="F1395" s="195" t="s">
        <v>1990</v>
      </c>
      <c r="G1395" s="13"/>
      <c r="H1395" s="196">
        <v>276.25599999999997</v>
      </c>
      <c r="I1395" s="197"/>
      <c r="J1395" s="13"/>
      <c r="K1395" s="13"/>
      <c r="L1395" s="192"/>
      <c r="M1395" s="198"/>
      <c r="N1395" s="199"/>
      <c r="O1395" s="199"/>
      <c r="P1395" s="199"/>
      <c r="Q1395" s="199"/>
      <c r="R1395" s="199"/>
      <c r="S1395" s="199"/>
      <c r="T1395" s="200"/>
      <c r="U1395" s="13"/>
      <c r="V1395" s="13"/>
      <c r="W1395" s="13"/>
      <c r="X1395" s="13"/>
      <c r="Y1395" s="13"/>
      <c r="Z1395" s="13"/>
      <c r="AA1395" s="13"/>
      <c r="AB1395" s="13"/>
      <c r="AC1395" s="13"/>
      <c r="AD1395" s="13"/>
      <c r="AE1395" s="13"/>
      <c r="AT1395" s="194" t="s">
        <v>173</v>
      </c>
      <c r="AU1395" s="194" t="s">
        <v>171</v>
      </c>
      <c r="AV1395" s="13" t="s">
        <v>171</v>
      </c>
      <c r="AW1395" s="13" t="s">
        <v>32</v>
      </c>
      <c r="AX1395" s="13" t="s">
        <v>76</v>
      </c>
      <c r="AY1395" s="194" t="s">
        <v>165</v>
      </c>
    </row>
    <row r="1396" s="13" customFormat="1">
      <c r="A1396" s="13"/>
      <c r="B1396" s="192"/>
      <c r="C1396" s="13"/>
      <c r="D1396" s="193" t="s">
        <v>173</v>
      </c>
      <c r="E1396" s="194" t="s">
        <v>1</v>
      </c>
      <c r="F1396" s="195" t="s">
        <v>1991</v>
      </c>
      <c r="G1396" s="13"/>
      <c r="H1396" s="196">
        <v>101.816</v>
      </c>
      <c r="I1396" s="197"/>
      <c r="J1396" s="13"/>
      <c r="K1396" s="13"/>
      <c r="L1396" s="192"/>
      <c r="M1396" s="198"/>
      <c r="N1396" s="199"/>
      <c r="O1396" s="199"/>
      <c r="P1396" s="199"/>
      <c r="Q1396" s="199"/>
      <c r="R1396" s="199"/>
      <c r="S1396" s="199"/>
      <c r="T1396" s="200"/>
      <c r="U1396" s="13"/>
      <c r="V1396" s="13"/>
      <c r="W1396" s="13"/>
      <c r="X1396" s="13"/>
      <c r="Y1396" s="13"/>
      <c r="Z1396" s="13"/>
      <c r="AA1396" s="13"/>
      <c r="AB1396" s="13"/>
      <c r="AC1396" s="13"/>
      <c r="AD1396" s="13"/>
      <c r="AE1396" s="13"/>
      <c r="AT1396" s="194" t="s">
        <v>173</v>
      </c>
      <c r="AU1396" s="194" t="s">
        <v>171</v>
      </c>
      <c r="AV1396" s="13" t="s">
        <v>171</v>
      </c>
      <c r="AW1396" s="13" t="s">
        <v>32</v>
      </c>
      <c r="AX1396" s="13" t="s">
        <v>76</v>
      </c>
      <c r="AY1396" s="194" t="s">
        <v>165</v>
      </c>
    </row>
    <row r="1397" s="13" customFormat="1">
      <c r="A1397" s="13"/>
      <c r="B1397" s="192"/>
      <c r="C1397" s="13"/>
      <c r="D1397" s="193" t="s">
        <v>173</v>
      </c>
      <c r="E1397" s="194" t="s">
        <v>1</v>
      </c>
      <c r="F1397" s="195" t="s">
        <v>1992</v>
      </c>
      <c r="G1397" s="13"/>
      <c r="H1397" s="196">
        <v>54.823999999999998</v>
      </c>
      <c r="I1397" s="197"/>
      <c r="J1397" s="13"/>
      <c r="K1397" s="13"/>
      <c r="L1397" s="192"/>
      <c r="M1397" s="198"/>
      <c r="N1397" s="199"/>
      <c r="O1397" s="199"/>
      <c r="P1397" s="199"/>
      <c r="Q1397" s="199"/>
      <c r="R1397" s="199"/>
      <c r="S1397" s="199"/>
      <c r="T1397" s="200"/>
      <c r="U1397" s="13"/>
      <c r="V1397" s="13"/>
      <c r="W1397" s="13"/>
      <c r="X1397" s="13"/>
      <c r="Y1397" s="13"/>
      <c r="Z1397" s="13"/>
      <c r="AA1397" s="13"/>
      <c r="AB1397" s="13"/>
      <c r="AC1397" s="13"/>
      <c r="AD1397" s="13"/>
      <c r="AE1397" s="13"/>
      <c r="AT1397" s="194" t="s">
        <v>173</v>
      </c>
      <c r="AU1397" s="194" t="s">
        <v>171</v>
      </c>
      <c r="AV1397" s="13" t="s">
        <v>171</v>
      </c>
      <c r="AW1397" s="13" t="s">
        <v>32</v>
      </c>
      <c r="AX1397" s="13" t="s">
        <v>76</v>
      </c>
      <c r="AY1397" s="194" t="s">
        <v>165</v>
      </c>
    </row>
    <row r="1398" s="13" customFormat="1">
      <c r="A1398" s="13"/>
      <c r="B1398" s="192"/>
      <c r="C1398" s="13"/>
      <c r="D1398" s="193" t="s">
        <v>173</v>
      </c>
      <c r="E1398" s="194" t="s">
        <v>1</v>
      </c>
      <c r="F1398" s="195" t="s">
        <v>1993</v>
      </c>
      <c r="G1398" s="13"/>
      <c r="H1398" s="196">
        <v>89</v>
      </c>
      <c r="I1398" s="197"/>
      <c r="J1398" s="13"/>
      <c r="K1398" s="13"/>
      <c r="L1398" s="192"/>
      <c r="M1398" s="198"/>
      <c r="N1398" s="199"/>
      <c r="O1398" s="199"/>
      <c r="P1398" s="199"/>
      <c r="Q1398" s="199"/>
      <c r="R1398" s="199"/>
      <c r="S1398" s="199"/>
      <c r="T1398" s="200"/>
      <c r="U1398" s="13"/>
      <c r="V1398" s="13"/>
      <c r="W1398" s="13"/>
      <c r="X1398" s="13"/>
      <c r="Y1398" s="13"/>
      <c r="Z1398" s="13"/>
      <c r="AA1398" s="13"/>
      <c r="AB1398" s="13"/>
      <c r="AC1398" s="13"/>
      <c r="AD1398" s="13"/>
      <c r="AE1398" s="13"/>
      <c r="AT1398" s="194" t="s">
        <v>173</v>
      </c>
      <c r="AU1398" s="194" t="s">
        <v>171</v>
      </c>
      <c r="AV1398" s="13" t="s">
        <v>171</v>
      </c>
      <c r="AW1398" s="13" t="s">
        <v>32</v>
      </c>
      <c r="AX1398" s="13" t="s">
        <v>76</v>
      </c>
      <c r="AY1398" s="194" t="s">
        <v>165</v>
      </c>
    </row>
    <row r="1399" s="13" customFormat="1">
      <c r="A1399" s="13"/>
      <c r="B1399" s="192"/>
      <c r="C1399" s="13"/>
      <c r="D1399" s="193" t="s">
        <v>173</v>
      </c>
      <c r="E1399" s="194" t="s">
        <v>1</v>
      </c>
      <c r="F1399" s="195" t="s">
        <v>1994</v>
      </c>
      <c r="G1399" s="13"/>
      <c r="H1399" s="196">
        <v>48.415999999999997</v>
      </c>
      <c r="I1399" s="197"/>
      <c r="J1399" s="13"/>
      <c r="K1399" s="13"/>
      <c r="L1399" s="192"/>
      <c r="M1399" s="198"/>
      <c r="N1399" s="199"/>
      <c r="O1399" s="199"/>
      <c r="P1399" s="199"/>
      <c r="Q1399" s="199"/>
      <c r="R1399" s="199"/>
      <c r="S1399" s="199"/>
      <c r="T1399" s="200"/>
      <c r="U1399" s="13"/>
      <c r="V1399" s="13"/>
      <c r="W1399" s="13"/>
      <c r="X1399" s="13"/>
      <c r="Y1399" s="13"/>
      <c r="Z1399" s="13"/>
      <c r="AA1399" s="13"/>
      <c r="AB1399" s="13"/>
      <c r="AC1399" s="13"/>
      <c r="AD1399" s="13"/>
      <c r="AE1399" s="13"/>
      <c r="AT1399" s="194" t="s">
        <v>173</v>
      </c>
      <c r="AU1399" s="194" t="s">
        <v>171</v>
      </c>
      <c r="AV1399" s="13" t="s">
        <v>171</v>
      </c>
      <c r="AW1399" s="13" t="s">
        <v>32</v>
      </c>
      <c r="AX1399" s="13" t="s">
        <v>76</v>
      </c>
      <c r="AY1399" s="194" t="s">
        <v>165</v>
      </c>
    </row>
    <row r="1400" s="13" customFormat="1">
      <c r="A1400" s="13"/>
      <c r="B1400" s="192"/>
      <c r="C1400" s="13"/>
      <c r="D1400" s="193" t="s">
        <v>173</v>
      </c>
      <c r="E1400" s="194" t="s">
        <v>1</v>
      </c>
      <c r="F1400" s="195" t="s">
        <v>1995</v>
      </c>
      <c r="G1400" s="13"/>
      <c r="H1400" s="196">
        <v>180.84800000000001</v>
      </c>
      <c r="I1400" s="197"/>
      <c r="J1400" s="13"/>
      <c r="K1400" s="13"/>
      <c r="L1400" s="192"/>
      <c r="M1400" s="198"/>
      <c r="N1400" s="199"/>
      <c r="O1400" s="199"/>
      <c r="P1400" s="199"/>
      <c r="Q1400" s="199"/>
      <c r="R1400" s="199"/>
      <c r="S1400" s="199"/>
      <c r="T1400" s="200"/>
      <c r="U1400" s="13"/>
      <c r="V1400" s="13"/>
      <c r="W1400" s="13"/>
      <c r="X1400" s="13"/>
      <c r="Y1400" s="13"/>
      <c r="Z1400" s="13"/>
      <c r="AA1400" s="13"/>
      <c r="AB1400" s="13"/>
      <c r="AC1400" s="13"/>
      <c r="AD1400" s="13"/>
      <c r="AE1400" s="13"/>
      <c r="AT1400" s="194" t="s">
        <v>173</v>
      </c>
      <c r="AU1400" s="194" t="s">
        <v>171</v>
      </c>
      <c r="AV1400" s="13" t="s">
        <v>171</v>
      </c>
      <c r="AW1400" s="13" t="s">
        <v>32</v>
      </c>
      <c r="AX1400" s="13" t="s">
        <v>76</v>
      </c>
      <c r="AY1400" s="194" t="s">
        <v>165</v>
      </c>
    </row>
    <row r="1401" s="13" customFormat="1">
      <c r="A1401" s="13"/>
      <c r="B1401" s="192"/>
      <c r="C1401" s="13"/>
      <c r="D1401" s="193" t="s">
        <v>173</v>
      </c>
      <c r="E1401" s="194" t="s">
        <v>1</v>
      </c>
      <c r="F1401" s="195" t="s">
        <v>1996</v>
      </c>
      <c r="G1401" s="13"/>
      <c r="H1401" s="196">
        <v>50.552</v>
      </c>
      <c r="I1401" s="197"/>
      <c r="J1401" s="13"/>
      <c r="K1401" s="13"/>
      <c r="L1401" s="192"/>
      <c r="M1401" s="198"/>
      <c r="N1401" s="199"/>
      <c r="O1401" s="199"/>
      <c r="P1401" s="199"/>
      <c r="Q1401" s="199"/>
      <c r="R1401" s="199"/>
      <c r="S1401" s="199"/>
      <c r="T1401" s="200"/>
      <c r="U1401" s="13"/>
      <c r="V1401" s="13"/>
      <c r="W1401" s="13"/>
      <c r="X1401" s="13"/>
      <c r="Y1401" s="13"/>
      <c r="Z1401" s="13"/>
      <c r="AA1401" s="13"/>
      <c r="AB1401" s="13"/>
      <c r="AC1401" s="13"/>
      <c r="AD1401" s="13"/>
      <c r="AE1401" s="13"/>
      <c r="AT1401" s="194" t="s">
        <v>173</v>
      </c>
      <c r="AU1401" s="194" t="s">
        <v>171</v>
      </c>
      <c r="AV1401" s="13" t="s">
        <v>171</v>
      </c>
      <c r="AW1401" s="13" t="s">
        <v>32</v>
      </c>
      <c r="AX1401" s="13" t="s">
        <v>76</v>
      </c>
      <c r="AY1401" s="194" t="s">
        <v>165</v>
      </c>
    </row>
    <row r="1402" s="13" customFormat="1">
      <c r="A1402" s="13"/>
      <c r="B1402" s="192"/>
      <c r="C1402" s="13"/>
      <c r="D1402" s="193" t="s">
        <v>173</v>
      </c>
      <c r="E1402" s="194" t="s">
        <v>1</v>
      </c>
      <c r="F1402" s="195" t="s">
        <v>1997</v>
      </c>
      <c r="G1402" s="13"/>
      <c r="H1402" s="196">
        <v>64.436000000000007</v>
      </c>
      <c r="I1402" s="197"/>
      <c r="J1402" s="13"/>
      <c r="K1402" s="13"/>
      <c r="L1402" s="192"/>
      <c r="M1402" s="198"/>
      <c r="N1402" s="199"/>
      <c r="O1402" s="199"/>
      <c r="P1402" s="199"/>
      <c r="Q1402" s="199"/>
      <c r="R1402" s="199"/>
      <c r="S1402" s="199"/>
      <c r="T1402" s="200"/>
      <c r="U1402" s="13"/>
      <c r="V1402" s="13"/>
      <c r="W1402" s="13"/>
      <c r="X1402" s="13"/>
      <c r="Y1402" s="13"/>
      <c r="Z1402" s="13"/>
      <c r="AA1402" s="13"/>
      <c r="AB1402" s="13"/>
      <c r="AC1402" s="13"/>
      <c r="AD1402" s="13"/>
      <c r="AE1402" s="13"/>
      <c r="AT1402" s="194" t="s">
        <v>173</v>
      </c>
      <c r="AU1402" s="194" t="s">
        <v>171</v>
      </c>
      <c r="AV1402" s="13" t="s">
        <v>171</v>
      </c>
      <c r="AW1402" s="13" t="s">
        <v>32</v>
      </c>
      <c r="AX1402" s="13" t="s">
        <v>76</v>
      </c>
      <c r="AY1402" s="194" t="s">
        <v>165</v>
      </c>
    </row>
    <row r="1403" s="13" customFormat="1">
      <c r="A1403" s="13"/>
      <c r="B1403" s="192"/>
      <c r="C1403" s="13"/>
      <c r="D1403" s="193" t="s">
        <v>173</v>
      </c>
      <c r="E1403" s="194" t="s">
        <v>1</v>
      </c>
      <c r="F1403" s="195" t="s">
        <v>1998</v>
      </c>
      <c r="G1403" s="13"/>
      <c r="H1403" s="196">
        <v>41.295999999999999</v>
      </c>
      <c r="I1403" s="197"/>
      <c r="J1403" s="13"/>
      <c r="K1403" s="13"/>
      <c r="L1403" s="192"/>
      <c r="M1403" s="198"/>
      <c r="N1403" s="199"/>
      <c r="O1403" s="199"/>
      <c r="P1403" s="199"/>
      <c r="Q1403" s="199"/>
      <c r="R1403" s="199"/>
      <c r="S1403" s="199"/>
      <c r="T1403" s="200"/>
      <c r="U1403" s="13"/>
      <c r="V1403" s="13"/>
      <c r="W1403" s="13"/>
      <c r="X1403" s="13"/>
      <c r="Y1403" s="13"/>
      <c r="Z1403" s="13"/>
      <c r="AA1403" s="13"/>
      <c r="AB1403" s="13"/>
      <c r="AC1403" s="13"/>
      <c r="AD1403" s="13"/>
      <c r="AE1403" s="13"/>
      <c r="AT1403" s="194" t="s">
        <v>173</v>
      </c>
      <c r="AU1403" s="194" t="s">
        <v>171</v>
      </c>
      <c r="AV1403" s="13" t="s">
        <v>171</v>
      </c>
      <c r="AW1403" s="13" t="s">
        <v>32</v>
      </c>
      <c r="AX1403" s="13" t="s">
        <v>76</v>
      </c>
      <c r="AY1403" s="194" t="s">
        <v>165</v>
      </c>
    </row>
    <row r="1404" s="16" customFormat="1">
      <c r="A1404" s="16"/>
      <c r="B1404" s="227"/>
      <c r="C1404" s="16"/>
      <c r="D1404" s="193" t="s">
        <v>173</v>
      </c>
      <c r="E1404" s="228" t="s">
        <v>1</v>
      </c>
      <c r="F1404" s="229" t="s">
        <v>307</v>
      </c>
      <c r="G1404" s="16"/>
      <c r="H1404" s="230">
        <v>1034.1800000000001</v>
      </c>
      <c r="I1404" s="231"/>
      <c r="J1404" s="16"/>
      <c r="K1404" s="16"/>
      <c r="L1404" s="227"/>
      <c r="M1404" s="232"/>
      <c r="N1404" s="233"/>
      <c r="O1404" s="233"/>
      <c r="P1404" s="233"/>
      <c r="Q1404" s="233"/>
      <c r="R1404" s="233"/>
      <c r="S1404" s="233"/>
      <c r="T1404" s="234"/>
      <c r="U1404" s="16"/>
      <c r="V1404" s="16"/>
      <c r="W1404" s="16"/>
      <c r="X1404" s="16"/>
      <c r="Y1404" s="16"/>
      <c r="Z1404" s="16"/>
      <c r="AA1404" s="16"/>
      <c r="AB1404" s="16"/>
      <c r="AC1404" s="16"/>
      <c r="AD1404" s="16"/>
      <c r="AE1404" s="16"/>
      <c r="AT1404" s="228" t="s">
        <v>173</v>
      </c>
      <c r="AU1404" s="228" t="s">
        <v>171</v>
      </c>
      <c r="AV1404" s="16" t="s">
        <v>88</v>
      </c>
      <c r="AW1404" s="16" t="s">
        <v>32</v>
      </c>
      <c r="AX1404" s="16" t="s">
        <v>76</v>
      </c>
      <c r="AY1404" s="228" t="s">
        <v>165</v>
      </c>
    </row>
    <row r="1405" s="15" customFormat="1">
      <c r="A1405" s="15"/>
      <c r="B1405" s="220"/>
      <c r="C1405" s="15"/>
      <c r="D1405" s="193" t="s">
        <v>173</v>
      </c>
      <c r="E1405" s="221" t="s">
        <v>1</v>
      </c>
      <c r="F1405" s="222" t="s">
        <v>653</v>
      </c>
      <c r="G1405" s="15"/>
      <c r="H1405" s="221" t="s">
        <v>1</v>
      </c>
      <c r="I1405" s="223"/>
      <c r="J1405" s="15"/>
      <c r="K1405" s="15"/>
      <c r="L1405" s="220"/>
      <c r="M1405" s="224"/>
      <c r="N1405" s="225"/>
      <c r="O1405" s="225"/>
      <c r="P1405" s="225"/>
      <c r="Q1405" s="225"/>
      <c r="R1405" s="225"/>
      <c r="S1405" s="225"/>
      <c r="T1405" s="226"/>
      <c r="U1405" s="15"/>
      <c r="V1405" s="15"/>
      <c r="W1405" s="15"/>
      <c r="X1405" s="15"/>
      <c r="Y1405" s="15"/>
      <c r="Z1405" s="15"/>
      <c r="AA1405" s="15"/>
      <c r="AB1405" s="15"/>
      <c r="AC1405" s="15"/>
      <c r="AD1405" s="15"/>
      <c r="AE1405" s="15"/>
      <c r="AT1405" s="221" t="s">
        <v>173</v>
      </c>
      <c r="AU1405" s="221" t="s">
        <v>171</v>
      </c>
      <c r="AV1405" s="15" t="s">
        <v>81</v>
      </c>
      <c r="AW1405" s="15" t="s">
        <v>32</v>
      </c>
      <c r="AX1405" s="15" t="s">
        <v>76</v>
      </c>
      <c r="AY1405" s="221" t="s">
        <v>165</v>
      </c>
    </row>
    <row r="1406" s="13" customFormat="1">
      <c r="A1406" s="13"/>
      <c r="B1406" s="192"/>
      <c r="C1406" s="13"/>
      <c r="D1406" s="193" t="s">
        <v>173</v>
      </c>
      <c r="E1406" s="194" t="s">
        <v>1</v>
      </c>
      <c r="F1406" s="195" t="s">
        <v>1999</v>
      </c>
      <c r="G1406" s="13"/>
      <c r="H1406" s="196">
        <v>84.135000000000005</v>
      </c>
      <c r="I1406" s="197"/>
      <c r="J1406" s="13"/>
      <c r="K1406" s="13"/>
      <c r="L1406" s="192"/>
      <c r="M1406" s="198"/>
      <c r="N1406" s="199"/>
      <c r="O1406" s="199"/>
      <c r="P1406" s="199"/>
      <c r="Q1406" s="199"/>
      <c r="R1406" s="199"/>
      <c r="S1406" s="199"/>
      <c r="T1406" s="200"/>
      <c r="U1406" s="13"/>
      <c r="V1406" s="13"/>
      <c r="W1406" s="13"/>
      <c r="X1406" s="13"/>
      <c r="Y1406" s="13"/>
      <c r="Z1406" s="13"/>
      <c r="AA1406" s="13"/>
      <c r="AB1406" s="13"/>
      <c r="AC1406" s="13"/>
      <c r="AD1406" s="13"/>
      <c r="AE1406" s="13"/>
      <c r="AT1406" s="194" t="s">
        <v>173</v>
      </c>
      <c r="AU1406" s="194" t="s">
        <v>171</v>
      </c>
      <c r="AV1406" s="13" t="s">
        <v>171</v>
      </c>
      <c r="AW1406" s="13" t="s">
        <v>32</v>
      </c>
      <c r="AX1406" s="13" t="s">
        <v>76</v>
      </c>
      <c r="AY1406" s="194" t="s">
        <v>165</v>
      </c>
    </row>
    <row r="1407" s="13" customFormat="1">
      <c r="A1407" s="13"/>
      <c r="B1407" s="192"/>
      <c r="C1407" s="13"/>
      <c r="D1407" s="193" t="s">
        <v>173</v>
      </c>
      <c r="E1407" s="194" t="s">
        <v>1</v>
      </c>
      <c r="F1407" s="195" t="s">
        <v>2000</v>
      </c>
      <c r="G1407" s="13"/>
      <c r="H1407" s="196">
        <v>545.63499999999999</v>
      </c>
      <c r="I1407" s="197"/>
      <c r="J1407" s="13"/>
      <c r="K1407" s="13"/>
      <c r="L1407" s="192"/>
      <c r="M1407" s="198"/>
      <c r="N1407" s="199"/>
      <c r="O1407" s="199"/>
      <c r="P1407" s="199"/>
      <c r="Q1407" s="199"/>
      <c r="R1407" s="199"/>
      <c r="S1407" s="199"/>
      <c r="T1407" s="200"/>
      <c r="U1407" s="13"/>
      <c r="V1407" s="13"/>
      <c r="W1407" s="13"/>
      <c r="X1407" s="13"/>
      <c r="Y1407" s="13"/>
      <c r="Z1407" s="13"/>
      <c r="AA1407" s="13"/>
      <c r="AB1407" s="13"/>
      <c r="AC1407" s="13"/>
      <c r="AD1407" s="13"/>
      <c r="AE1407" s="13"/>
      <c r="AT1407" s="194" t="s">
        <v>173</v>
      </c>
      <c r="AU1407" s="194" t="s">
        <v>171</v>
      </c>
      <c r="AV1407" s="13" t="s">
        <v>171</v>
      </c>
      <c r="AW1407" s="13" t="s">
        <v>32</v>
      </c>
      <c r="AX1407" s="13" t="s">
        <v>76</v>
      </c>
      <c r="AY1407" s="194" t="s">
        <v>165</v>
      </c>
    </row>
    <row r="1408" s="13" customFormat="1">
      <c r="A1408" s="13"/>
      <c r="B1408" s="192"/>
      <c r="C1408" s="13"/>
      <c r="D1408" s="193" t="s">
        <v>173</v>
      </c>
      <c r="E1408" s="194" t="s">
        <v>1</v>
      </c>
      <c r="F1408" s="195" t="s">
        <v>2001</v>
      </c>
      <c r="G1408" s="13"/>
      <c r="H1408" s="196">
        <v>38.695</v>
      </c>
      <c r="I1408" s="197"/>
      <c r="J1408" s="13"/>
      <c r="K1408" s="13"/>
      <c r="L1408" s="192"/>
      <c r="M1408" s="198"/>
      <c r="N1408" s="199"/>
      <c r="O1408" s="199"/>
      <c r="P1408" s="199"/>
      <c r="Q1408" s="199"/>
      <c r="R1408" s="199"/>
      <c r="S1408" s="199"/>
      <c r="T1408" s="200"/>
      <c r="U1408" s="13"/>
      <c r="V1408" s="13"/>
      <c r="W1408" s="13"/>
      <c r="X1408" s="13"/>
      <c r="Y1408" s="13"/>
      <c r="Z1408" s="13"/>
      <c r="AA1408" s="13"/>
      <c r="AB1408" s="13"/>
      <c r="AC1408" s="13"/>
      <c r="AD1408" s="13"/>
      <c r="AE1408" s="13"/>
      <c r="AT1408" s="194" t="s">
        <v>173</v>
      </c>
      <c r="AU1408" s="194" t="s">
        <v>171</v>
      </c>
      <c r="AV1408" s="13" t="s">
        <v>171</v>
      </c>
      <c r="AW1408" s="13" t="s">
        <v>32</v>
      </c>
      <c r="AX1408" s="13" t="s">
        <v>76</v>
      </c>
      <c r="AY1408" s="194" t="s">
        <v>165</v>
      </c>
    </row>
    <row r="1409" s="13" customFormat="1">
      <c r="A1409" s="13"/>
      <c r="B1409" s="192"/>
      <c r="C1409" s="13"/>
      <c r="D1409" s="193" t="s">
        <v>173</v>
      </c>
      <c r="E1409" s="194" t="s">
        <v>1</v>
      </c>
      <c r="F1409" s="195" t="s">
        <v>2002</v>
      </c>
      <c r="G1409" s="13"/>
      <c r="H1409" s="196">
        <v>37.274999999999999</v>
      </c>
      <c r="I1409" s="197"/>
      <c r="J1409" s="13"/>
      <c r="K1409" s="13"/>
      <c r="L1409" s="192"/>
      <c r="M1409" s="198"/>
      <c r="N1409" s="199"/>
      <c r="O1409" s="199"/>
      <c r="P1409" s="199"/>
      <c r="Q1409" s="199"/>
      <c r="R1409" s="199"/>
      <c r="S1409" s="199"/>
      <c r="T1409" s="200"/>
      <c r="U1409" s="13"/>
      <c r="V1409" s="13"/>
      <c r="W1409" s="13"/>
      <c r="X1409" s="13"/>
      <c r="Y1409" s="13"/>
      <c r="Z1409" s="13"/>
      <c r="AA1409" s="13"/>
      <c r="AB1409" s="13"/>
      <c r="AC1409" s="13"/>
      <c r="AD1409" s="13"/>
      <c r="AE1409" s="13"/>
      <c r="AT1409" s="194" t="s">
        <v>173</v>
      </c>
      <c r="AU1409" s="194" t="s">
        <v>171</v>
      </c>
      <c r="AV1409" s="13" t="s">
        <v>171</v>
      </c>
      <c r="AW1409" s="13" t="s">
        <v>32</v>
      </c>
      <c r="AX1409" s="13" t="s">
        <v>76</v>
      </c>
      <c r="AY1409" s="194" t="s">
        <v>165</v>
      </c>
    </row>
    <row r="1410" s="13" customFormat="1">
      <c r="A1410" s="13"/>
      <c r="B1410" s="192"/>
      <c r="C1410" s="13"/>
      <c r="D1410" s="193" t="s">
        <v>173</v>
      </c>
      <c r="E1410" s="194" t="s">
        <v>1</v>
      </c>
      <c r="F1410" s="195" t="s">
        <v>2003</v>
      </c>
      <c r="G1410" s="13"/>
      <c r="H1410" s="196">
        <v>81.650000000000006</v>
      </c>
      <c r="I1410" s="197"/>
      <c r="J1410" s="13"/>
      <c r="K1410" s="13"/>
      <c r="L1410" s="192"/>
      <c r="M1410" s="198"/>
      <c r="N1410" s="199"/>
      <c r="O1410" s="199"/>
      <c r="P1410" s="199"/>
      <c r="Q1410" s="199"/>
      <c r="R1410" s="199"/>
      <c r="S1410" s="199"/>
      <c r="T1410" s="200"/>
      <c r="U1410" s="13"/>
      <c r="V1410" s="13"/>
      <c r="W1410" s="13"/>
      <c r="X1410" s="13"/>
      <c r="Y1410" s="13"/>
      <c r="Z1410" s="13"/>
      <c r="AA1410" s="13"/>
      <c r="AB1410" s="13"/>
      <c r="AC1410" s="13"/>
      <c r="AD1410" s="13"/>
      <c r="AE1410" s="13"/>
      <c r="AT1410" s="194" t="s">
        <v>173</v>
      </c>
      <c r="AU1410" s="194" t="s">
        <v>171</v>
      </c>
      <c r="AV1410" s="13" t="s">
        <v>171</v>
      </c>
      <c r="AW1410" s="13" t="s">
        <v>32</v>
      </c>
      <c r="AX1410" s="13" t="s">
        <v>76</v>
      </c>
      <c r="AY1410" s="194" t="s">
        <v>165</v>
      </c>
    </row>
    <row r="1411" s="13" customFormat="1">
      <c r="A1411" s="13"/>
      <c r="B1411" s="192"/>
      <c r="C1411" s="13"/>
      <c r="D1411" s="193" t="s">
        <v>173</v>
      </c>
      <c r="E1411" s="194" t="s">
        <v>1</v>
      </c>
      <c r="F1411" s="195" t="s">
        <v>2004</v>
      </c>
      <c r="G1411" s="13"/>
      <c r="H1411" s="196">
        <v>25.204999999999998</v>
      </c>
      <c r="I1411" s="197"/>
      <c r="J1411" s="13"/>
      <c r="K1411" s="13"/>
      <c r="L1411" s="192"/>
      <c r="M1411" s="198"/>
      <c r="N1411" s="199"/>
      <c r="O1411" s="199"/>
      <c r="P1411" s="199"/>
      <c r="Q1411" s="199"/>
      <c r="R1411" s="199"/>
      <c r="S1411" s="199"/>
      <c r="T1411" s="200"/>
      <c r="U1411" s="13"/>
      <c r="V1411" s="13"/>
      <c r="W1411" s="13"/>
      <c r="X1411" s="13"/>
      <c r="Y1411" s="13"/>
      <c r="Z1411" s="13"/>
      <c r="AA1411" s="13"/>
      <c r="AB1411" s="13"/>
      <c r="AC1411" s="13"/>
      <c r="AD1411" s="13"/>
      <c r="AE1411" s="13"/>
      <c r="AT1411" s="194" t="s">
        <v>173</v>
      </c>
      <c r="AU1411" s="194" t="s">
        <v>171</v>
      </c>
      <c r="AV1411" s="13" t="s">
        <v>171</v>
      </c>
      <c r="AW1411" s="13" t="s">
        <v>32</v>
      </c>
      <c r="AX1411" s="13" t="s">
        <v>76</v>
      </c>
      <c r="AY1411" s="194" t="s">
        <v>165</v>
      </c>
    </row>
    <row r="1412" s="13" customFormat="1">
      <c r="A1412" s="13"/>
      <c r="B1412" s="192"/>
      <c r="C1412" s="13"/>
      <c r="D1412" s="193" t="s">
        <v>173</v>
      </c>
      <c r="E1412" s="194" t="s">
        <v>1</v>
      </c>
      <c r="F1412" s="195" t="s">
        <v>2005</v>
      </c>
      <c r="G1412" s="13"/>
      <c r="H1412" s="196">
        <v>48.990000000000002</v>
      </c>
      <c r="I1412" s="197"/>
      <c r="J1412" s="13"/>
      <c r="K1412" s="13"/>
      <c r="L1412" s="192"/>
      <c r="M1412" s="198"/>
      <c r="N1412" s="199"/>
      <c r="O1412" s="199"/>
      <c r="P1412" s="199"/>
      <c r="Q1412" s="199"/>
      <c r="R1412" s="199"/>
      <c r="S1412" s="199"/>
      <c r="T1412" s="200"/>
      <c r="U1412" s="13"/>
      <c r="V1412" s="13"/>
      <c r="W1412" s="13"/>
      <c r="X1412" s="13"/>
      <c r="Y1412" s="13"/>
      <c r="Z1412" s="13"/>
      <c r="AA1412" s="13"/>
      <c r="AB1412" s="13"/>
      <c r="AC1412" s="13"/>
      <c r="AD1412" s="13"/>
      <c r="AE1412" s="13"/>
      <c r="AT1412" s="194" t="s">
        <v>173</v>
      </c>
      <c r="AU1412" s="194" t="s">
        <v>171</v>
      </c>
      <c r="AV1412" s="13" t="s">
        <v>171</v>
      </c>
      <c r="AW1412" s="13" t="s">
        <v>32</v>
      </c>
      <c r="AX1412" s="13" t="s">
        <v>76</v>
      </c>
      <c r="AY1412" s="194" t="s">
        <v>165</v>
      </c>
    </row>
    <row r="1413" s="13" customFormat="1">
      <c r="A1413" s="13"/>
      <c r="B1413" s="192"/>
      <c r="C1413" s="13"/>
      <c r="D1413" s="193" t="s">
        <v>173</v>
      </c>
      <c r="E1413" s="194" t="s">
        <v>1</v>
      </c>
      <c r="F1413" s="195" t="s">
        <v>2006</v>
      </c>
      <c r="G1413" s="13"/>
      <c r="H1413" s="196">
        <v>23.43</v>
      </c>
      <c r="I1413" s="197"/>
      <c r="J1413" s="13"/>
      <c r="K1413" s="13"/>
      <c r="L1413" s="192"/>
      <c r="M1413" s="198"/>
      <c r="N1413" s="199"/>
      <c r="O1413" s="199"/>
      <c r="P1413" s="199"/>
      <c r="Q1413" s="199"/>
      <c r="R1413" s="199"/>
      <c r="S1413" s="199"/>
      <c r="T1413" s="200"/>
      <c r="U1413" s="13"/>
      <c r="V1413" s="13"/>
      <c r="W1413" s="13"/>
      <c r="X1413" s="13"/>
      <c r="Y1413" s="13"/>
      <c r="Z1413" s="13"/>
      <c r="AA1413" s="13"/>
      <c r="AB1413" s="13"/>
      <c r="AC1413" s="13"/>
      <c r="AD1413" s="13"/>
      <c r="AE1413" s="13"/>
      <c r="AT1413" s="194" t="s">
        <v>173</v>
      </c>
      <c r="AU1413" s="194" t="s">
        <v>171</v>
      </c>
      <c r="AV1413" s="13" t="s">
        <v>171</v>
      </c>
      <c r="AW1413" s="13" t="s">
        <v>32</v>
      </c>
      <c r="AX1413" s="13" t="s">
        <v>76</v>
      </c>
      <c r="AY1413" s="194" t="s">
        <v>165</v>
      </c>
    </row>
    <row r="1414" s="13" customFormat="1">
      <c r="A1414" s="13"/>
      <c r="B1414" s="192"/>
      <c r="C1414" s="13"/>
      <c r="D1414" s="193" t="s">
        <v>173</v>
      </c>
      <c r="E1414" s="194" t="s">
        <v>1</v>
      </c>
      <c r="F1414" s="195" t="s">
        <v>2007</v>
      </c>
      <c r="G1414" s="13"/>
      <c r="H1414" s="196">
        <v>79.165000000000006</v>
      </c>
      <c r="I1414" s="197"/>
      <c r="J1414" s="13"/>
      <c r="K1414" s="13"/>
      <c r="L1414" s="192"/>
      <c r="M1414" s="198"/>
      <c r="N1414" s="199"/>
      <c r="O1414" s="199"/>
      <c r="P1414" s="199"/>
      <c r="Q1414" s="199"/>
      <c r="R1414" s="199"/>
      <c r="S1414" s="199"/>
      <c r="T1414" s="200"/>
      <c r="U1414" s="13"/>
      <c r="V1414" s="13"/>
      <c r="W1414" s="13"/>
      <c r="X1414" s="13"/>
      <c r="Y1414" s="13"/>
      <c r="Z1414" s="13"/>
      <c r="AA1414" s="13"/>
      <c r="AB1414" s="13"/>
      <c r="AC1414" s="13"/>
      <c r="AD1414" s="13"/>
      <c r="AE1414" s="13"/>
      <c r="AT1414" s="194" t="s">
        <v>173</v>
      </c>
      <c r="AU1414" s="194" t="s">
        <v>171</v>
      </c>
      <c r="AV1414" s="13" t="s">
        <v>171</v>
      </c>
      <c r="AW1414" s="13" t="s">
        <v>32</v>
      </c>
      <c r="AX1414" s="13" t="s">
        <v>76</v>
      </c>
      <c r="AY1414" s="194" t="s">
        <v>165</v>
      </c>
    </row>
    <row r="1415" s="13" customFormat="1">
      <c r="A1415" s="13"/>
      <c r="B1415" s="192"/>
      <c r="C1415" s="13"/>
      <c r="D1415" s="193" t="s">
        <v>173</v>
      </c>
      <c r="E1415" s="194" t="s">
        <v>1</v>
      </c>
      <c r="F1415" s="195" t="s">
        <v>2008</v>
      </c>
      <c r="G1415" s="13"/>
      <c r="H1415" s="196">
        <v>58.93</v>
      </c>
      <c r="I1415" s="197"/>
      <c r="J1415" s="13"/>
      <c r="K1415" s="13"/>
      <c r="L1415" s="192"/>
      <c r="M1415" s="198"/>
      <c r="N1415" s="199"/>
      <c r="O1415" s="199"/>
      <c r="P1415" s="199"/>
      <c r="Q1415" s="199"/>
      <c r="R1415" s="199"/>
      <c r="S1415" s="199"/>
      <c r="T1415" s="200"/>
      <c r="U1415" s="13"/>
      <c r="V1415" s="13"/>
      <c r="W1415" s="13"/>
      <c r="X1415" s="13"/>
      <c r="Y1415" s="13"/>
      <c r="Z1415" s="13"/>
      <c r="AA1415" s="13"/>
      <c r="AB1415" s="13"/>
      <c r="AC1415" s="13"/>
      <c r="AD1415" s="13"/>
      <c r="AE1415" s="13"/>
      <c r="AT1415" s="194" t="s">
        <v>173</v>
      </c>
      <c r="AU1415" s="194" t="s">
        <v>171</v>
      </c>
      <c r="AV1415" s="13" t="s">
        <v>171</v>
      </c>
      <c r="AW1415" s="13" t="s">
        <v>32</v>
      </c>
      <c r="AX1415" s="13" t="s">
        <v>76</v>
      </c>
      <c r="AY1415" s="194" t="s">
        <v>165</v>
      </c>
    </row>
    <row r="1416" s="13" customFormat="1">
      <c r="A1416" s="13"/>
      <c r="B1416" s="192"/>
      <c r="C1416" s="13"/>
      <c r="D1416" s="193" t="s">
        <v>173</v>
      </c>
      <c r="E1416" s="194" t="s">
        <v>1</v>
      </c>
      <c r="F1416" s="195" t="s">
        <v>2009</v>
      </c>
      <c r="G1416" s="13"/>
      <c r="H1416" s="196">
        <v>184.59999999999999</v>
      </c>
      <c r="I1416" s="197"/>
      <c r="J1416" s="13"/>
      <c r="K1416" s="13"/>
      <c r="L1416" s="192"/>
      <c r="M1416" s="198"/>
      <c r="N1416" s="199"/>
      <c r="O1416" s="199"/>
      <c r="P1416" s="199"/>
      <c r="Q1416" s="199"/>
      <c r="R1416" s="199"/>
      <c r="S1416" s="199"/>
      <c r="T1416" s="200"/>
      <c r="U1416" s="13"/>
      <c r="V1416" s="13"/>
      <c r="W1416" s="13"/>
      <c r="X1416" s="13"/>
      <c r="Y1416" s="13"/>
      <c r="Z1416" s="13"/>
      <c r="AA1416" s="13"/>
      <c r="AB1416" s="13"/>
      <c r="AC1416" s="13"/>
      <c r="AD1416" s="13"/>
      <c r="AE1416" s="13"/>
      <c r="AT1416" s="194" t="s">
        <v>173</v>
      </c>
      <c r="AU1416" s="194" t="s">
        <v>171</v>
      </c>
      <c r="AV1416" s="13" t="s">
        <v>171</v>
      </c>
      <c r="AW1416" s="13" t="s">
        <v>32</v>
      </c>
      <c r="AX1416" s="13" t="s">
        <v>76</v>
      </c>
      <c r="AY1416" s="194" t="s">
        <v>165</v>
      </c>
    </row>
    <row r="1417" s="13" customFormat="1">
      <c r="A1417" s="13"/>
      <c r="B1417" s="192"/>
      <c r="C1417" s="13"/>
      <c r="D1417" s="193" t="s">
        <v>173</v>
      </c>
      <c r="E1417" s="194" t="s">
        <v>1</v>
      </c>
      <c r="F1417" s="195" t="s">
        <v>2010</v>
      </c>
      <c r="G1417" s="13"/>
      <c r="H1417" s="196">
        <v>80.939999999999998</v>
      </c>
      <c r="I1417" s="197"/>
      <c r="J1417" s="13"/>
      <c r="K1417" s="13"/>
      <c r="L1417" s="192"/>
      <c r="M1417" s="198"/>
      <c r="N1417" s="199"/>
      <c r="O1417" s="199"/>
      <c r="P1417" s="199"/>
      <c r="Q1417" s="199"/>
      <c r="R1417" s="199"/>
      <c r="S1417" s="199"/>
      <c r="T1417" s="200"/>
      <c r="U1417" s="13"/>
      <c r="V1417" s="13"/>
      <c r="W1417" s="13"/>
      <c r="X1417" s="13"/>
      <c r="Y1417" s="13"/>
      <c r="Z1417" s="13"/>
      <c r="AA1417" s="13"/>
      <c r="AB1417" s="13"/>
      <c r="AC1417" s="13"/>
      <c r="AD1417" s="13"/>
      <c r="AE1417" s="13"/>
      <c r="AT1417" s="194" t="s">
        <v>173</v>
      </c>
      <c r="AU1417" s="194" t="s">
        <v>171</v>
      </c>
      <c r="AV1417" s="13" t="s">
        <v>171</v>
      </c>
      <c r="AW1417" s="13" t="s">
        <v>32</v>
      </c>
      <c r="AX1417" s="13" t="s">
        <v>76</v>
      </c>
      <c r="AY1417" s="194" t="s">
        <v>165</v>
      </c>
    </row>
    <row r="1418" s="13" customFormat="1">
      <c r="A1418" s="13"/>
      <c r="B1418" s="192"/>
      <c r="C1418" s="13"/>
      <c r="D1418" s="193" t="s">
        <v>173</v>
      </c>
      <c r="E1418" s="194" t="s">
        <v>1</v>
      </c>
      <c r="F1418" s="195" t="s">
        <v>2007</v>
      </c>
      <c r="G1418" s="13"/>
      <c r="H1418" s="196">
        <v>79.165000000000006</v>
      </c>
      <c r="I1418" s="197"/>
      <c r="J1418" s="13"/>
      <c r="K1418" s="13"/>
      <c r="L1418" s="192"/>
      <c r="M1418" s="198"/>
      <c r="N1418" s="199"/>
      <c r="O1418" s="199"/>
      <c r="P1418" s="199"/>
      <c r="Q1418" s="199"/>
      <c r="R1418" s="199"/>
      <c r="S1418" s="199"/>
      <c r="T1418" s="200"/>
      <c r="U1418" s="13"/>
      <c r="V1418" s="13"/>
      <c r="W1418" s="13"/>
      <c r="X1418" s="13"/>
      <c r="Y1418" s="13"/>
      <c r="Z1418" s="13"/>
      <c r="AA1418" s="13"/>
      <c r="AB1418" s="13"/>
      <c r="AC1418" s="13"/>
      <c r="AD1418" s="13"/>
      <c r="AE1418" s="13"/>
      <c r="AT1418" s="194" t="s">
        <v>173</v>
      </c>
      <c r="AU1418" s="194" t="s">
        <v>171</v>
      </c>
      <c r="AV1418" s="13" t="s">
        <v>171</v>
      </c>
      <c r="AW1418" s="13" t="s">
        <v>32</v>
      </c>
      <c r="AX1418" s="13" t="s">
        <v>76</v>
      </c>
      <c r="AY1418" s="194" t="s">
        <v>165</v>
      </c>
    </row>
    <row r="1419" s="16" customFormat="1">
      <c r="A1419" s="16"/>
      <c r="B1419" s="227"/>
      <c r="C1419" s="16"/>
      <c r="D1419" s="193" t="s">
        <v>173</v>
      </c>
      <c r="E1419" s="228" t="s">
        <v>1</v>
      </c>
      <c r="F1419" s="229" t="s">
        <v>307</v>
      </c>
      <c r="G1419" s="16"/>
      <c r="H1419" s="230">
        <v>1367.8149999999998</v>
      </c>
      <c r="I1419" s="231"/>
      <c r="J1419" s="16"/>
      <c r="K1419" s="16"/>
      <c r="L1419" s="227"/>
      <c r="M1419" s="232"/>
      <c r="N1419" s="233"/>
      <c r="O1419" s="233"/>
      <c r="P1419" s="233"/>
      <c r="Q1419" s="233"/>
      <c r="R1419" s="233"/>
      <c r="S1419" s="233"/>
      <c r="T1419" s="234"/>
      <c r="U1419" s="16"/>
      <c r="V1419" s="16"/>
      <c r="W1419" s="16"/>
      <c r="X1419" s="16"/>
      <c r="Y1419" s="16"/>
      <c r="Z1419" s="16"/>
      <c r="AA1419" s="16"/>
      <c r="AB1419" s="16"/>
      <c r="AC1419" s="16"/>
      <c r="AD1419" s="16"/>
      <c r="AE1419" s="16"/>
      <c r="AT1419" s="228" t="s">
        <v>173</v>
      </c>
      <c r="AU1419" s="228" t="s">
        <v>171</v>
      </c>
      <c r="AV1419" s="16" t="s">
        <v>88</v>
      </c>
      <c r="AW1419" s="16" t="s">
        <v>32</v>
      </c>
      <c r="AX1419" s="16" t="s">
        <v>76</v>
      </c>
      <c r="AY1419" s="228" t="s">
        <v>165</v>
      </c>
    </row>
    <row r="1420" s="15" customFormat="1">
      <c r="A1420" s="15"/>
      <c r="B1420" s="220"/>
      <c r="C1420" s="15"/>
      <c r="D1420" s="193" t="s">
        <v>173</v>
      </c>
      <c r="E1420" s="221" t="s">
        <v>1</v>
      </c>
      <c r="F1420" s="222" t="s">
        <v>362</v>
      </c>
      <c r="G1420" s="15"/>
      <c r="H1420" s="221" t="s">
        <v>1</v>
      </c>
      <c r="I1420" s="223"/>
      <c r="J1420" s="15"/>
      <c r="K1420" s="15"/>
      <c r="L1420" s="220"/>
      <c r="M1420" s="224"/>
      <c r="N1420" s="225"/>
      <c r="O1420" s="225"/>
      <c r="P1420" s="225"/>
      <c r="Q1420" s="225"/>
      <c r="R1420" s="225"/>
      <c r="S1420" s="225"/>
      <c r="T1420" s="226"/>
      <c r="U1420" s="15"/>
      <c r="V1420" s="15"/>
      <c r="W1420" s="15"/>
      <c r="X1420" s="15"/>
      <c r="Y1420" s="15"/>
      <c r="Z1420" s="15"/>
      <c r="AA1420" s="15"/>
      <c r="AB1420" s="15"/>
      <c r="AC1420" s="15"/>
      <c r="AD1420" s="15"/>
      <c r="AE1420" s="15"/>
      <c r="AT1420" s="221" t="s">
        <v>173</v>
      </c>
      <c r="AU1420" s="221" t="s">
        <v>171</v>
      </c>
      <c r="AV1420" s="15" t="s">
        <v>81</v>
      </c>
      <c r="AW1420" s="15" t="s">
        <v>32</v>
      </c>
      <c r="AX1420" s="15" t="s">
        <v>76</v>
      </c>
      <c r="AY1420" s="221" t="s">
        <v>165</v>
      </c>
    </row>
    <row r="1421" s="13" customFormat="1">
      <c r="A1421" s="13"/>
      <c r="B1421" s="192"/>
      <c r="C1421" s="13"/>
      <c r="D1421" s="193" t="s">
        <v>173</v>
      </c>
      <c r="E1421" s="194" t="s">
        <v>1</v>
      </c>
      <c r="F1421" s="195" t="s">
        <v>2011</v>
      </c>
      <c r="G1421" s="13"/>
      <c r="H1421" s="196">
        <v>41.756</v>
      </c>
      <c r="I1421" s="197"/>
      <c r="J1421" s="13"/>
      <c r="K1421" s="13"/>
      <c r="L1421" s="192"/>
      <c r="M1421" s="198"/>
      <c r="N1421" s="199"/>
      <c r="O1421" s="199"/>
      <c r="P1421" s="199"/>
      <c r="Q1421" s="199"/>
      <c r="R1421" s="199"/>
      <c r="S1421" s="199"/>
      <c r="T1421" s="200"/>
      <c r="U1421" s="13"/>
      <c r="V1421" s="13"/>
      <c r="W1421" s="13"/>
      <c r="X1421" s="13"/>
      <c r="Y1421" s="13"/>
      <c r="Z1421" s="13"/>
      <c r="AA1421" s="13"/>
      <c r="AB1421" s="13"/>
      <c r="AC1421" s="13"/>
      <c r="AD1421" s="13"/>
      <c r="AE1421" s="13"/>
      <c r="AT1421" s="194" t="s">
        <v>173</v>
      </c>
      <c r="AU1421" s="194" t="s">
        <v>171</v>
      </c>
      <c r="AV1421" s="13" t="s">
        <v>171</v>
      </c>
      <c r="AW1421" s="13" t="s">
        <v>32</v>
      </c>
      <c r="AX1421" s="13" t="s">
        <v>76</v>
      </c>
      <c r="AY1421" s="194" t="s">
        <v>165</v>
      </c>
    </row>
    <row r="1422" s="13" customFormat="1">
      <c r="A1422" s="13"/>
      <c r="B1422" s="192"/>
      <c r="C1422" s="13"/>
      <c r="D1422" s="193" t="s">
        <v>173</v>
      </c>
      <c r="E1422" s="194" t="s">
        <v>1</v>
      </c>
      <c r="F1422" s="195" t="s">
        <v>2012</v>
      </c>
      <c r="G1422" s="13"/>
      <c r="H1422" s="196">
        <v>36.659999999999997</v>
      </c>
      <c r="I1422" s="197"/>
      <c r="J1422" s="13"/>
      <c r="K1422" s="13"/>
      <c r="L1422" s="192"/>
      <c r="M1422" s="198"/>
      <c r="N1422" s="199"/>
      <c r="O1422" s="199"/>
      <c r="P1422" s="199"/>
      <c r="Q1422" s="199"/>
      <c r="R1422" s="199"/>
      <c r="S1422" s="199"/>
      <c r="T1422" s="200"/>
      <c r="U1422" s="13"/>
      <c r="V1422" s="13"/>
      <c r="W1422" s="13"/>
      <c r="X1422" s="13"/>
      <c r="Y1422" s="13"/>
      <c r="Z1422" s="13"/>
      <c r="AA1422" s="13"/>
      <c r="AB1422" s="13"/>
      <c r="AC1422" s="13"/>
      <c r="AD1422" s="13"/>
      <c r="AE1422" s="13"/>
      <c r="AT1422" s="194" t="s">
        <v>173</v>
      </c>
      <c r="AU1422" s="194" t="s">
        <v>171</v>
      </c>
      <c r="AV1422" s="13" t="s">
        <v>171</v>
      </c>
      <c r="AW1422" s="13" t="s">
        <v>32</v>
      </c>
      <c r="AX1422" s="13" t="s">
        <v>76</v>
      </c>
      <c r="AY1422" s="194" t="s">
        <v>165</v>
      </c>
    </row>
    <row r="1423" s="13" customFormat="1">
      <c r="A1423" s="13"/>
      <c r="B1423" s="192"/>
      <c r="C1423" s="13"/>
      <c r="D1423" s="193" t="s">
        <v>173</v>
      </c>
      <c r="E1423" s="194" t="s">
        <v>1</v>
      </c>
      <c r="F1423" s="195" t="s">
        <v>2013</v>
      </c>
      <c r="G1423" s="13"/>
      <c r="H1423" s="196">
        <v>34.060000000000002</v>
      </c>
      <c r="I1423" s="197"/>
      <c r="J1423" s="13"/>
      <c r="K1423" s="13"/>
      <c r="L1423" s="192"/>
      <c r="M1423" s="198"/>
      <c r="N1423" s="199"/>
      <c r="O1423" s="199"/>
      <c r="P1423" s="199"/>
      <c r="Q1423" s="199"/>
      <c r="R1423" s="199"/>
      <c r="S1423" s="199"/>
      <c r="T1423" s="200"/>
      <c r="U1423" s="13"/>
      <c r="V1423" s="13"/>
      <c r="W1423" s="13"/>
      <c r="X1423" s="13"/>
      <c r="Y1423" s="13"/>
      <c r="Z1423" s="13"/>
      <c r="AA1423" s="13"/>
      <c r="AB1423" s="13"/>
      <c r="AC1423" s="13"/>
      <c r="AD1423" s="13"/>
      <c r="AE1423" s="13"/>
      <c r="AT1423" s="194" t="s">
        <v>173</v>
      </c>
      <c r="AU1423" s="194" t="s">
        <v>171</v>
      </c>
      <c r="AV1423" s="13" t="s">
        <v>171</v>
      </c>
      <c r="AW1423" s="13" t="s">
        <v>32</v>
      </c>
      <c r="AX1423" s="13" t="s">
        <v>76</v>
      </c>
      <c r="AY1423" s="194" t="s">
        <v>165</v>
      </c>
    </row>
    <row r="1424" s="13" customFormat="1">
      <c r="A1424" s="13"/>
      <c r="B1424" s="192"/>
      <c r="C1424" s="13"/>
      <c r="D1424" s="193" t="s">
        <v>173</v>
      </c>
      <c r="E1424" s="194" t="s">
        <v>1</v>
      </c>
      <c r="F1424" s="195" t="s">
        <v>2014</v>
      </c>
      <c r="G1424" s="13"/>
      <c r="H1424" s="196">
        <v>38.219999999999999</v>
      </c>
      <c r="I1424" s="197"/>
      <c r="J1424" s="13"/>
      <c r="K1424" s="13"/>
      <c r="L1424" s="192"/>
      <c r="M1424" s="198"/>
      <c r="N1424" s="199"/>
      <c r="O1424" s="199"/>
      <c r="P1424" s="199"/>
      <c r="Q1424" s="199"/>
      <c r="R1424" s="199"/>
      <c r="S1424" s="199"/>
      <c r="T1424" s="200"/>
      <c r="U1424" s="13"/>
      <c r="V1424" s="13"/>
      <c r="W1424" s="13"/>
      <c r="X1424" s="13"/>
      <c r="Y1424" s="13"/>
      <c r="Z1424" s="13"/>
      <c r="AA1424" s="13"/>
      <c r="AB1424" s="13"/>
      <c r="AC1424" s="13"/>
      <c r="AD1424" s="13"/>
      <c r="AE1424" s="13"/>
      <c r="AT1424" s="194" t="s">
        <v>173</v>
      </c>
      <c r="AU1424" s="194" t="s">
        <v>171</v>
      </c>
      <c r="AV1424" s="13" t="s">
        <v>171</v>
      </c>
      <c r="AW1424" s="13" t="s">
        <v>32</v>
      </c>
      <c r="AX1424" s="13" t="s">
        <v>76</v>
      </c>
      <c r="AY1424" s="194" t="s">
        <v>165</v>
      </c>
    </row>
    <row r="1425" s="13" customFormat="1">
      <c r="A1425" s="13"/>
      <c r="B1425" s="192"/>
      <c r="C1425" s="13"/>
      <c r="D1425" s="193" t="s">
        <v>173</v>
      </c>
      <c r="E1425" s="194" t="s">
        <v>1</v>
      </c>
      <c r="F1425" s="195" t="s">
        <v>2015</v>
      </c>
      <c r="G1425" s="13"/>
      <c r="H1425" s="196">
        <v>58.396000000000001</v>
      </c>
      <c r="I1425" s="197"/>
      <c r="J1425" s="13"/>
      <c r="K1425" s="13"/>
      <c r="L1425" s="192"/>
      <c r="M1425" s="198"/>
      <c r="N1425" s="199"/>
      <c r="O1425" s="199"/>
      <c r="P1425" s="199"/>
      <c r="Q1425" s="199"/>
      <c r="R1425" s="199"/>
      <c r="S1425" s="199"/>
      <c r="T1425" s="200"/>
      <c r="U1425" s="13"/>
      <c r="V1425" s="13"/>
      <c r="W1425" s="13"/>
      <c r="X1425" s="13"/>
      <c r="Y1425" s="13"/>
      <c r="Z1425" s="13"/>
      <c r="AA1425" s="13"/>
      <c r="AB1425" s="13"/>
      <c r="AC1425" s="13"/>
      <c r="AD1425" s="13"/>
      <c r="AE1425" s="13"/>
      <c r="AT1425" s="194" t="s">
        <v>173</v>
      </c>
      <c r="AU1425" s="194" t="s">
        <v>171</v>
      </c>
      <c r="AV1425" s="13" t="s">
        <v>171</v>
      </c>
      <c r="AW1425" s="13" t="s">
        <v>32</v>
      </c>
      <c r="AX1425" s="13" t="s">
        <v>76</v>
      </c>
      <c r="AY1425" s="194" t="s">
        <v>165</v>
      </c>
    </row>
    <row r="1426" s="13" customFormat="1">
      <c r="A1426" s="13"/>
      <c r="B1426" s="192"/>
      <c r="C1426" s="13"/>
      <c r="D1426" s="193" t="s">
        <v>173</v>
      </c>
      <c r="E1426" s="194" t="s">
        <v>1</v>
      </c>
      <c r="F1426" s="195" t="s">
        <v>2016</v>
      </c>
      <c r="G1426" s="13"/>
      <c r="H1426" s="196">
        <v>37.18</v>
      </c>
      <c r="I1426" s="197"/>
      <c r="J1426" s="13"/>
      <c r="K1426" s="13"/>
      <c r="L1426" s="192"/>
      <c r="M1426" s="198"/>
      <c r="N1426" s="199"/>
      <c r="O1426" s="199"/>
      <c r="P1426" s="199"/>
      <c r="Q1426" s="199"/>
      <c r="R1426" s="199"/>
      <c r="S1426" s="199"/>
      <c r="T1426" s="200"/>
      <c r="U1426" s="13"/>
      <c r="V1426" s="13"/>
      <c r="W1426" s="13"/>
      <c r="X1426" s="13"/>
      <c r="Y1426" s="13"/>
      <c r="Z1426" s="13"/>
      <c r="AA1426" s="13"/>
      <c r="AB1426" s="13"/>
      <c r="AC1426" s="13"/>
      <c r="AD1426" s="13"/>
      <c r="AE1426" s="13"/>
      <c r="AT1426" s="194" t="s">
        <v>173</v>
      </c>
      <c r="AU1426" s="194" t="s">
        <v>171</v>
      </c>
      <c r="AV1426" s="13" t="s">
        <v>171</v>
      </c>
      <c r="AW1426" s="13" t="s">
        <v>32</v>
      </c>
      <c r="AX1426" s="13" t="s">
        <v>76</v>
      </c>
      <c r="AY1426" s="194" t="s">
        <v>165</v>
      </c>
    </row>
    <row r="1427" s="13" customFormat="1">
      <c r="A1427" s="13"/>
      <c r="B1427" s="192"/>
      <c r="C1427" s="13"/>
      <c r="D1427" s="193" t="s">
        <v>173</v>
      </c>
      <c r="E1427" s="194" t="s">
        <v>1</v>
      </c>
      <c r="F1427" s="195" t="s">
        <v>2017</v>
      </c>
      <c r="G1427" s="13"/>
      <c r="H1427" s="196">
        <v>19.370000000000001</v>
      </c>
      <c r="I1427" s="197"/>
      <c r="J1427" s="13"/>
      <c r="K1427" s="13"/>
      <c r="L1427" s="192"/>
      <c r="M1427" s="198"/>
      <c r="N1427" s="199"/>
      <c r="O1427" s="199"/>
      <c r="P1427" s="199"/>
      <c r="Q1427" s="199"/>
      <c r="R1427" s="199"/>
      <c r="S1427" s="199"/>
      <c r="T1427" s="200"/>
      <c r="U1427" s="13"/>
      <c r="V1427" s="13"/>
      <c r="W1427" s="13"/>
      <c r="X1427" s="13"/>
      <c r="Y1427" s="13"/>
      <c r="Z1427" s="13"/>
      <c r="AA1427" s="13"/>
      <c r="AB1427" s="13"/>
      <c r="AC1427" s="13"/>
      <c r="AD1427" s="13"/>
      <c r="AE1427" s="13"/>
      <c r="AT1427" s="194" t="s">
        <v>173</v>
      </c>
      <c r="AU1427" s="194" t="s">
        <v>171</v>
      </c>
      <c r="AV1427" s="13" t="s">
        <v>171</v>
      </c>
      <c r="AW1427" s="13" t="s">
        <v>32</v>
      </c>
      <c r="AX1427" s="13" t="s">
        <v>76</v>
      </c>
      <c r="AY1427" s="194" t="s">
        <v>165</v>
      </c>
    </row>
    <row r="1428" s="13" customFormat="1">
      <c r="A1428" s="13"/>
      <c r="B1428" s="192"/>
      <c r="C1428" s="13"/>
      <c r="D1428" s="193" t="s">
        <v>173</v>
      </c>
      <c r="E1428" s="194" t="s">
        <v>1</v>
      </c>
      <c r="F1428" s="195" t="s">
        <v>2018</v>
      </c>
      <c r="G1428" s="13"/>
      <c r="H1428" s="196">
        <v>26.52</v>
      </c>
      <c r="I1428" s="197"/>
      <c r="J1428" s="13"/>
      <c r="K1428" s="13"/>
      <c r="L1428" s="192"/>
      <c r="M1428" s="198"/>
      <c r="N1428" s="199"/>
      <c r="O1428" s="199"/>
      <c r="P1428" s="199"/>
      <c r="Q1428" s="199"/>
      <c r="R1428" s="199"/>
      <c r="S1428" s="199"/>
      <c r="T1428" s="200"/>
      <c r="U1428" s="13"/>
      <c r="V1428" s="13"/>
      <c r="W1428" s="13"/>
      <c r="X1428" s="13"/>
      <c r="Y1428" s="13"/>
      <c r="Z1428" s="13"/>
      <c r="AA1428" s="13"/>
      <c r="AB1428" s="13"/>
      <c r="AC1428" s="13"/>
      <c r="AD1428" s="13"/>
      <c r="AE1428" s="13"/>
      <c r="AT1428" s="194" t="s">
        <v>173</v>
      </c>
      <c r="AU1428" s="194" t="s">
        <v>171</v>
      </c>
      <c r="AV1428" s="13" t="s">
        <v>171</v>
      </c>
      <c r="AW1428" s="13" t="s">
        <v>32</v>
      </c>
      <c r="AX1428" s="13" t="s">
        <v>76</v>
      </c>
      <c r="AY1428" s="194" t="s">
        <v>165</v>
      </c>
    </row>
    <row r="1429" s="13" customFormat="1">
      <c r="A1429" s="13"/>
      <c r="B1429" s="192"/>
      <c r="C1429" s="13"/>
      <c r="D1429" s="193" t="s">
        <v>173</v>
      </c>
      <c r="E1429" s="194" t="s">
        <v>1</v>
      </c>
      <c r="F1429" s="195" t="s">
        <v>2019</v>
      </c>
      <c r="G1429" s="13"/>
      <c r="H1429" s="196">
        <v>35.880000000000003</v>
      </c>
      <c r="I1429" s="197"/>
      <c r="J1429" s="13"/>
      <c r="K1429" s="13"/>
      <c r="L1429" s="192"/>
      <c r="M1429" s="198"/>
      <c r="N1429" s="199"/>
      <c r="O1429" s="199"/>
      <c r="P1429" s="199"/>
      <c r="Q1429" s="199"/>
      <c r="R1429" s="199"/>
      <c r="S1429" s="199"/>
      <c r="T1429" s="200"/>
      <c r="U1429" s="13"/>
      <c r="V1429" s="13"/>
      <c r="W1429" s="13"/>
      <c r="X1429" s="13"/>
      <c r="Y1429" s="13"/>
      <c r="Z1429" s="13"/>
      <c r="AA1429" s="13"/>
      <c r="AB1429" s="13"/>
      <c r="AC1429" s="13"/>
      <c r="AD1429" s="13"/>
      <c r="AE1429" s="13"/>
      <c r="AT1429" s="194" t="s">
        <v>173</v>
      </c>
      <c r="AU1429" s="194" t="s">
        <v>171</v>
      </c>
      <c r="AV1429" s="13" t="s">
        <v>171</v>
      </c>
      <c r="AW1429" s="13" t="s">
        <v>32</v>
      </c>
      <c r="AX1429" s="13" t="s">
        <v>76</v>
      </c>
      <c r="AY1429" s="194" t="s">
        <v>165</v>
      </c>
    </row>
    <row r="1430" s="13" customFormat="1">
      <c r="A1430" s="13"/>
      <c r="B1430" s="192"/>
      <c r="C1430" s="13"/>
      <c r="D1430" s="193" t="s">
        <v>173</v>
      </c>
      <c r="E1430" s="194" t="s">
        <v>1</v>
      </c>
      <c r="F1430" s="195" t="s">
        <v>2020</v>
      </c>
      <c r="G1430" s="13"/>
      <c r="H1430" s="196">
        <v>59.976999999999997</v>
      </c>
      <c r="I1430" s="197"/>
      <c r="J1430" s="13"/>
      <c r="K1430" s="13"/>
      <c r="L1430" s="192"/>
      <c r="M1430" s="198"/>
      <c r="N1430" s="199"/>
      <c r="O1430" s="199"/>
      <c r="P1430" s="199"/>
      <c r="Q1430" s="199"/>
      <c r="R1430" s="199"/>
      <c r="S1430" s="199"/>
      <c r="T1430" s="200"/>
      <c r="U1430" s="13"/>
      <c r="V1430" s="13"/>
      <c r="W1430" s="13"/>
      <c r="X1430" s="13"/>
      <c r="Y1430" s="13"/>
      <c r="Z1430" s="13"/>
      <c r="AA1430" s="13"/>
      <c r="AB1430" s="13"/>
      <c r="AC1430" s="13"/>
      <c r="AD1430" s="13"/>
      <c r="AE1430" s="13"/>
      <c r="AT1430" s="194" t="s">
        <v>173</v>
      </c>
      <c r="AU1430" s="194" t="s">
        <v>171</v>
      </c>
      <c r="AV1430" s="13" t="s">
        <v>171</v>
      </c>
      <c r="AW1430" s="13" t="s">
        <v>32</v>
      </c>
      <c r="AX1430" s="13" t="s">
        <v>76</v>
      </c>
      <c r="AY1430" s="194" t="s">
        <v>165</v>
      </c>
    </row>
    <row r="1431" s="13" customFormat="1">
      <c r="A1431" s="13"/>
      <c r="B1431" s="192"/>
      <c r="C1431" s="13"/>
      <c r="D1431" s="193" t="s">
        <v>173</v>
      </c>
      <c r="E1431" s="194" t="s">
        <v>1</v>
      </c>
      <c r="F1431" s="195" t="s">
        <v>2021</v>
      </c>
      <c r="G1431" s="13"/>
      <c r="H1431" s="196">
        <v>133.40600000000001</v>
      </c>
      <c r="I1431" s="197"/>
      <c r="J1431" s="13"/>
      <c r="K1431" s="13"/>
      <c r="L1431" s="192"/>
      <c r="M1431" s="198"/>
      <c r="N1431" s="199"/>
      <c r="O1431" s="199"/>
      <c r="P1431" s="199"/>
      <c r="Q1431" s="199"/>
      <c r="R1431" s="199"/>
      <c r="S1431" s="199"/>
      <c r="T1431" s="200"/>
      <c r="U1431" s="13"/>
      <c r="V1431" s="13"/>
      <c r="W1431" s="13"/>
      <c r="X1431" s="13"/>
      <c r="Y1431" s="13"/>
      <c r="Z1431" s="13"/>
      <c r="AA1431" s="13"/>
      <c r="AB1431" s="13"/>
      <c r="AC1431" s="13"/>
      <c r="AD1431" s="13"/>
      <c r="AE1431" s="13"/>
      <c r="AT1431" s="194" t="s">
        <v>173</v>
      </c>
      <c r="AU1431" s="194" t="s">
        <v>171</v>
      </c>
      <c r="AV1431" s="13" t="s">
        <v>171</v>
      </c>
      <c r="AW1431" s="13" t="s">
        <v>32</v>
      </c>
      <c r="AX1431" s="13" t="s">
        <v>76</v>
      </c>
      <c r="AY1431" s="194" t="s">
        <v>165</v>
      </c>
    </row>
    <row r="1432" s="13" customFormat="1">
      <c r="A1432" s="13"/>
      <c r="B1432" s="192"/>
      <c r="C1432" s="13"/>
      <c r="D1432" s="193" t="s">
        <v>173</v>
      </c>
      <c r="E1432" s="194" t="s">
        <v>1</v>
      </c>
      <c r="F1432" s="195" t="s">
        <v>2022</v>
      </c>
      <c r="G1432" s="13"/>
      <c r="H1432" s="196">
        <v>69.359999999999999</v>
      </c>
      <c r="I1432" s="197"/>
      <c r="J1432" s="13"/>
      <c r="K1432" s="13"/>
      <c r="L1432" s="192"/>
      <c r="M1432" s="198"/>
      <c r="N1432" s="199"/>
      <c r="O1432" s="199"/>
      <c r="P1432" s="199"/>
      <c r="Q1432" s="199"/>
      <c r="R1432" s="199"/>
      <c r="S1432" s="199"/>
      <c r="T1432" s="200"/>
      <c r="U1432" s="13"/>
      <c r="V1432" s="13"/>
      <c r="W1432" s="13"/>
      <c r="X1432" s="13"/>
      <c r="Y1432" s="13"/>
      <c r="Z1432" s="13"/>
      <c r="AA1432" s="13"/>
      <c r="AB1432" s="13"/>
      <c r="AC1432" s="13"/>
      <c r="AD1432" s="13"/>
      <c r="AE1432" s="13"/>
      <c r="AT1432" s="194" t="s">
        <v>173</v>
      </c>
      <c r="AU1432" s="194" t="s">
        <v>171</v>
      </c>
      <c r="AV1432" s="13" t="s">
        <v>171</v>
      </c>
      <c r="AW1432" s="13" t="s">
        <v>32</v>
      </c>
      <c r="AX1432" s="13" t="s">
        <v>76</v>
      </c>
      <c r="AY1432" s="194" t="s">
        <v>165</v>
      </c>
    </row>
    <row r="1433" s="13" customFormat="1">
      <c r="A1433" s="13"/>
      <c r="B1433" s="192"/>
      <c r="C1433" s="13"/>
      <c r="D1433" s="193" t="s">
        <v>173</v>
      </c>
      <c r="E1433" s="194" t="s">
        <v>1</v>
      </c>
      <c r="F1433" s="195" t="s">
        <v>2023</v>
      </c>
      <c r="G1433" s="13"/>
      <c r="H1433" s="196">
        <v>26.027999999999999</v>
      </c>
      <c r="I1433" s="197"/>
      <c r="J1433" s="13"/>
      <c r="K1433" s="13"/>
      <c r="L1433" s="192"/>
      <c r="M1433" s="198"/>
      <c r="N1433" s="199"/>
      <c r="O1433" s="199"/>
      <c r="P1433" s="199"/>
      <c r="Q1433" s="199"/>
      <c r="R1433" s="199"/>
      <c r="S1433" s="199"/>
      <c r="T1433" s="200"/>
      <c r="U1433" s="13"/>
      <c r="V1433" s="13"/>
      <c r="W1433" s="13"/>
      <c r="X1433" s="13"/>
      <c r="Y1433" s="13"/>
      <c r="Z1433" s="13"/>
      <c r="AA1433" s="13"/>
      <c r="AB1433" s="13"/>
      <c r="AC1433" s="13"/>
      <c r="AD1433" s="13"/>
      <c r="AE1433" s="13"/>
      <c r="AT1433" s="194" t="s">
        <v>173</v>
      </c>
      <c r="AU1433" s="194" t="s">
        <v>171</v>
      </c>
      <c r="AV1433" s="13" t="s">
        <v>171</v>
      </c>
      <c r="AW1433" s="13" t="s">
        <v>32</v>
      </c>
      <c r="AX1433" s="13" t="s">
        <v>76</v>
      </c>
      <c r="AY1433" s="194" t="s">
        <v>165</v>
      </c>
    </row>
    <row r="1434" s="13" customFormat="1">
      <c r="A1434" s="13"/>
      <c r="B1434" s="192"/>
      <c r="C1434" s="13"/>
      <c r="D1434" s="193" t="s">
        <v>173</v>
      </c>
      <c r="E1434" s="194" t="s">
        <v>1</v>
      </c>
      <c r="F1434" s="195" t="s">
        <v>2024</v>
      </c>
      <c r="G1434" s="13"/>
      <c r="H1434" s="196">
        <v>26.358000000000001</v>
      </c>
      <c r="I1434" s="197"/>
      <c r="J1434" s="13"/>
      <c r="K1434" s="13"/>
      <c r="L1434" s="192"/>
      <c r="M1434" s="198"/>
      <c r="N1434" s="199"/>
      <c r="O1434" s="199"/>
      <c r="P1434" s="199"/>
      <c r="Q1434" s="199"/>
      <c r="R1434" s="199"/>
      <c r="S1434" s="199"/>
      <c r="T1434" s="200"/>
      <c r="U1434" s="13"/>
      <c r="V1434" s="13"/>
      <c r="W1434" s="13"/>
      <c r="X1434" s="13"/>
      <c r="Y1434" s="13"/>
      <c r="Z1434" s="13"/>
      <c r="AA1434" s="13"/>
      <c r="AB1434" s="13"/>
      <c r="AC1434" s="13"/>
      <c r="AD1434" s="13"/>
      <c r="AE1434" s="13"/>
      <c r="AT1434" s="194" t="s">
        <v>173</v>
      </c>
      <c r="AU1434" s="194" t="s">
        <v>171</v>
      </c>
      <c r="AV1434" s="13" t="s">
        <v>171</v>
      </c>
      <c r="AW1434" s="13" t="s">
        <v>32</v>
      </c>
      <c r="AX1434" s="13" t="s">
        <v>76</v>
      </c>
      <c r="AY1434" s="194" t="s">
        <v>165</v>
      </c>
    </row>
    <row r="1435" s="13" customFormat="1">
      <c r="A1435" s="13"/>
      <c r="B1435" s="192"/>
      <c r="C1435" s="13"/>
      <c r="D1435" s="193" t="s">
        <v>173</v>
      </c>
      <c r="E1435" s="194" t="s">
        <v>1</v>
      </c>
      <c r="F1435" s="195" t="s">
        <v>2025</v>
      </c>
      <c r="G1435" s="13"/>
      <c r="H1435" s="196">
        <v>33.649999999999999</v>
      </c>
      <c r="I1435" s="197"/>
      <c r="J1435" s="13"/>
      <c r="K1435" s="13"/>
      <c r="L1435" s="192"/>
      <c r="M1435" s="198"/>
      <c r="N1435" s="199"/>
      <c r="O1435" s="199"/>
      <c r="P1435" s="199"/>
      <c r="Q1435" s="199"/>
      <c r="R1435" s="199"/>
      <c r="S1435" s="199"/>
      <c r="T1435" s="200"/>
      <c r="U1435" s="13"/>
      <c r="V1435" s="13"/>
      <c r="W1435" s="13"/>
      <c r="X1435" s="13"/>
      <c r="Y1435" s="13"/>
      <c r="Z1435" s="13"/>
      <c r="AA1435" s="13"/>
      <c r="AB1435" s="13"/>
      <c r="AC1435" s="13"/>
      <c r="AD1435" s="13"/>
      <c r="AE1435" s="13"/>
      <c r="AT1435" s="194" t="s">
        <v>173</v>
      </c>
      <c r="AU1435" s="194" t="s">
        <v>171</v>
      </c>
      <c r="AV1435" s="13" t="s">
        <v>171</v>
      </c>
      <c r="AW1435" s="13" t="s">
        <v>32</v>
      </c>
      <c r="AX1435" s="13" t="s">
        <v>76</v>
      </c>
      <c r="AY1435" s="194" t="s">
        <v>165</v>
      </c>
    </row>
    <row r="1436" s="13" customFormat="1">
      <c r="A1436" s="13"/>
      <c r="B1436" s="192"/>
      <c r="C1436" s="13"/>
      <c r="D1436" s="193" t="s">
        <v>173</v>
      </c>
      <c r="E1436" s="194" t="s">
        <v>1</v>
      </c>
      <c r="F1436" s="195" t="s">
        <v>2026</v>
      </c>
      <c r="G1436" s="13"/>
      <c r="H1436" s="196">
        <v>35.710000000000001</v>
      </c>
      <c r="I1436" s="197"/>
      <c r="J1436" s="13"/>
      <c r="K1436" s="13"/>
      <c r="L1436" s="192"/>
      <c r="M1436" s="198"/>
      <c r="N1436" s="199"/>
      <c r="O1436" s="199"/>
      <c r="P1436" s="199"/>
      <c r="Q1436" s="199"/>
      <c r="R1436" s="199"/>
      <c r="S1436" s="199"/>
      <c r="T1436" s="200"/>
      <c r="U1436" s="13"/>
      <c r="V1436" s="13"/>
      <c r="W1436" s="13"/>
      <c r="X1436" s="13"/>
      <c r="Y1436" s="13"/>
      <c r="Z1436" s="13"/>
      <c r="AA1436" s="13"/>
      <c r="AB1436" s="13"/>
      <c r="AC1436" s="13"/>
      <c r="AD1436" s="13"/>
      <c r="AE1436" s="13"/>
      <c r="AT1436" s="194" t="s">
        <v>173</v>
      </c>
      <c r="AU1436" s="194" t="s">
        <v>171</v>
      </c>
      <c r="AV1436" s="13" t="s">
        <v>171</v>
      </c>
      <c r="AW1436" s="13" t="s">
        <v>32</v>
      </c>
      <c r="AX1436" s="13" t="s">
        <v>76</v>
      </c>
      <c r="AY1436" s="194" t="s">
        <v>165</v>
      </c>
    </row>
    <row r="1437" s="13" customFormat="1">
      <c r="A1437" s="13"/>
      <c r="B1437" s="192"/>
      <c r="C1437" s="13"/>
      <c r="D1437" s="193" t="s">
        <v>173</v>
      </c>
      <c r="E1437" s="194" t="s">
        <v>1</v>
      </c>
      <c r="F1437" s="195" t="s">
        <v>2027</v>
      </c>
      <c r="G1437" s="13"/>
      <c r="H1437" s="196">
        <v>41.112000000000002</v>
      </c>
      <c r="I1437" s="197"/>
      <c r="J1437" s="13"/>
      <c r="K1437" s="13"/>
      <c r="L1437" s="192"/>
      <c r="M1437" s="198"/>
      <c r="N1437" s="199"/>
      <c r="O1437" s="199"/>
      <c r="P1437" s="199"/>
      <c r="Q1437" s="199"/>
      <c r="R1437" s="199"/>
      <c r="S1437" s="199"/>
      <c r="T1437" s="200"/>
      <c r="U1437" s="13"/>
      <c r="V1437" s="13"/>
      <c r="W1437" s="13"/>
      <c r="X1437" s="13"/>
      <c r="Y1437" s="13"/>
      <c r="Z1437" s="13"/>
      <c r="AA1437" s="13"/>
      <c r="AB1437" s="13"/>
      <c r="AC1437" s="13"/>
      <c r="AD1437" s="13"/>
      <c r="AE1437" s="13"/>
      <c r="AT1437" s="194" t="s">
        <v>173</v>
      </c>
      <c r="AU1437" s="194" t="s">
        <v>171</v>
      </c>
      <c r="AV1437" s="13" t="s">
        <v>171</v>
      </c>
      <c r="AW1437" s="13" t="s">
        <v>32</v>
      </c>
      <c r="AX1437" s="13" t="s">
        <v>76</v>
      </c>
      <c r="AY1437" s="194" t="s">
        <v>165</v>
      </c>
    </row>
    <row r="1438" s="16" customFormat="1">
      <c r="A1438" s="16"/>
      <c r="B1438" s="227"/>
      <c r="C1438" s="16"/>
      <c r="D1438" s="193" t="s">
        <v>173</v>
      </c>
      <c r="E1438" s="228" t="s">
        <v>1</v>
      </c>
      <c r="F1438" s="229" t="s">
        <v>307</v>
      </c>
      <c r="G1438" s="16"/>
      <c r="H1438" s="230">
        <v>753.64299999999992</v>
      </c>
      <c r="I1438" s="231"/>
      <c r="J1438" s="16"/>
      <c r="K1438" s="16"/>
      <c r="L1438" s="227"/>
      <c r="M1438" s="232"/>
      <c r="N1438" s="233"/>
      <c r="O1438" s="233"/>
      <c r="P1438" s="233"/>
      <c r="Q1438" s="233"/>
      <c r="R1438" s="233"/>
      <c r="S1438" s="233"/>
      <c r="T1438" s="234"/>
      <c r="U1438" s="16"/>
      <c r="V1438" s="16"/>
      <c r="W1438" s="16"/>
      <c r="X1438" s="16"/>
      <c r="Y1438" s="16"/>
      <c r="Z1438" s="16"/>
      <c r="AA1438" s="16"/>
      <c r="AB1438" s="16"/>
      <c r="AC1438" s="16"/>
      <c r="AD1438" s="16"/>
      <c r="AE1438" s="16"/>
      <c r="AT1438" s="228" t="s">
        <v>173</v>
      </c>
      <c r="AU1438" s="228" t="s">
        <v>171</v>
      </c>
      <c r="AV1438" s="16" t="s">
        <v>88</v>
      </c>
      <c r="AW1438" s="16" t="s">
        <v>32</v>
      </c>
      <c r="AX1438" s="16" t="s">
        <v>76</v>
      </c>
      <c r="AY1438" s="228" t="s">
        <v>165</v>
      </c>
    </row>
    <row r="1439" s="14" customFormat="1">
      <c r="A1439" s="14"/>
      <c r="B1439" s="212"/>
      <c r="C1439" s="14"/>
      <c r="D1439" s="193" t="s">
        <v>173</v>
      </c>
      <c r="E1439" s="213" t="s">
        <v>1</v>
      </c>
      <c r="F1439" s="214" t="s">
        <v>231</v>
      </c>
      <c r="G1439" s="14"/>
      <c r="H1439" s="215">
        <v>4168.7079999999987</v>
      </c>
      <c r="I1439" s="216"/>
      <c r="J1439" s="14"/>
      <c r="K1439" s="14"/>
      <c r="L1439" s="212"/>
      <c r="M1439" s="217"/>
      <c r="N1439" s="218"/>
      <c r="O1439" s="218"/>
      <c r="P1439" s="218"/>
      <c r="Q1439" s="218"/>
      <c r="R1439" s="218"/>
      <c r="S1439" s="218"/>
      <c r="T1439" s="219"/>
      <c r="U1439" s="14"/>
      <c r="V1439" s="14"/>
      <c r="W1439" s="14"/>
      <c r="X1439" s="14"/>
      <c r="Y1439" s="14"/>
      <c r="Z1439" s="14"/>
      <c r="AA1439" s="14"/>
      <c r="AB1439" s="14"/>
      <c r="AC1439" s="14"/>
      <c r="AD1439" s="14"/>
      <c r="AE1439" s="14"/>
      <c r="AT1439" s="213" t="s">
        <v>173</v>
      </c>
      <c r="AU1439" s="213" t="s">
        <v>171</v>
      </c>
      <c r="AV1439" s="14" t="s">
        <v>91</v>
      </c>
      <c r="AW1439" s="14" t="s">
        <v>32</v>
      </c>
      <c r="AX1439" s="14" t="s">
        <v>81</v>
      </c>
      <c r="AY1439" s="213" t="s">
        <v>165</v>
      </c>
    </row>
    <row r="1440" s="2" customFormat="1" ht="24.15" customHeight="1">
      <c r="A1440" s="38"/>
      <c r="B1440" s="177"/>
      <c r="C1440" s="178" t="s">
        <v>2028</v>
      </c>
      <c r="D1440" s="178" t="s">
        <v>167</v>
      </c>
      <c r="E1440" s="179" t="s">
        <v>2029</v>
      </c>
      <c r="F1440" s="180" t="s">
        <v>2030</v>
      </c>
      <c r="G1440" s="181" t="s">
        <v>170</v>
      </c>
      <c r="H1440" s="182">
        <v>7336.098</v>
      </c>
      <c r="I1440" s="183"/>
      <c r="J1440" s="184">
        <f>ROUND(I1440*H1440,2)</f>
        <v>0</v>
      </c>
      <c r="K1440" s="185"/>
      <c r="L1440" s="39"/>
      <c r="M1440" s="186" t="s">
        <v>1</v>
      </c>
      <c r="N1440" s="187" t="s">
        <v>42</v>
      </c>
      <c r="O1440" s="78"/>
      <c r="P1440" s="188">
        <f>O1440*H1440</f>
        <v>0</v>
      </c>
      <c r="Q1440" s="188">
        <v>0.00010000000000000001</v>
      </c>
      <c r="R1440" s="188">
        <f>Q1440*H1440</f>
        <v>0.73360979999999998</v>
      </c>
      <c r="S1440" s="188">
        <v>0</v>
      </c>
      <c r="T1440" s="189">
        <f>S1440*H1440</f>
        <v>0</v>
      </c>
      <c r="U1440" s="38"/>
      <c r="V1440" s="38"/>
      <c r="W1440" s="38"/>
      <c r="X1440" s="38"/>
      <c r="Y1440" s="38"/>
      <c r="Z1440" s="38"/>
      <c r="AA1440" s="38"/>
      <c r="AB1440" s="38"/>
      <c r="AC1440" s="38"/>
      <c r="AD1440" s="38"/>
      <c r="AE1440" s="38"/>
      <c r="AR1440" s="190" t="s">
        <v>240</v>
      </c>
      <c r="AT1440" s="190" t="s">
        <v>167</v>
      </c>
      <c r="AU1440" s="190" t="s">
        <v>171</v>
      </c>
      <c r="AY1440" s="19" t="s">
        <v>165</v>
      </c>
      <c r="BE1440" s="191">
        <f>IF(N1440="základná",J1440,0)</f>
        <v>0</v>
      </c>
      <c r="BF1440" s="191">
        <f>IF(N1440="znížená",J1440,0)</f>
        <v>0</v>
      </c>
      <c r="BG1440" s="191">
        <f>IF(N1440="zákl. prenesená",J1440,0)</f>
        <v>0</v>
      </c>
      <c r="BH1440" s="191">
        <f>IF(N1440="zníž. prenesená",J1440,0)</f>
        <v>0</v>
      </c>
      <c r="BI1440" s="191">
        <f>IF(N1440="nulová",J1440,0)</f>
        <v>0</v>
      </c>
      <c r="BJ1440" s="19" t="s">
        <v>171</v>
      </c>
      <c r="BK1440" s="191">
        <f>ROUND(I1440*H1440,2)</f>
        <v>0</v>
      </c>
      <c r="BL1440" s="19" t="s">
        <v>240</v>
      </c>
      <c r="BM1440" s="190" t="s">
        <v>2031</v>
      </c>
    </row>
    <row r="1441" s="15" customFormat="1">
      <c r="A1441" s="15"/>
      <c r="B1441" s="220"/>
      <c r="C1441" s="15"/>
      <c r="D1441" s="193" t="s">
        <v>173</v>
      </c>
      <c r="E1441" s="221" t="s">
        <v>1</v>
      </c>
      <c r="F1441" s="222" t="s">
        <v>2032</v>
      </c>
      <c r="G1441" s="15"/>
      <c r="H1441" s="221" t="s">
        <v>1</v>
      </c>
      <c r="I1441" s="223"/>
      <c r="J1441" s="15"/>
      <c r="K1441" s="15"/>
      <c r="L1441" s="220"/>
      <c r="M1441" s="224"/>
      <c r="N1441" s="225"/>
      <c r="O1441" s="225"/>
      <c r="P1441" s="225"/>
      <c r="Q1441" s="225"/>
      <c r="R1441" s="225"/>
      <c r="S1441" s="225"/>
      <c r="T1441" s="226"/>
      <c r="U1441" s="15"/>
      <c r="V1441" s="15"/>
      <c r="W1441" s="15"/>
      <c r="X1441" s="15"/>
      <c r="Y1441" s="15"/>
      <c r="Z1441" s="15"/>
      <c r="AA1441" s="15"/>
      <c r="AB1441" s="15"/>
      <c r="AC1441" s="15"/>
      <c r="AD1441" s="15"/>
      <c r="AE1441" s="15"/>
      <c r="AT1441" s="221" t="s">
        <v>173</v>
      </c>
      <c r="AU1441" s="221" t="s">
        <v>171</v>
      </c>
      <c r="AV1441" s="15" t="s">
        <v>81</v>
      </c>
      <c r="AW1441" s="15" t="s">
        <v>32</v>
      </c>
      <c r="AX1441" s="15" t="s">
        <v>76</v>
      </c>
      <c r="AY1441" s="221" t="s">
        <v>165</v>
      </c>
    </row>
    <row r="1442" s="13" customFormat="1">
      <c r="A1442" s="13"/>
      <c r="B1442" s="192"/>
      <c r="C1442" s="13"/>
      <c r="D1442" s="193" t="s">
        <v>173</v>
      </c>
      <c r="E1442" s="194" t="s">
        <v>1</v>
      </c>
      <c r="F1442" s="195" t="s">
        <v>2033</v>
      </c>
      <c r="G1442" s="13"/>
      <c r="H1442" s="196">
        <v>442.08999999999998</v>
      </c>
      <c r="I1442" s="197"/>
      <c r="J1442" s="13"/>
      <c r="K1442" s="13"/>
      <c r="L1442" s="192"/>
      <c r="M1442" s="198"/>
      <c r="N1442" s="199"/>
      <c r="O1442" s="199"/>
      <c r="P1442" s="199"/>
      <c r="Q1442" s="199"/>
      <c r="R1442" s="199"/>
      <c r="S1442" s="199"/>
      <c r="T1442" s="200"/>
      <c r="U1442" s="13"/>
      <c r="V1442" s="13"/>
      <c r="W1442" s="13"/>
      <c r="X1442" s="13"/>
      <c r="Y1442" s="13"/>
      <c r="Z1442" s="13"/>
      <c r="AA1442" s="13"/>
      <c r="AB1442" s="13"/>
      <c r="AC1442" s="13"/>
      <c r="AD1442" s="13"/>
      <c r="AE1442" s="13"/>
      <c r="AT1442" s="194" t="s">
        <v>173</v>
      </c>
      <c r="AU1442" s="194" t="s">
        <v>171</v>
      </c>
      <c r="AV1442" s="13" t="s">
        <v>171</v>
      </c>
      <c r="AW1442" s="13" t="s">
        <v>32</v>
      </c>
      <c r="AX1442" s="13" t="s">
        <v>76</v>
      </c>
      <c r="AY1442" s="194" t="s">
        <v>165</v>
      </c>
    </row>
    <row r="1443" s="13" customFormat="1">
      <c r="A1443" s="13"/>
      <c r="B1443" s="192"/>
      <c r="C1443" s="13"/>
      <c r="D1443" s="193" t="s">
        <v>173</v>
      </c>
      <c r="E1443" s="194" t="s">
        <v>1</v>
      </c>
      <c r="F1443" s="195" t="s">
        <v>2034</v>
      </c>
      <c r="G1443" s="13"/>
      <c r="H1443" s="196">
        <v>459.18000000000001</v>
      </c>
      <c r="I1443" s="197"/>
      <c r="J1443" s="13"/>
      <c r="K1443" s="13"/>
      <c r="L1443" s="192"/>
      <c r="M1443" s="198"/>
      <c r="N1443" s="199"/>
      <c r="O1443" s="199"/>
      <c r="P1443" s="199"/>
      <c r="Q1443" s="199"/>
      <c r="R1443" s="199"/>
      <c r="S1443" s="199"/>
      <c r="T1443" s="200"/>
      <c r="U1443" s="13"/>
      <c r="V1443" s="13"/>
      <c r="W1443" s="13"/>
      <c r="X1443" s="13"/>
      <c r="Y1443" s="13"/>
      <c r="Z1443" s="13"/>
      <c r="AA1443" s="13"/>
      <c r="AB1443" s="13"/>
      <c r="AC1443" s="13"/>
      <c r="AD1443" s="13"/>
      <c r="AE1443" s="13"/>
      <c r="AT1443" s="194" t="s">
        <v>173</v>
      </c>
      <c r="AU1443" s="194" t="s">
        <v>171</v>
      </c>
      <c r="AV1443" s="13" t="s">
        <v>171</v>
      </c>
      <c r="AW1443" s="13" t="s">
        <v>32</v>
      </c>
      <c r="AX1443" s="13" t="s">
        <v>76</v>
      </c>
      <c r="AY1443" s="194" t="s">
        <v>165</v>
      </c>
    </row>
    <row r="1444" s="13" customFormat="1">
      <c r="A1444" s="13"/>
      <c r="B1444" s="192"/>
      <c r="C1444" s="13"/>
      <c r="D1444" s="193" t="s">
        <v>173</v>
      </c>
      <c r="E1444" s="194" t="s">
        <v>1</v>
      </c>
      <c r="F1444" s="195" t="s">
        <v>2035</v>
      </c>
      <c r="G1444" s="13"/>
      <c r="H1444" s="196">
        <v>488.23000000000002</v>
      </c>
      <c r="I1444" s="197"/>
      <c r="J1444" s="13"/>
      <c r="K1444" s="13"/>
      <c r="L1444" s="192"/>
      <c r="M1444" s="198"/>
      <c r="N1444" s="199"/>
      <c r="O1444" s="199"/>
      <c r="P1444" s="199"/>
      <c r="Q1444" s="199"/>
      <c r="R1444" s="199"/>
      <c r="S1444" s="199"/>
      <c r="T1444" s="200"/>
      <c r="U1444" s="13"/>
      <c r="V1444" s="13"/>
      <c r="W1444" s="13"/>
      <c r="X1444" s="13"/>
      <c r="Y1444" s="13"/>
      <c r="Z1444" s="13"/>
      <c r="AA1444" s="13"/>
      <c r="AB1444" s="13"/>
      <c r="AC1444" s="13"/>
      <c r="AD1444" s="13"/>
      <c r="AE1444" s="13"/>
      <c r="AT1444" s="194" t="s">
        <v>173</v>
      </c>
      <c r="AU1444" s="194" t="s">
        <v>171</v>
      </c>
      <c r="AV1444" s="13" t="s">
        <v>171</v>
      </c>
      <c r="AW1444" s="13" t="s">
        <v>32</v>
      </c>
      <c r="AX1444" s="13" t="s">
        <v>76</v>
      </c>
      <c r="AY1444" s="194" t="s">
        <v>165</v>
      </c>
    </row>
    <row r="1445" s="13" customFormat="1">
      <c r="A1445" s="13"/>
      <c r="B1445" s="192"/>
      <c r="C1445" s="13"/>
      <c r="D1445" s="193" t="s">
        <v>173</v>
      </c>
      <c r="E1445" s="194" t="s">
        <v>1</v>
      </c>
      <c r="F1445" s="195" t="s">
        <v>2036</v>
      </c>
      <c r="G1445" s="13"/>
      <c r="H1445" s="196">
        <v>444.49200000000002</v>
      </c>
      <c r="I1445" s="197"/>
      <c r="J1445" s="13"/>
      <c r="K1445" s="13"/>
      <c r="L1445" s="192"/>
      <c r="M1445" s="198"/>
      <c r="N1445" s="199"/>
      <c r="O1445" s="199"/>
      <c r="P1445" s="199"/>
      <c r="Q1445" s="199"/>
      <c r="R1445" s="199"/>
      <c r="S1445" s="199"/>
      <c r="T1445" s="200"/>
      <c r="U1445" s="13"/>
      <c r="V1445" s="13"/>
      <c r="W1445" s="13"/>
      <c r="X1445" s="13"/>
      <c r="Y1445" s="13"/>
      <c r="Z1445" s="13"/>
      <c r="AA1445" s="13"/>
      <c r="AB1445" s="13"/>
      <c r="AC1445" s="13"/>
      <c r="AD1445" s="13"/>
      <c r="AE1445" s="13"/>
      <c r="AT1445" s="194" t="s">
        <v>173</v>
      </c>
      <c r="AU1445" s="194" t="s">
        <v>171</v>
      </c>
      <c r="AV1445" s="13" t="s">
        <v>171</v>
      </c>
      <c r="AW1445" s="13" t="s">
        <v>32</v>
      </c>
      <c r="AX1445" s="13" t="s">
        <v>76</v>
      </c>
      <c r="AY1445" s="194" t="s">
        <v>165</v>
      </c>
    </row>
    <row r="1446" s="16" customFormat="1">
      <c r="A1446" s="16"/>
      <c r="B1446" s="227"/>
      <c r="C1446" s="16"/>
      <c r="D1446" s="193" t="s">
        <v>173</v>
      </c>
      <c r="E1446" s="228" t="s">
        <v>1</v>
      </c>
      <c r="F1446" s="229" t="s">
        <v>307</v>
      </c>
      <c r="G1446" s="16"/>
      <c r="H1446" s="230">
        <v>1833.992</v>
      </c>
      <c r="I1446" s="231"/>
      <c r="J1446" s="16"/>
      <c r="K1446" s="16"/>
      <c r="L1446" s="227"/>
      <c r="M1446" s="232"/>
      <c r="N1446" s="233"/>
      <c r="O1446" s="233"/>
      <c r="P1446" s="233"/>
      <c r="Q1446" s="233"/>
      <c r="R1446" s="233"/>
      <c r="S1446" s="233"/>
      <c r="T1446" s="234"/>
      <c r="U1446" s="16"/>
      <c r="V1446" s="16"/>
      <c r="W1446" s="16"/>
      <c r="X1446" s="16"/>
      <c r="Y1446" s="16"/>
      <c r="Z1446" s="16"/>
      <c r="AA1446" s="16"/>
      <c r="AB1446" s="16"/>
      <c r="AC1446" s="16"/>
      <c r="AD1446" s="16"/>
      <c r="AE1446" s="16"/>
      <c r="AT1446" s="228" t="s">
        <v>173</v>
      </c>
      <c r="AU1446" s="228" t="s">
        <v>171</v>
      </c>
      <c r="AV1446" s="16" t="s">
        <v>88</v>
      </c>
      <c r="AW1446" s="16" t="s">
        <v>32</v>
      </c>
      <c r="AX1446" s="16" t="s">
        <v>76</v>
      </c>
      <c r="AY1446" s="228" t="s">
        <v>165</v>
      </c>
    </row>
    <row r="1447" s="15" customFormat="1">
      <c r="A1447" s="15"/>
      <c r="B1447" s="220"/>
      <c r="C1447" s="15"/>
      <c r="D1447" s="193" t="s">
        <v>173</v>
      </c>
      <c r="E1447" s="221" t="s">
        <v>1</v>
      </c>
      <c r="F1447" s="222" t="s">
        <v>260</v>
      </c>
      <c r="G1447" s="15"/>
      <c r="H1447" s="221" t="s">
        <v>1</v>
      </c>
      <c r="I1447" s="223"/>
      <c r="J1447" s="15"/>
      <c r="K1447" s="15"/>
      <c r="L1447" s="220"/>
      <c r="M1447" s="224"/>
      <c r="N1447" s="225"/>
      <c r="O1447" s="225"/>
      <c r="P1447" s="225"/>
      <c r="Q1447" s="225"/>
      <c r="R1447" s="225"/>
      <c r="S1447" s="225"/>
      <c r="T1447" s="226"/>
      <c r="U1447" s="15"/>
      <c r="V1447" s="15"/>
      <c r="W1447" s="15"/>
      <c r="X1447" s="15"/>
      <c r="Y1447" s="15"/>
      <c r="Z1447" s="15"/>
      <c r="AA1447" s="15"/>
      <c r="AB1447" s="15"/>
      <c r="AC1447" s="15"/>
      <c r="AD1447" s="15"/>
      <c r="AE1447" s="15"/>
      <c r="AT1447" s="221" t="s">
        <v>173</v>
      </c>
      <c r="AU1447" s="221" t="s">
        <v>171</v>
      </c>
      <c r="AV1447" s="15" t="s">
        <v>81</v>
      </c>
      <c r="AW1447" s="15" t="s">
        <v>32</v>
      </c>
      <c r="AX1447" s="15" t="s">
        <v>76</v>
      </c>
      <c r="AY1447" s="221" t="s">
        <v>165</v>
      </c>
    </row>
    <row r="1448" s="13" customFormat="1">
      <c r="A1448" s="13"/>
      <c r="B1448" s="192"/>
      <c r="C1448" s="13"/>
      <c r="D1448" s="193" t="s">
        <v>173</v>
      </c>
      <c r="E1448" s="194" t="s">
        <v>1</v>
      </c>
      <c r="F1448" s="195" t="s">
        <v>2037</v>
      </c>
      <c r="G1448" s="13"/>
      <c r="H1448" s="196">
        <v>57.600000000000001</v>
      </c>
      <c r="I1448" s="197"/>
      <c r="J1448" s="13"/>
      <c r="K1448" s="13"/>
      <c r="L1448" s="192"/>
      <c r="M1448" s="198"/>
      <c r="N1448" s="199"/>
      <c r="O1448" s="199"/>
      <c r="P1448" s="199"/>
      <c r="Q1448" s="199"/>
      <c r="R1448" s="199"/>
      <c r="S1448" s="199"/>
      <c r="T1448" s="200"/>
      <c r="U1448" s="13"/>
      <c r="V1448" s="13"/>
      <c r="W1448" s="13"/>
      <c r="X1448" s="13"/>
      <c r="Y1448" s="13"/>
      <c r="Z1448" s="13"/>
      <c r="AA1448" s="13"/>
      <c r="AB1448" s="13"/>
      <c r="AC1448" s="13"/>
      <c r="AD1448" s="13"/>
      <c r="AE1448" s="13"/>
      <c r="AT1448" s="194" t="s">
        <v>173</v>
      </c>
      <c r="AU1448" s="194" t="s">
        <v>171</v>
      </c>
      <c r="AV1448" s="13" t="s">
        <v>171</v>
      </c>
      <c r="AW1448" s="13" t="s">
        <v>32</v>
      </c>
      <c r="AX1448" s="13" t="s">
        <v>76</v>
      </c>
      <c r="AY1448" s="194" t="s">
        <v>165</v>
      </c>
    </row>
    <row r="1449" s="13" customFormat="1">
      <c r="A1449" s="13"/>
      <c r="B1449" s="192"/>
      <c r="C1449" s="13"/>
      <c r="D1449" s="193" t="s">
        <v>173</v>
      </c>
      <c r="E1449" s="194" t="s">
        <v>1</v>
      </c>
      <c r="F1449" s="195" t="s">
        <v>373</v>
      </c>
      <c r="G1449" s="13"/>
      <c r="H1449" s="196">
        <v>33.420000000000002</v>
      </c>
      <c r="I1449" s="197"/>
      <c r="J1449" s="13"/>
      <c r="K1449" s="13"/>
      <c r="L1449" s="192"/>
      <c r="M1449" s="198"/>
      <c r="N1449" s="199"/>
      <c r="O1449" s="199"/>
      <c r="P1449" s="199"/>
      <c r="Q1449" s="199"/>
      <c r="R1449" s="199"/>
      <c r="S1449" s="199"/>
      <c r="T1449" s="200"/>
      <c r="U1449" s="13"/>
      <c r="V1449" s="13"/>
      <c r="W1449" s="13"/>
      <c r="X1449" s="13"/>
      <c r="Y1449" s="13"/>
      <c r="Z1449" s="13"/>
      <c r="AA1449" s="13"/>
      <c r="AB1449" s="13"/>
      <c r="AC1449" s="13"/>
      <c r="AD1449" s="13"/>
      <c r="AE1449" s="13"/>
      <c r="AT1449" s="194" t="s">
        <v>173</v>
      </c>
      <c r="AU1449" s="194" t="s">
        <v>171</v>
      </c>
      <c r="AV1449" s="13" t="s">
        <v>171</v>
      </c>
      <c r="AW1449" s="13" t="s">
        <v>32</v>
      </c>
      <c r="AX1449" s="13" t="s">
        <v>76</v>
      </c>
      <c r="AY1449" s="194" t="s">
        <v>165</v>
      </c>
    </row>
    <row r="1450" s="13" customFormat="1">
      <c r="A1450" s="13"/>
      <c r="B1450" s="192"/>
      <c r="C1450" s="13"/>
      <c r="D1450" s="193" t="s">
        <v>173</v>
      </c>
      <c r="E1450" s="194" t="s">
        <v>1</v>
      </c>
      <c r="F1450" s="195" t="s">
        <v>374</v>
      </c>
      <c r="G1450" s="13"/>
      <c r="H1450" s="196">
        <v>41.399999999999999</v>
      </c>
      <c r="I1450" s="197"/>
      <c r="J1450" s="13"/>
      <c r="K1450" s="13"/>
      <c r="L1450" s="192"/>
      <c r="M1450" s="198"/>
      <c r="N1450" s="199"/>
      <c r="O1450" s="199"/>
      <c r="P1450" s="199"/>
      <c r="Q1450" s="199"/>
      <c r="R1450" s="199"/>
      <c r="S1450" s="199"/>
      <c r="T1450" s="200"/>
      <c r="U1450" s="13"/>
      <c r="V1450" s="13"/>
      <c r="W1450" s="13"/>
      <c r="X1450" s="13"/>
      <c r="Y1450" s="13"/>
      <c r="Z1450" s="13"/>
      <c r="AA1450" s="13"/>
      <c r="AB1450" s="13"/>
      <c r="AC1450" s="13"/>
      <c r="AD1450" s="13"/>
      <c r="AE1450" s="13"/>
      <c r="AT1450" s="194" t="s">
        <v>173</v>
      </c>
      <c r="AU1450" s="194" t="s">
        <v>171</v>
      </c>
      <c r="AV1450" s="13" t="s">
        <v>171</v>
      </c>
      <c r="AW1450" s="13" t="s">
        <v>32</v>
      </c>
      <c r="AX1450" s="13" t="s">
        <v>76</v>
      </c>
      <c r="AY1450" s="194" t="s">
        <v>165</v>
      </c>
    </row>
    <row r="1451" s="13" customFormat="1">
      <c r="A1451" s="13"/>
      <c r="B1451" s="192"/>
      <c r="C1451" s="13"/>
      <c r="D1451" s="193" t="s">
        <v>173</v>
      </c>
      <c r="E1451" s="194" t="s">
        <v>1</v>
      </c>
      <c r="F1451" s="195" t="s">
        <v>375</v>
      </c>
      <c r="G1451" s="13"/>
      <c r="H1451" s="196">
        <v>24.300000000000001</v>
      </c>
      <c r="I1451" s="197"/>
      <c r="J1451" s="13"/>
      <c r="K1451" s="13"/>
      <c r="L1451" s="192"/>
      <c r="M1451" s="198"/>
      <c r="N1451" s="199"/>
      <c r="O1451" s="199"/>
      <c r="P1451" s="199"/>
      <c r="Q1451" s="199"/>
      <c r="R1451" s="199"/>
      <c r="S1451" s="199"/>
      <c r="T1451" s="200"/>
      <c r="U1451" s="13"/>
      <c r="V1451" s="13"/>
      <c r="W1451" s="13"/>
      <c r="X1451" s="13"/>
      <c r="Y1451" s="13"/>
      <c r="Z1451" s="13"/>
      <c r="AA1451" s="13"/>
      <c r="AB1451" s="13"/>
      <c r="AC1451" s="13"/>
      <c r="AD1451" s="13"/>
      <c r="AE1451" s="13"/>
      <c r="AT1451" s="194" t="s">
        <v>173</v>
      </c>
      <c r="AU1451" s="194" t="s">
        <v>171</v>
      </c>
      <c r="AV1451" s="13" t="s">
        <v>171</v>
      </c>
      <c r="AW1451" s="13" t="s">
        <v>32</v>
      </c>
      <c r="AX1451" s="13" t="s">
        <v>76</v>
      </c>
      <c r="AY1451" s="194" t="s">
        <v>165</v>
      </c>
    </row>
    <row r="1452" s="13" customFormat="1">
      <c r="A1452" s="13"/>
      <c r="B1452" s="192"/>
      <c r="C1452" s="13"/>
      <c r="D1452" s="193" t="s">
        <v>173</v>
      </c>
      <c r="E1452" s="194" t="s">
        <v>1</v>
      </c>
      <c r="F1452" s="195" t="s">
        <v>2038</v>
      </c>
      <c r="G1452" s="13"/>
      <c r="H1452" s="196">
        <v>46.200000000000003</v>
      </c>
      <c r="I1452" s="197"/>
      <c r="J1452" s="13"/>
      <c r="K1452" s="13"/>
      <c r="L1452" s="192"/>
      <c r="M1452" s="198"/>
      <c r="N1452" s="199"/>
      <c r="O1452" s="199"/>
      <c r="P1452" s="199"/>
      <c r="Q1452" s="199"/>
      <c r="R1452" s="199"/>
      <c r="S1452" s="199"/>
      <c r="T1452" s="200"/>
      <c r="U1452" s="13"/>
      <c r="V1452" s="13"/>
      <c r="W1452" s="13"/>
      <c r="X1452" s="13"/>
      <c r="Y1452" s="13"/>
      <c r="Z1452" s="13"/>
      <c r="AA1452" s="13"/>
      <c r="AB1452" s="13"/>
      <c r="AC1452" s="13"/>
      <c r="AD1452" s="13"/>
      <c r="AE1452" s="13"/>
      <c r="AT1452" s="194" t="s">
        <v>173</v>
      </c>
      <c r="AU1452" s="194" t="s">
        <v>171</v>
      </c>
      <c r="AV1452" s="13" t="s">
        <v>171</v>
      </c>
      <c r="AW1452" s="13" t="s">
        <v>32</v>
      </c>
      <c r="AX1452" s="13" t="s">
        <v>76</v>
      </c>
      <c r="AY1452" s="194" t="s">
        <v>165</v>
      </c>
    </row>
    <row r="1453" s="13" customFormat="1">
      <c r="A1453" s="13"/>
      <c r="B1453" s="192"/>
      <c r="C1453" s="13"/>
      <c r="D1453" s="193" t="s">
        <v>173</v>
      </c>
      <c r="E1453" s="194" t="s">
        <v>1</v>
      </c>
      <c r="F1453" s="195" t="s">
        <v>2039</v>
      </c>
      <c r="G1453" s="13"/>
      <c r="H1453" s="196">
        <v>107.22</v>
      </c>
      <c r="I1453" s="197"/>
      <c r="J1453" s="13"/>
      <c r="K1453" s="13"/>
      <c r="L1453" s="192"/>
      <c r="M1453" s="198"/>
      <c r="N1453" s="199"/>
      <c r="O1453" s="199"/>
      <c r="P1453" s="199"/>
      <c r="Q1453" s="199"/>
      <c r="R1453" s="199"/>
      <c r="S1453" s="199"/>
      <c r="T1453" s="200"/>
      <c r="U1453" s="13"/>
      <c r="V1453" s="13"/>
      <c r="W1453" s="13"/>
      <c r="X1453" s="13"/>
      <c r="Y1453" s="13"/>
      <c r="Z1453" s="13"/>
      <c r="AA1453" s="13"/>
      <c r="AB1453" s="13"/>
      <c r="AC1453" s="13"/>
      <c r="AD1453" s="13"/>
      <c r="AE1453" s="13"/>
      <c r="AT1453" s="194" t="s">
        <v>173</v>
      </c>
      <c r="AU1453" s="194" t="s">
        <v>171</v>
      </c>
      <c r="AV1453" s="13" t="s">
        <v>171</v>
      </c>
      <c r="AW1453" s="13" t="s">
        <v>32</v>
      </c>
      <c r="AX1453" s="13" t="s">
        <v>76</v>
      </c>
      <c r="AY1453" s="194" t="s">
        <v>165</v>
      </c>
    </row>
    <row r="1454" s="13" customFormat="1">
      <c r="A1454" s="13"/>
      <c r="B1454" s="192"/>
      <c r="C1454" s="13"/>
      <c r="D1454" s="193" t="s">
        <v>173</v>
      </c>
      <c r="E1454" s="194" t="s">
        <v>1</v>
      </c>
      <c r="F1454" s="195" t="s">
        <v>2040</v>
      </c>
      <c r="G1454" s="13"/>
      <c r="H1454" s="196">
        <v>42.18</v>
      </c>
      <c r="I1454" s="197"/>
      <c r="J1454" s="13"/>
      <c r="K1454" s="13"/>
      <c r="L1454" s="192"/>
      <c r="M1454" s="198"/>
      <c r="N1454" s="199"/>
      <c r="O1454" s="199"/>
      <c r="P1454" s="199"/>
      <c r="Q1454" s="199"/>
      <c r="R1454" s="199"/>
      <c r="S1454" s="199"/>
      <c r="T1454" s="200"/>
      <c r="U1454" s="13"/>
      <c r="V1454" s="13"/>
      <c r="W1454" s="13"/>
      <c r="X1454" s="13"/>
      <c r="Y1454" s="13"/>
      <c r="Z1454" s="13"/>
      <c r="AA1454" s="13"/>
      <c r="AB1454" s="13"/>
      <c r="AC1454" s="13"/>
      <c r="AD1454" s="13"/>
      <c r="AE1454" s="13"/>
      <c r="AT1454" s="194" t="s">
        <v>173</v>
      </c>
      <c r="AU1454" s="194" t="s">
        <v>171</v>
      </c>
      <c r="AV1454" s="13" t="s">
        <v>171</v>
      </c>
      <c r="AW1454" s="13" t="s">
        <v>32</v>
      </c>
      <c r="AX1454" s="13" t="s">
        <v>76</v>
      </c>
      <c r="AY1454" s="194" t="s">
        <v>165</v>
      </c>
    </row>
    <row r="1455" s="13" customFormat="1">
      <c r="A1455" s="13"/>
      <c r="B1455" s="192"/>
      <c r="C1455" s="13"/>
      <c r="D1455" s="193" t="s">
        <v>173</v>
      </c>
      <c r="E1455" s="194" t="s">
        <v>1</v>
      </c>
      <c r="F1455" s="195" t="s">
        <v>2041</v>
      </c>
      <c r="G1455" s="13"/>
      <c r="H1455" s="196">
        <v>59.579999999999998</v>
      </c>
      <c r="I1455" s="197"/>
      <c r="J1455" s="13"/>
      <c r="K1455" s="13"/>
      <c r="L1455" s="192"/>
      <c r="M1455" s="198"/>
      <c r="N1455" s="199"/>
      <c r="O1455" s="199"/>
      <c r="P1455" s="199"/>
      <c r="Q1455" s="199"/>
      <c r="R1455" s="199"/>
      <c r="S1455" s="199"/>
      <c r="T1455" s="200"/>
      <c r="U1455" s="13"/>
      <c r="V1455" s="13"/>
      <c r="W1455" s="13"/>
      <c r="X1455" s="13"/>
      <c r="Y1455" s="13"/>
      <c r="Z1455" s="13"/>
      <c r="AA1455" s="13"/>
      <c r="AB1455" s="13"/>
      <c r="AC1455" s="13"/>
      <c r="AD1455" s="13"/>
      <c r="AE1455" s="13"/>
      <c r="AT1455" s="194" t="s">
        <v>173</v>
      </c>
      <c r="AU1455" s="194" t="s">
        <v>171</v>
      </c>
      <c r="AV1455" s="13" t="s">
        <v>171</v>
      </c>
      <c r="AW1455" s="13" t="s">
        <v>32</v>
      </c>
      <c r="AX1455" s="13" t="s">
        <v>76</v>
      </c>
      <c r="AY1455" s="194" t="s">
        <v>165</v>
      </c>
    </row>
    <row r="1456" s="13" customFormat="1">
      <c r="A1456" s="13"/>
      <c r="B1456" s="192"/>
      <c r="C1456" s="13"/>
      <c r="D1456" s="193" t="s">
        <v>173</v>
      </c>
      <c r="E1456" s="194" t="s">
        <v>1</v>
      </c>
      <c r="F1456" s="195" t="s">
        <v>2042</v>
      </c>
      <c r="G1456" s="13"/>
      <c r="H1456" s="196">
        <v>10.880000000000001</v>
      </c>
      <c r="I1456" s="197"/>
      <c r="J1456" s="13"/>
      <c r="K1456" s="13"/>
      <c r="L1456" s="192"/>
      <c r="M1456" s="198"/>
      <c r="N1456" s="199"/>
      <c r="O1456" s="199"/>
      <c r="P1456" s="199"/>
      <c r="Q1456" s="199"/>
      <c r="R1456" s="199"/>
      <c r="S1456" s="199"/>
      <c r="T1456" s="200"/>
      <c r="U1456" s="13"/>
      <c r="V1456" s="13"/>
      <c r="W1456" s="13"/>
      <c r="X1456" s="13"/>
      <c r="Y1456" s="13"/>
      <c r="Z1456" s="13"/>
      <c r="AA1456" s="13"/>
      <c r="AB1456" s="13"/>
      <c r="AC1456" s="13"/>
      <c r="AD1456" s="13"/>
      <c r="AE1456" s="13"/>
      <c r="AT1456" s="194" t="s">
        <v>173</v>
      </c>
      <c r="AU1456" s="194" t="s">
        <v>171</v>
      </c>
      <c r="AV1456" s="13" t="s">
        <v>171</v>
      </c>
      <c r="AW1456" s="13" t="s">
        <v>32</v>
      </c>
      <c r="AX1456" s="13" t="s">
        <v>76</v>
      </c>
      <c r="AY1456" s="194" t="s">
        <v>165</v>
      </c>
    </row>
    <row r="1457" s="13" customFormat="1">
      <c r="A1457" s="13"/>
      <c r="B1457" s="192"/>
      <c r="C1457" s="13"/>
      <c r="D1457" s="193" t="s">
        <v>173</v>
      </c>
      <c r="E1457" s="194" t="s">
        <v>1</v>
      </c>
      <c r="F1457" s="195" t="s">
        <v>2043</v>
      </c>
      <c r="G1457" s="13"/>
      <c r="H1457" s="196">
        <v>7.2599999999999998</v>
      </c>
      <c r="I1457" s="197"/>
      <c r="J1457" s="13"/>
      <c r="K1457" s="13"/>
      <c r="L1457" s="192"/>
      <c r="M1457" s="198"/>
      <c r="N1457" s="199"/>
      <c r="O1457" s="199"/>
      <c r="P1457" s="199"/>
      <c r="Q1457" s="199"/>
      <c r="R1457" s="199"/>
      <c r="S1457" s="199"/>
      <c r="T1457" s="200"/>
      <c r="U1457" s="13"/>
      <c r="V1457" s="13"/>
      <c r="W1457" s="13"/>
      <c r="X1457" s="13"/>
      <c r="Y1457" s="13"/>
      <c r="Z1457" s="13"/>
      <c r="AA1457" s="13"/>
      <c r="AB1457" s="13"/>
      <c r="AC1457" s="13"/>
      <c r="AD1457" s="13"/>
      <c r="AE1457" s="13"/>
      <c r="AT1457" s="194" t="s">
        <v>173</v>
      </c>
      <c r="AU1457" s="194" t="s">
        <v>171</v>
      </c>
      <c r="AV1457" s="13" t="s">
        <v>171</v>
      </c>
      <c r="AW1457" s="13" t="s">
        <v>32</v>
      </c>
      <c r="AX1457" s="13" t="s">
        <v>76</v>
      </c>
      <c r="AY1457" s="194" t="s">
        <v>165</v>
      </c>
    </row>
    <row r="1458" s="13" customFormat="1">
      <c r="A1458" s="13"/>
      <c r="B1458" s="192"/>
      <c r="C1458" s="13"/>
      <c r="D1458" s="193" t="s">
        <v>173</v>
      </c>
      <c r="E1458" s="194" t="s">
        <v>1</v>
      </c>
      <c r="F1458" s="195" t="s">
        <v>2044</v>
      </c>
      <c r="G1458" s="13"/>
      <c r="H1458" s="196">
        <v>6.2000000000000002</v>
      </c>
      <c r="I1458" s="197"/>
      <c r="J1458" s="13"/>
      <c r="K1458" s="13"/>
      <c r="L1458" s="192"/>
      <c r="M1458" s="198"/>
      <c r="N1458" s="199"/>
      <c r="O1458" s="199"/>
      <c r="P1458" s="199"/>
      <c r="Q1458" s="199"/>
      <c r="R1458" s="199"/>
      <c r="S1458" s="199"/>
      <c r="T1458" s="200"/>
      <c r="U1458" s="13"/>
      <c r="V1458" s="13"/>
      <c r="W1458" s="13"/>
      <c r="X1458" s="13"/>
      <c r="Y1458" s="13"/>
      <c r="Z1458" s="13"/>
      <c r="AA1458" s="13"/>
      <c r="AB1458" s="13"/>
      <c r="AC1458" s="13"/>
      <c r="AD1458" s="13"/>
      <c r="AE1458" s="13"/>
      <c r="AT1458" s="194" t="s">
        <v>173</v>
      </c>
      <c r="AU1458" s="194" t="s">
        <v>171</v>
      </c>
      <c r="AV1458" s="13" t="s">
        <v>171</v>
      </c>
      <c r="AW1458" s="13" t="s">
        <v>32</v>
      </c>
      <c r="AX1458" s="13" t="s">
        <v>76</v>
      </c>
      <c r="AY1458" s="194" t="s">
        <v>165</v>
      </c>
    </row>
    <row r="1459" s="13" customFormat="1">
      <c r="A1459" s="13"/>
      <c r="B1459" s="192"/>
      <c r="C1459" s="13"/>
      <c r="D1459" s="193" t="s">
        <v>173</v>
      </c>
      <c r="E1459" s="194" t="s">
        <v>1</v>
      </c>
      <c r="F1459" s="195" t="s">
        <v>2045</v>
      </c>
      <c r="G1459" s="13"/>
      <c r="H1459" s="196">
        <v>6.2599999999999998</v>
      </c>
      <c r="I1459" s="197"/>
      <c r="J1459" s="13"/>
      <c r="K1459" s="13"/>
      <c r="L1459" s="192"/>
      <c r="M1459" s="198"/>
      <c r="N1459" s="199"/>
      <c r="O1459" s="199"/>
      <c r="P1459" s="199"/>
      <c r="Q1459" s="199"/>
      <c r="R1459" s="199"/>
      <c r="S1459" s="199"/>
      <c r="T1459" s="200"/>
      <c r="U1459" s="13"/>
      <c r="V1459" s="13"/>
      <c r="W1459" s="13"/>
      <c r="X1459" s="13"/>
      <c r="Y1459" s="13"/>
      <c r="Z1459" s="13"/>
      <c r="AA1459" s="13"/>
      <c r="AB1459" s="13"/>
      <c r="AC1459" s="13"/>
      <c r="AD1459" s="13"/>
      <c r="AE1459" s="13"/>
      <c r="AT1459" s="194" t="s">
        <v>173</v>
      </c>
      <c r="AU1459" s="194" t="s">
        <v>171</v>
      </c>
      <c r="AV1459" s="13" t="s">
        <v>171</v>
      </c>
      <c r="AW1459" s="13" t="s">
        <v>32</v>
      </c>
      <c r="AX1459" s="13" t="s">
        <v>76</v>
      </c>
      <c r="AY1459" s="194" t="s">
        <v>165</v>
      </c>
    </row>
    <row r="1460" s="13" customFormat="1">
      <c r="A1460" s="13"/>
      <c r="B1460" s="192"/>
      <c r="C1460" s="13"/>
      <c r="D1460" s="193" t="s">
        <v>173</v>
      </c>
      <c r="E1460" s="194" t="s">
        <v>1</v>
      </c>
      <c r="F1460" s="195" t="s">
        <v>2046</v>
      </c>
      <c r="G1460" s="13"/>
      <c r="H1460" s="196">
        <v>57.18</v>
      </c>
      <c r="I1460" s="197"/>
      <c r="J1460" s="13"/>
      <c r="K1460" s="13"/>
      <c r="L1460" s="192"/>
      <c r="M1460" s="198"/>
      <c r="N1460" s="199"/>
      <c r="O1460" s="199"/>
      <c r="P1460" s="199"/>
      <c r="Q1460" s="199"/>
      <c r="R1460" s="199"/>
      <c r="S1460" s="199"/>
      <c r="T1460" s="200"/>
      <c r="U1460" s="13"/>
      <c r="V1460" s="13"/>
      <c r="W1460" s="13"/>
      <c r="X1460" s="13"/>
      <c r="Y1460" s="13"/>
      <c r="Z1460" s="13"/>
      <c r="AA1460" s="13"/>
      <c r="AB1460" s="13"/>
      <c r="AC1460" s="13"/>
      <c r="AD1460" s="13"/>
      <c r="AE1460" s="13"/>
      <c r="AT1460" s="194" t="s">
        <v>173</v>
      </c>
      <c r="AU1460" s="194" t="s">
        <v>171</v>
      </c>
      <c r="AV1460" s="13" t="s">
        <v>171</v>
      </c>
      <c r="AW1460" s="13" t="s">
        <v>32</v>
      </c>
      <c r="AX1460" s="13" t="s">
        <v>76</v>
      </c>
      <c r="AY1460" s="194" t="s">
        <v>165</v>
      </c>
    </row>
    <row r="1461" s="13" customFormat="1">
      <c r="A1461" s="13"/>
      <c r="B1461" s="192"/>
      <c r="C1461" s="13"/>
      <c r="D1461" s="193" t="s">
        <v>173</v>
      </c>
      <c r="E1461" s="194" t="s">
        <v>1</v>
      </c>
      <c r="F1461" s="195" t="s">
        <v>2047</v>
      </c>
      <c r="G1461" s="13"/>
      <c r="H1461" s="196">
        <v>28.800000000000001</v>
      </c>
      <c r="I1461" s="197"/>
      <c r="J1461" s="13"/>
      <c r="K1461" s="13"/>
      <c r="L1461" s="192"/>
      <c r="M1461" s="198"/>
      <c r="N1461" s="199"/>
      <c r="O1461" s="199"/>
      <c r="P1461" s="199"/>
      <c r="Q1461" s="199"/>
      <c r="R1461" s="199"/>
      <c r="S1461" s="199"/>
      <c r="T1461" s="200"/>
      <c r="U1461" s="13"/>
      <c r="V1461" s="13"/>
      <c r="W1461" s="13"/>
      <c r="X1461" s="13"/>
      <c r="Y1461" s="13"/>
      <c r="Z1461" s="13"/>
      <c r="AA1461" s="13"/>
      <c r="AB1461" s="13"/>
      <c r="AC1461" s="13"/>
      <c r="AD1461" s="13"/>
      <c r="AE1461" s="13"/>
      <c r="AT1461" s="194" t="s">
        <v>173</v>
      </c>
      <c r="AU1461" s="194" t="s">
        <v>171</v>
      </c>
      <c r="AV1461" s="13" t="s">
        <v>171</v>
      </c>
      <c r="AW1461" s="13" t="s">
        <v>32</v>
      </c>
      <c r="AX1461" s="13" t="s">
        <v>76</v>
      </c>
      <c r="AY1461" s="194" t="s">
        <v>165</v>
      </c>
    </row>
    <row r="1462" s="13" customFormat="1">
      <c r="A1462" s="13"/>
      <c r="B1462" s="192"/>
      <c r="C1462" s="13"/>
      <c r="D1462" s="193" t="s">
        <v>173</v>
      </c>
      <c r="E1462" s="194" t="s">
        <v>1</v>
      </c>
      <c r="F1462" s="195" t="s">
        <v>2048</v>
      </c>
      <c r="G1462" s="13"/>
      <c r="H1462" s="196">
        <v>68.099999999999994</v>
      </c>
      <c r="I1462" s="197"/>
      <c r="J1462" s="13"/>
      <c r="K1462" s="13"/>
      <c r="L1462" s="192"/>
      <c r="M1462" s="198"/>
      <c r="N1462" s="199"/>
      <c r="O1462" s="199"/>
      <c r="P1462" s="199"/>
      <c r="Q1462" s="199"/>
      <c r="R1462" s="199"/>
      <c r="S1462" s="199"/>
      <c r="T1462" s="200"/>
      <c r="U1462" s="13"/>
      <c r="V1462" s="13"/>
      <c r="W1462" s="13"/>
      <c r="X1462" s="13"/>
      <c r="Y1462" s="13"/>
      <c r="Z1462" s="13"/>
      <c r="AA1462" s="13"/>
      <c r="AB1462" s="13"/>
      <c r="AC1462" s="13"/>
      <c r="AD1462" s="13"/>
      <c r="AE1462" s="13"/>
      <c r="AT1462" s="194" t="s">
        <v>173</v>
      </c>
      <c r="AU1462" s="194" t="s">
        <v>171</v>
      </c>
      <c r="AV1462" s="13" t="s">
        <v>171</v>
      </c>
      <c r="AW1462" s="13" t="s">
        <v>32</v>
      </c>
      <c r="AX1462" s="13" t="s">
        <v>76</v>
      </c>
      <c r="AY1462" s="194" t="s">
        <v>165</v>
      </c>
    </row>
    <row r="1463" s="13" customFormat="1">
      <c r="A1463" s="13"/>
      <c r="B1463" s="192"/>
      <c r="C1463" s="13"/>
      <c r="D1463" s="193" t="s">
        <v>173</v>
      </c>
      <c r="E1463" s="194" t="s">
        <v>1</v>
      </c>
      <c r="F1463" s="195" t="s">
        <v>2049</v>
      </c>
      <c r="G1463" s="13"/>
      <c r="H1463" s="196">
        <v>53.100000000000001</v>
      </c>
      <c r="I1463" s="197"/>
      <c r="J1463" s="13"/>
      <c r="K1463" s="13"/>
      <c r="L1463" s="192"/>
      <c r="M1463" s="198"/>
      <c r="N1463" s="199"/>
      <c r="O1463" s="199"/>
      <c r="P1463" s="199"/>
      <c r="Q1463" s="199"/>
      <c r="R1463" s="199"/>
      <c r="S1463" s="199"/>
      <c r="T1463" s="200"/>
      <c r="U1463" s="13"/>
      <c r="V1463" s="13"/>
      <c r="W1463" s="13"/>
      <c r="X1463" s="13"/>
      <c r="Y1463" s="13"/>
      <c r="Z1463" s="13"/>
      <c r="AA1463" s="13"/>
      <c r="AB1463" s="13"/>
      <c r="AC1463" s="13"/>
      <c r="AD1463" s="13"/>
      <c r="AE1463" s="13"/>
      <c r="AT1463" s="194" t="s">
        <v>173</v>
      </c>
      <c r="AU1463" s="194" t="s">
        <v>171</v>
      </c>
      <c r="AV1463" s="13" t="s">
        <v>171</v>
      </c>
      <c r="AW1463" s="13" t="s">
        <v>32</v>
      </c>
      <c r="AX1463" s="13" t="s">
        <v>76</v>
      </c>
      <c r="AY1463" s="194" t="s">
        <v>165</v>
      </c>
    </row>
    <row r="1464" s="13" customFormat="1">
      <c r="A1464" s="13"/>
      <c r="B1464" s="192"/>
      <c r="C1464" s="13"/>
      <c r="D1464" s="193" t="s">
        <v>173</v>
      </c>
      <c r="E1464" s="194" t="s">
        <v>1</v>
      </c>
      <c r="F1464" s="195" t="s">
        <v>2050</v>
      </c>
      <c r="G1464" s="13"/>
      <c r="H1464" s="196">
        <v>25.140000000000001</v>
      </c>
      <c r="I1464" s="197"/>
      <c r="J1464" s="13"/>
      <c r="K1464" s="13"/>
      <c r="L1464" s="192"/>
      <c r="M1464" s="198"/>
      <c r="N1464" s="199"/>
      <c r="O1464" s="199"/>
      <c r="P1464" s="199"/>
      <c r="Q1464" s="199"/>
      <c r="R1464" s="199"/>
      <c r="S1464" s="199"/>
      <c r="T1464" s="200"/>
      <c r="U1464" s="13"/>
      <c r="V1464" s="13"/>
      <c r="W1464" s="13"/>
      <c r="X1464" s="13"/>
      <c r="Y1464" s="13"/>
      <c r="Z1464" s="13"/>
      <c r="AA1464" s="13"/>
      <c r="AB1464" s="13"/>
      <c r="AC1464" s="13"/>
      <c r="AD1464" s="13"/>
      <c r="AE1464" s="13"/>
      <c r="AT1464" s="194" t="s">
        <v>173</v>
      </c>
      <c r="AU1464" s="194" t="s">
        <v>171</v>
      </c>
      <c r="AV1464" s="13" t="s">
        <v>171</v>
      </c>
      <c r="AW1464" s="13" t="s">
        <v>32</v>
      </c>
      <c r="AX1464" s="13" t="s">
        <v>76</v>
      </c>
      <c r="AY1464" s="194" t="s">
        <v>165</v>
      </c>
    </row>
    <row r="1465" s="13" customFormat="1">
      <c r="A1465" s="13"/>
      <c r="B1465" s="192"/>
      <c r="C1465" s="13"/>
      <c r="D1465" s="193" t="s">
        <v>173</v>
      </c>
      <c r="E1465" s="194" t="s">
        <v>1</v>
      </c>
      <c r="F1465" s="195" t="s">
        <v>2051</v>
      </c>
      <c r="G1465" s="13"/>
      <c r="H1465" s="196">
        <v>25.140000000000001</v>
      </c>
      <c r="I1465" s="197"/>
      <c r="J1465" s="13"/>
      <c r="K1465" s="13"/>
      <c r="L1465" s="192"/>
      <c r="M1465" s="198"/>
      <c r="N1465" s="199"/>
      <c r="O1465" s="199"/>
      <c r="P1465" s="199"/>
      <c r="Q1465" s="199"/>
      <c r="R1465" s="199"/>
      <c r="S1465" s="199"/>
      <c r="T1465" s="200"/>
      <c r="U1465" s="13"/>
      <c r="V1465" s="13"/>
      <c r="W1465" s="13"/>
      <c r="X1465" s="13"/>
      <c r="Y1465" s="13"/>
      <c r="Z1465" s="13"/>
      <c r="AA1465" s="13"/>
      <c r="AB1465" s="13"/>
      <c r="AC1465" s="13"/>
      <c r="AD1465" s="13"/>
      <c r="AE1465" s="13"/>
      <c r="AT1465" s="194" t="s">
        <v>173</v>
      </c>
      <c r="AU1465" s="194" t="s">
        <v>171</v>
      </c>
      <c r="AV1465" s="13" t="s">
        <v>171</v>
      </c>
      <c r="AW1465" s="13" t="s">
        <v>32</v>
      </c>
      <c r="AX1465" s="13" t="s">
        <v>76</v>
      </c>
      <c r="AY1465" s="194" t="s">
        <v>165</v>
      </c>
    </row>
    <row r="1466" s="13" customFormat="1">
      <c r="A1466" s="13"/>
      <c r="B1466" s="192"/>
      <c r="C1466" s="13"/>
      <c r="D1466" s="193" t="s">
        <v>173</v>
      </c>
      <c r="E1466" s="194" t="s">
        <v>1</v>
      </c>
      <c r="F1466" s="195" t="s">
        <v>2052</v>
      </c>
      <c r="G1466" s="13"/>
      <c r="H1466" s="196">
        <v>25.199999999999999</v>
      </c>
      <c r="I1466" s="197"/>
      <c r="J1466" s="13"/>
      <c r="K1466" s="13"/>
      <c r="L1466" s="192"/>
      <c r="M1466" s="198"/>
      <c r="N1466" s="199"/>
      <c r="O1466" s="199"/>
      <c r="P1466" s="199"/>
      <c r="Q1466" s="199"/>
      <c r="R1466" s="199"/>
      <c r="S1466" s="199"/>
      <c r="T1466" s="200"/>
      <c r="U1466" s="13"/>
      <c r="V1466" s="13"/>
      <c r="W1466" s="13"/>
      <c r="X1466" s="13"/>
      <c r="Y1466" s="13"/>
      <c r="Z1466" s="13"/>
      <c r="AA1466" s="13"/>
      <c r="AB1466" s="13"/>
      <c r="AC1466" s="13"/>
      <c r="AD1466" s="13"/>
      <c r="AE1466" s="13"/>
      <c r="AT1466" s="194" t="s">
        <v>173</v>
      </c>
      <c r="AU1466" s="194" t="s">
        <v>171</v>
      </c>
      <c r="AV1466" s="13" t="s">
        <v>171</v>
      </c>
      <c r="AW1466" s="13" t="s">
        <v>32</v>
      </c>
      <c r="AX1466" s="13" t="s">
        <v>76</v>
      </c>
      <c r="AY1466" s="194" t="s">
        <v>165</v>
      </c>
    </row>
    <row r="1467" s="13" customFormat="1">
      <c r="A1467" s="13"/>
      <c r="B1467" s="192"/>
      <c r="C1467" s="13"/>
      <c r="D1467" s="193" t="s">
        <v>173</v>
      </c>
      <c r="E1467" s="194" t="s">
        <v>1</v>
      </c>
      <c r="F1467" s="195" t="s">
        <v>2053</v>
      </c>
      <c r="G1467" s="13"/>
      <c r="H1467" s="196">
        <v>23.399999999999999</v>
      </c>
      <c r="I1467" s="197"/>
      <c r="J1467" s="13"/>
      <c r="K1467" s="13"/>
      <c r="L1467" s="192"/>
      <c r="M1467" s="198"/>
      <c r="N1467" s="199"/>
      <c r="O1467" s="199"/>
      <c r="P1467" s="199"/>
      <c r="Q1467" s="199"/>
      <c r="R1467" s="199"/>
      <c r="S1467" s="199"/>
      <c r="T1467" s="200"/>
      <c r="U1467" s="13"/>
      <c r="V1467" s="13"/>
      <c r="W1467" s="13"/>
      <c r="X1467" s="13"/>
      <c r="Y1467" s="13"/>
      <c r="Z1467" s="13"/>
      <c r="AA1467" s="13"/>
      <c r="AB1467" s="13"/>
      <c r="AC1467" s="13"/>
      <c r="AD1467" s="13"/>
      <c r="AE1467" s="13"/>
      <c r="AT1467" s="194" t="s">
        <v>173</v>
      </c>
      <c r="AU1467" s="194" t="s">
        <v>171</v>
      </c>
      <c r="AV1467" s="13" t="s">
        <v>171</v>
      </c>
      <c r="AW1467" s="13" t="s">
        <v>32</v>
      </c>
      <c r="AX1467" s="13" t="s">
        <v>76</v>
      </c>
      <c r="AY1467" s="194" t="s">
        <v>165</v>
      </c>
    </row>
    <row r="1468" s="13" customFormat="1">
      <c r="A1468" s="13"/>
      <c r="B1468" s="192"/>
      <c r="C1468" s="13"/>
      <c r="D1468" s="193" t="s">
        <v>173</v>
      </c>
      <c r="E1468" s="194" t="s">
        <v>1</v>
      </c>
      <c r="F1468" s="195" t="s">
        <v>2054</v>
      </c>
      <c r="G1468" s="13"/>
      <c r="H1468" s="196">
        <v>81.299999999999997</v>
      </c>
      <c r="I1468" s="197"/>
      <c r="J1468" s="13"/>
      <c r="K1468" s="13"/>
      <c r="L1468" s="192"/>
      <c r="M1468" s="198"/>
      <c r="N1468" s="199"/>
      <c r="O1468" s="199"/>
      <c r="P1468" s="199"/>
      <c r="Q1468" s="199"/>
      <c r="R1468" s="199"/>
      <c r="S1468" s="199"/>
      <c r="T1468" s="200"/>
      <c r="U1468" s="13"/>
      <c r="V1468" s="13"/>
      <c r="W1468" s="13"/>
      <c r="X1468" s="13"/>
      <c r="Y1468" s="13"/>
      <c r="Z1468" s="13"/>
      <c r="AA1468" s="13"/>
      <c r="AB1468" s="13"/>
      <c r="AC1468" s="13"/>
      <c r="AD1468" s="13"/>
      <c r="AE1468" s="13"/>
      <c r="AT1468" s="194" t="s">
        <v>173</v>
      </c>
      <c r="AU1468" s="194" t="s">
        <v>171</v>
      </c>
      <c r="AV1468" s="13" t="s">
        <v>171</v>
      </c>
      <c r="AW1468" s="13" t="s">
        <v>32</v>
      </c>
      <c r="AX1468" s="13" t="s">
        <v>76</v>
      </c>
      <c r="AY1468" s="194" t="s">
        <v>165</v>
      </c>
    </row>
    <row r="1469" s="13" customFormat="1">
      <c r="A1469" s="13"/>
      <c r="B1469" s="192"/>
      <c r="C1469" s="13"/>
      <c r="D1469" s="193" t="s">
        <v>173</v>
      </c>
      <c r="E1469" s="194" t="s">
        <v>1</v>
      </c>
      <c r="F1469" s="195" t="s">
        <v>2055</v>
      </c>
      <c r="G1469" s="13"/>
      <c r="H1469" s="196">
        <v>15.460000000000001</v>
      </c>
      <c r="I1469" s="197"/>
      <c r="J1469" s="13"/>
      <c r="K1469" s="13"/>
      <c r="L1469" s="192"/>
      <c r="M1469" s="198"/>
      <c r="N1469" s="199"/>
      <c r="O1469" s="199"/>
      <c r="P1469" s="199"/>
      <c r="Q1469" s="199"/>
      <c r="R1469" s="199"/>
      <c r="S1469" s="199"/>
      <c r="T1469" s="200"/>
      <c r="U1469" s="13"/>
      <c r="V1469" s="13"/>
      <c r="W1469" s="13"/>
      <c r="X1469" s="13"/>
      <c r="Y1469" s="13"/>
      <c r="Z1469" s="13"/>
      <c r="AA1469" s="13"/>
      <c r="AB1469" s="13"/>
      <c r="AC1469" s="13"/>
      <c r="AD1469" s="13"/>
      <c r="AE1469" s="13"/>
      <c r="AT1469" s="194" t="s">
        <v>173</v>
      </c>
      <c r="AU1469" s="194" t="s">
        <v>171</v>
      </c>
      <c r="AV1469" s="13" t="s">
        <v>171</v>
      </c>
      <c r="AW1469" s="13" t="s">
        <v>32</v>
      </c>
      <c r="AX1469" s="13" t="s">
        <v>76</v>
      </c>
      <c r="AY1469" s="194" t="s">
        <v>165</v>
      </c>
    </row>
    <row r="1470" s="13" customFormat="1">
      <c r="A1470" s="13"/>
      <c r="B1470" s="192"/>
      <c r="C1470" s="13"/>
      <c r="D1470" s="193" t="s">
        <v>173</v>
      </c>
      <c r="E1470" s="194" t="s">
        <v>1</v>
      </c>
      <c r="F1470" s="195" t="s">
        <v>2056</v>
      </c>
      <c r="G1470" s="13"/>
      <c r="H1470" s="196">
        <v>17.039999999999999</v>
      </c>
      <c r="I1470" s="197"/>
      <c r="J1470" s="13"/>
      <c r="K1470" s="13"/>
      <c r="L1470" s="192"/>
      <c r="M1470" s="198"/>
      <c r="N1470" s="199"/>
      <c r="O1470" s="199"/>
      <c r="P1470" s="199"/>
      <c r="Q1470" s="199"/>
      <c r="R1470" s="199"/>
      <c r="S1470" s="199"/>
      <c r="T1470" s="200"/>
      <c r="U1470" s="13"/>
      <c r="V1470" s="13"/>
      <c r="W1470" s="13"/>
      <c r="X1470" s="13"/>
      <c r="Y1470" s="13"/>
      <c r="Z1470" s="13"/>
      <c r="AA1470" s="13"/>
      <c r="AB1470" s="13"/>
      <c r="AC1470" s="13"/>
      <c r="AD1470" s="13"/>
      <c r="AE1470" s="13"/>
      <c r="AT1470" s="194" t="s">
        <v>173</v>
      </c>
      <c r="AU1470" s="194" t="s">
        <v>171</v>
      </c>
      <c r="AV1470" s="13" t="s">
        <v>171</v>
      </c>
      <c r="AW1470" s="13" t="s">
        <v>32</v>
      </c>
      <c r="AX1470" s="13" t="s">
        <v>76</v>
      </c>
      <c r="AY1470" s="194" t="s">
        <v>165</v>
      </c>
    </row>
    <row r="1471" s="13" customFormat="1">
      <c r="A1471" s="13"/>
      <c r="B1471" s="192"/>
      <c r="C1471" s="13"/>
      <c r="D1471" s="193" t="s">
        <v>173</v>
      </c>
      <c r="E1471" s="194" t="s">
        <v>1</v>
      </c>
      <c r="F1471" s="195" t="s">
        <v>2057</v>
      </c>
      <c r="G1471" s="13"/>
      <c r="H1471" s="196">
        <v>60.899999999999999</v>
      </c>
      <c r="I1471" s="197"/>
      <c r="J1471" s="13"/>
      <c r="K1471" s="13"/>
      <c r="L1471" s="192"/>
      <c r="M1471" s="198"/>
      <c r="N1471" s="199"/>
      <c r="O1471" s="199"/>
      <c r="P1471" s="199"/>
      <c r="Q1471" s="199"/>
      <c r="R1471" s="199"/>
      <c r="S1471" s="199"/>
      <c r="T1471" s="200"/>
      <c r="U1471" s="13"/>
      <c r="V1471" s="13"/>
      <c r="W1471" s="13"/>
      <c r="X1471" s="13"/>
      <c r="Y1471" s="13"/>
      <c r="Z1471" s="13"/>
      <c r="AA1471" s="13"/>
      <c r="AB1471" s="13"/>
      <c r="AC1471" s="13"/>
      <c r="AD1471" s="13"/>
      <c r="AE1471" s="13"/>
      <c r="AT1471" s="194" t="s">
        <v>173</v>
      </c>
      <c r="AU1471" s="194" t="s">
        <v>171</v>
      </c>
      <c r="AV1471" s="13" t="s">
        <v>171</v>
      </c>
      <c r="AW1471" s="13" t="s">
        <v>32</v>
      </c>
      <c r="AX1471" s="13" t="s">
        <v>76</v>
      </c>
      <c r="AY1471" s="194" t="s">
        <v>165</v>
      </c>
    </row>
    <row r="1472" s="13" customFormat="1">
      <c r="A1472" s="13"/>
      <c r="B1472" s="192"/>
      <c r="C1472" s="13"/>
      <c r="D1472" s="193" t="s">
        <v>173</v>
      </c>
      <c r="E1472" s="194" t="s">
        <v>1</v>
      </c>
      <c r="F1472" s="195" t="s">
        <v>2058</v>
      </c>
      <c r="G1472" s="13"/>
      <c r="H1472" s="196">
        <v>50.399999999999999</v>
      </c>
      <c r="I1472" s="197"/>
      <c r="J1472" s="13"/>
      <c r="K1472" s="13"/>
      <c r="L1472" s="192"/>
      <c r="M1472" s="198"/>
      <c r="N1472" s="199"/>
      <c r="O1472" s="199"/>
      <c r="P1472" s="199"/>
      <c r="Q1472" s="199"/>
      <c r="R1472" s="199"/>
      <c r="S1472" s="199"/>
      <c r="T1472" s="200"/>
      <c r="U1472" s="13"/>
      <c r="V1472" s="13"/>
      <c r="W1472" s="13"/>
      <c r="X1472" s="13"/>
      <c r="Y1472" s="13"/>
      <c r="Z1472" s="13"/>
      <c r="AA1472" s="13"/>
      <c r="AB1472" s="13"/>
      <c r="AC1472" s="13"/>
      <c r="AD1472" s="13"/>
      <c r="AE1472" s="13"/>
      <c r="AT1472" s="194" t="s">
        <v>173</v>
      </c>
      <c r="AU1472" s="194" t="s">
        <v>171</v>
      </c>
      <c r="AV1472" s="13" t="s">
        <v>171</v>
      </c>
      <c r="AW1472" s="13" t="s">
        <v>32</v>
      </c>
      <c r="AX1472" s="13" t="s">
        <v>76</v>
      </c>
      <c r="AY1472" s="194" t="s">
        <v>165</v>
      </c>
    </row>
    <row r="1473" s="13" customFormat="1">
      <c r="A1473" s="13"/>
      <c r="B1473" s="192"/>
      <c r="C1473" s="13"/>
      <c r="D1473" s="193" t="s">
        <v>173</v>
      </c>
      <c r="E1473" s="194" t="s">
        <v>1</v>
      </c>
      <c r="F1473" s="195" t="s">
        <v>2059</v>
      </c>
      <c r="G1473" s="13"/>
      <c r="H1473" s="196">
        <v>66.299999999999997</v>
      </c>
      <c r="I1473" s="197"/>
      <c r="J1473" s="13"/>
      <c r="K1473" s="13"/>
      <c r="L1473" s="192"/>
      <c r="M1473" s="198"/>
      <c r="N1473" s="199"/>
      <c r="O1473" s="199"/>
      <c r="P1473" s="199"/>
      <c r="Q1473" s="199"/>
      <c r="R1473" s="199"/>
      <c r="S1473" s="199"/>
      <c r="T1473" s="200"/>
      <c r="U1473" s="13"/>
      <c r="V1473" s="13"/>
      <c r="W1473" s="13"/>
      <c r="X1473" s="13"/>
      <c r="Y1473" s="13"/>
      <c r="Z1473" s="13"/>
      <c r="AA1473" s="13"/>
      <c r="AB1473" s="13"/>
      <c r="AC1473" s="13"/>
      <c r="AD1473" s="13"/>
      <c r="AE1473" s="13"/>
      <c r="AT1473" s="194" t="s">
        <v>173</v>
      </c>
      <c r="AU1473" s="194" t="s">
        <v>171</v>
      </c>
      <c r="AV1473" s="13" t="s">
        <v>171</v>
      </c>
      <c r="AW1473" s="13" t="s">
        <v>32</v>
      </c>
      <c r="AX1473" s="13" t="s">
        <v>76</v>
      </c>
      <c r="AY1473" s="194" t="s">
        <v>165</v>
      </c>
    </row>
    <row r="1474" s="13" customFormat="1">
      <c r="A1474" s="13"/>
      <c r="B1474" s="192"/>
      <c r="C1474" s="13"/>
      <c r="D1474" s="193" t="s">
        <v>173</v>
      </c>
      <c r="E1474" s="194" t="s">
        <v>1</v>
      </c>
      <c r="F1474" s="195" t="s">
        <v>2060</v>
      </c>
      <c r="G1474" s="13"/>
      <c r="H1474" s="196">
        <v>14.16</v>
      </c>
      <c r="I1474" s="197"/>
      <c r="J1474" s="13"/>
      <c r="K1474" s="13"/>
      <c r="L1474" s="192"/>
      <c r="M1474" s="198"/>
      <c r="N1474" s="199"/>
      <c r="O1474" s="199"/>
      <c r="P1474" s="199"/>
      <c r="Q1474" s="199"/>
      <c r="R1474" s="199"/>
      <c r="S1474" s="199"/>
      <c r="T1474" s="200"/>
      <c r="U1474" s="13"/>
      <c r="V1474" s="13"/>
      <c r="W1474" s="13"/>
      <c r="X1474" s="13"/>
      <c r="Y1474" s="13"/>
      <c r="Z1474" s="13"/>
      <c r="AA1474" s="13"/>
      <c r="AB1474" s="13"/>
      <c r="AC1474" s="13"/>
      <c r="AD1474" s="13"/>
      <c r="AE1474" s="13"/>
      <c r="AT1474" s="194" t="s">
        <v>173</v>
      </c>
      <c r="AU1474" s="194" t="s">
        <v>171</v>
      </c>
      <c r="AV1474" s="13" t="s">
        <v>171</v>
      </c>
      <c r="AW1474" s="13" t="s">
        <v>32</v>
      </c>
      <c r="AX1474" s="13" t="s">
        <v>76</v>
      </c>
      <c r="AY1474" s="194" t="s">
        <v>165</v>
      </c>
    </row>
    <row r="1475" s="13" customFormat="1">
      <c r="A1475" s="13"/>
      <c r="B1475" s="192"/>
      <c r="C1475" s="13"/>
      <c r="D1475" s="193" t="s">
        <v>173</v>
      </c>
      <c r="E1475" s="194" t="s">
        <v>1</v>
      </c>
      <c r="F1475" s="195" t="s">
        <v>2061</v>
      </c>
      <c r="G1475" s="13"/>
      <c r="H1475" s="196">
        <v>57.479999999999997</v>
      </c>
      <c r="I1475" s="197"/>
      <c r="J1475" s="13"/>
      <c r="K1475" s="13"/>
      <c r="L1475" s="192"/>
      <c r="M1475" s="198"/>
      <c r="N1475" s="199"/>
      <c r="O1475" s="199"/>
      <c r="P1475" s="199"/>
      <c r="Q1475" s="199"/>
      <c r="R1475" s="199"/>
      <c r="S1475" s="199"/>
      <c r="T1475" s="200"/>
      <c r="U1475" s="13"/>
      <c r="V1475" s="13"/>
      <c r="W1475" s="13"/>
      <c r="X1475" s="13"/>
      <c r="Y1475" s="13"/>
      <c r="Z1475" s="13"/>
      <c r="AA1475" s="13"/>
      <c r="AB1475" s="13"/>
      <c r="AC1475" s="13"/>
      <c r="AD1475" s="13"/>
      <c r="AE1475" s="13"/>
      <c r="AT1475" s="194" t="s">
        <v>173</v>
      </c>
      <c r="AU1475" s="194" t="s">
        <v>171</v>
      </c>
      <c r="AV1475" s="13" t="s">
        <v>171</v>
      </c>
      <c r="AW1475" s="13" t="s">
        <v>32</v>
      </c>
      <c r="AX1475" s="13" t="s">
        <v>76</v>
      </c>
      <c r="AY1475" s="194" t="s">
        <v>165</v>
      </c>
    </row>
    <row r="1476" s="13" customFormat="1">
      <c r="A1476" s="13"/>
      <c r="B1476" s="192"/>
      <c r="C1476" s="13"/>
      <c r="D1476" s="193" t="s">
        <v>173</v>
      </c>
      <c r="E1476" s="194" t="s">
        <v>1</v>
      </c>
      <c r="F1476" s="195" t="s">
        <v>2062</v>
      </c>
      <c r="G1476" s="13"/>
      <c r="H1476" s="196">
        <v>20.420000000000002</v>
      </c>
      <c r="I1476" s="197"/>
      <c r="J1476" s="13"/>
      <c r="K1476" s="13"/>
      <c r="L1476" s="192"/>
      <c r="M1476" s="198"/>
      <c r="N1476" s="199"/>
      <c r="O1476" s="199"/>
      <c r="P1476" s="199"/>
      <c r="Q1476" s="199"/>
      <c r="R1476" s="199"/>
      <c r="S1476" s="199"/>
      <c r="T1476" s="200"/>
      <c r="U1476" s="13"/>
      <c r="V1476" s="13"/>
      <c r="W1476" s="13"/>
      <c r="X1476" s="13"/>
      <c r="Y1476" s="13"/>
      <c r="Z1476" s="13"/>
      <c r="AA1476" s="13"/>
      <c r="AB1476" s="13"/>
      <c r="AC1476" s="13"/>
      <c r="AD1476" s="13"/>
      <c r="AE1476" s="13"/>
      <c r="AT1476" s="194" t="s">
        <v>173</v>
      </c>
      <c r="AU1476" s="194" t="s">
        <v>171</v>
      </c>
      <c r="AV1476" s="13" t="s">
        <v>171</v>
      </c>
      <c r="AW1476" s="13" t="s">
        <v>32</v>
      </c>
      <c r="AX1476" s="13" t="s">
        <v>76</v>
      </c>
      <c r="AY1476" s="194" t="s">
        <v>165</v>
      </c>
    </row>
    <row r="1477" s="13" customFormat="1">
      <c r="A1477" s="13"/>
      <c r="B1477" s="192"/>
      <c r="C1477" s="13"/>
      <c r="D1477" s="193" t="s">
        <v>173</v>
      </c>
      <c r="E1477" s="194" t="s">
        <v>1</v>
      </c>
      <c r="F1477" s="195" t="s">
        <v>2063</v>
      </c>
      <c r="G1477" s="13"/>
      <c r="H1477" s="196">
        <v>36.119999999999997</v>
      </c>
      <c r="I1477" s="197"/>
      <c r="J1477" s="13"/>
      <c r="K1477" s="13"/>
      <c r="L1477" s="192"/>
      <c r="M1477" s="198"/>
      <c r="N1477" s="199"/>
      <c r="O1477" s="199"/>
      <c r="P1477" s="199"/>
      <c r="Q1477" s="199"/>
      <c r="R1477" s="199"/>
      <c r="S1477" s="199"/>
      <c r="T1477" s="200"/>
      <c r="U1477" s="13"/>
      <c r="V1477" s="13"/>
      <c r="W1477" s="13"/>
      <c r="X1477" s="13"/>
      <c r="Y1477" s="13"/>
      <c r="Z1477" s="13"/>
      <c r="AA1477" s="13"/>
      <c r="AB1477" s="13"/>
      <c r="AC1477" s="13"/>
      <c r="AD1477" s="13"/>
      <c r="AE1477" s="13"/>
      <c r="AT1477" s="194" t="s">
        <v>173</v>
      </c>
      <c r="AU1477" s="194" t="s">
        <v>171</v>
      </c>
      <c r="AV1477" s="13" t="s">
        <v>171</v>
      </c>
      <c r="AW1477" s="13" t="s">
        <v>32</v>
      </c>
      <c r="AX1477" s="13" t="s">
        <v>76</v>
      </c>
      <c r="AY1477" s="194" t="s">
        <v>165</v>
      </c>
    </row>
    <row r="1478" s="13" customFormat="1">
      <c r="A1478" s="13"/>
      <c r="B1478" s="192"/>
      <c r="C1478" s="13"/>
      <c r="D1478" s="193" t="s">
        <v>173</v>
      </c>
      <c r="E1478" s="194" t="s">
        <v>1</v>
      </c>
      <c r="F1478" s="195" t="s">
        <v>2064</v>
      </c>
      <c r="G1478" s="13"/>
      <c r="H1478" s="196">
        <v>40.32</v>
      </c>
      <c r="I1478" s="197"/>
      <c r="J1478" s="13"/>
      <c r="K1478" s="13"/>
      <c r="L1478" s="192"/>
      <c r="M1478" s="198"/>
      <c r="N1478" s="199"/>
      <c r="O1478" s="199"/>
      <c r="P1478" s="199"/>
      <c r="Q1478" s="199"/>
      <c r="R1478" s="199"/>
      <c r="S1478" s="199"/>
      <c r="T1478" s="200"/>
      <c r="U1478" s="13"/>
      <c r="V1478" s="13"/>
      <c r="W1478" s="13"/>
      <c r="X1478" s="13"/>
      <c r="Y1478" s="13"/>
      <c r="Z1478" s="13"/>
      <c r="AA1478" s="13"/>
      <c r="AB1478" s="13"/>
      <c r="AC1478" s="13"/>
      <c r="AD1478" s="13"/>
      <c r="AE1478" s="13"/>
      <c r="AT1478" s="194" t="s">
        <v>173</v>
      </c>
      <c r="AU1478" s="194" t="s">
        <v>171</v>
      </c>
      <c r="AV1478" s="13" t="s">
        <v>171</v>
      </c>
      <c r="AW1478" s="13" t="s">
        <v>32</v>
      </c>
      <c r="AX1478" s="13" t="s">
        <v>76</v>
      </c>
      <c r="AY1478" s="194" t="s">
        <v>165</v>
      </c>
    </row>
    <row r="1479" s="13" customFormat="1">
      <c r="A1479" s="13"/>
      <c r="B1479" s="192"/>
      <c r="C1479" s="13"/>
      <c r="D1479" s="193" t="s">
        <v>173</v>
      </c>
      <c r="E1479" s="194" t="s">
        <v>1</v>
      </c>
      <c r="F1479" s="195" t="s">
        <v>2065</v>
      </c>
      <c r="G1479" s="13"/>
      <c r="H1479" s="196">
        <v>41.520000000000003</v>
      </c>
      <c r="I1479" s="197"/>
      <c r="J1479" s="13"/>
      <c r="K1479" s="13"/>
      <c r="L1479" s="192"/>
      <c r="M1479" s="198"/>
      <c r="N1479" s="199"/>
      <c r="O1479" s="199"/>
      <c r="P1479" s="199"/>
      <c r="Q1479" s="199"/>
      <c r="R1479" s="199"/>
      <c r="S1479" s="199"/>
      <c r="T1479" s="200"/>
      <c r="U1479" s="13"/>
      <c r="V1479" s="13"/>
      <c r="W1479" s="13"/>
      <c r="X1479" s="13"/>
      <c r="Y1479" s="13"/>
      <c r="Z1479" s="13"/>
      <c r="AA1479" s="13"/>
      <c r="AB1479" s="13"/>
      <c r="AC1479" s="13"/>
      <c r="AD1479" s="13"/>
      <c r="AE1479" s="13"/>
      <c r="AT1479" s="194" t="s">
        <v>173</v>
      </c>
      <c r="AU1479" s="194" t="s">
        <v>171</v>
      </c>
      <c r="AV1479" s="13" t="s">
        <v>171</v>
      </c>
      <c r="AW1479" s="13" t="s">
        <v>32</v>
      </c>
      <c r="AX1479" s="13" t="s">
        <v>76</v>
      </c>
      <c r="AY1479" s="194" t="s">
        <v>165</v>
      </c>
    </row>
    <row r="1480" s="13" customFormat="1">
      <c r="A1480" s="13"/>
      <c r="B1480" s="192"/>
      <c r="C1480" s="13"/>
      <c r="D1480" s="193" t="s">
        <v>173</v>
      </c>
      <c r="E1480" s="194" t="s">
        <v>1</v>
      </c>
      <c r="F1480" s="195" t="s">
        <v>2066</v>
      </c>
      <c r="G1480" s="13"/>
      <c r="H1480" s="196">
        <v>39.119999999999997</v>
      </c>
      <c r="I1480" s="197"/>
      <c r="J1480" s="13"/>
      <c r="K1480" s="13"/>
      <c r="L1480" s="192"/>
      <c r="M1480" s="198"/>
      <c r="N1480" s="199"/>
      <c r="O1480" s="199"/>
      <c r="P1480" s="199"/>
      <c r="Q1480" s="199"/>
      <c r="R1480" s="199"/>
      <c r="S1480" s="199"/>
      <c r="T1480" s="200"/>
      <c r="U1480" s="13"/>
      <c r="V1480" s="13"/>
      <c r="W1480" s="13"/>
      <c r="X1480" s="13"/>
      <c r="Y1480" s="13"/>
      <c r="Z1480" s="13"/>
      <c r="AA1480" s="13"/>
      <c r="AB1480" s="13"/>
      <c r="AC1480" s="13"/>
      <c r="AD1480" s="13"/>
      <c r="AE1480" s="13"/>
      <c r="AT1480" s="194" t="s">
        <v>173</v>
      </c>
      <c r="AU1480" s="194" t="s">
        <v>171</v>
      </c>
      <c r="AV1480" s="13" t="s">
        <v>171</v>
      </c>
      <c r="AW1480" s="13" t="s">
        <v>32</v>
      </c>
      <c r="AX1480" s="13" t="s">
        <v>76</v>
      </c>
      <c r="AY1480" s="194" t="s">
        <v>165</v>
      </c>
    </row>
    <row r="1481" s="13" customFormat="1">
      <c r="A1481" s="13"/>
      <c r="B1481" s="192"/>
      <c r="C1481" s="13"/>
      <c r="D1481" s="193" t="s">
        <v>173</v>
      </c>
      <c r="E1481" s="194" t="s">
        <v>1</v>
      </c>
      <c r="F1481" s="195" t="s">
        <v>2067</v>
      </c>
      <c r="G1481" s="13"/>
      <c r="H1481" s="196">
        <v>98.579999999999998</v>
      </c>
      <c r="I1481" s="197"/>
      <c r="J1481" s="13"/>
      <c r="K1481" s="13"/>
      <c r="L1481" s="192"/>
      <c r="M1481" s="198"/>
      <c r="N1481" s="199"/>
      <c r="O1481" s="199"/>
      <c r="P1481" s="199"/>
      <c r="Q1481" s="199"/>
      <c r="R1481" s="199"/>
      <c r="S1481" s="199"/>
      <c r="T1481" s="200"/>
      <c r="U1481" s="13"/>
      <c r="V1481" s="13"/>
      <c r="W1481" s="13"/>
      <c r="X1481" s="13"/>
      <c r="Y1481" s="13"/>
      <c r="Z1481" s="13"/>
      <c r="AA1481" s="13"/>
      <c r="AB1481" s="13"/>
      <c r="AC1481" s="13"/>
      <c r="AD1481" s="13"/>
      <c r="AE1481" s="13"/>
      <c r="AT1481" s="194" t="s">
        <v>173</v>
      </c>
      <c r="AU1481" s="194" t="s">
        <v>171</v>
      </c>
      <c r="AV1481" s="13" t="s">
        <v>171</v>
      </c>
      <c r="AW1481" s="13" t="s">
        <v>32</v>
      </c>
      <c r="AX1481" s="13" t="s">
        <v>76</v>
      </c>
      <c r="AY1481" s="194" t="s">
        <v>165</v>
      </c>
    </row>
    <row r="1482" s="16" customFormat="1">
      <c r="A1482" s="16"/>
      <c r="B1482" s="227"/>
      <c r="C1482" s="16"/>
      <c r="D1482" s="193" t="s">
        <v>173</v>
      </c>
      <c r="E1482" s="228" t="s">
        <v>1</v>
      </c>
      <c r="F1482" s="229" t="s">
        <v>307</v>
      </c>
      <c r="G1482" s="16"/>
      <c r="H1482" s="230">
        <v>1387.6799999999996</v>
      </c>
      <c r="I1482" s="231"/>
      <c r="J1482" s="16"/>
      <c r="K1482" s="16"/>
      <c r="L1482" s="227"/>
      <c r="M1482" s="232"/>
      <c r="N1482" s="233"/>
      <c r="O1482" s="233"/>
      <c r="P1482" s="233"/>
      <c r="Q1482" s="233"/>
      <c r="R1482" s="233"/>
      <c r="S1482" s="233"/>
      <c r="T1482" s="234"/>
      <c r="U1482" s="16"/>
      <c r="V1482" s="16"/>
      <c r="W1482" s="16"/>
      <c r="X1482" s="16"/>
      <c r="Y1482" s="16"/>
      <c r="Z1482" s="16"/>
      <c r="AA1482" s="16"/>
      <c r="AB1482" s="16"/>
      <c r="AC1482" s="16"/>
      <c r="AD1482" s="16"/>
      <c r="AE1482" s="16"/>
      <c r="AT1482" s="228" t="s">
        <v>173</v>
      </c>
      <c r="AU1482" s="228" t="s">
        <v>171</v>
      </c>
      <c r="AV1482" s="16" t="s">
        <v>88</v>
      </c>
      <c r="AW1482" s="16" t="s">
        <v>32</v>
      </c>
      <c r="AX1482" s="16" t="s">
        <v>76</v>
      </c>
      <c r="AY1482" s="228" t="s">
        <v>165</v>
      </c>
    </row>
    <row r="1483" s="15" customFormat="1">
      <c r="A1483" s="15"/>
      <c r="B1483" s="220"/>
      <c r="C1483" s="15"/>
      <c r="D1483" s="193" t="s">
        <v>173</v>
      </c>
      <c r="E1483" s="221" t="s">
        <v>1</v>
      </c>
      <c r="F1483" s="222" t="s">
        <v>338</v>
      </c>
      <c r="G1483" s="15"/>
      <c r="H1483" s="221" t="s">
        <v>1</v>
      </c>
      <c r="I1483" s="223"/>
      <c r="J1483" s="15"/>
      <c r="K1483" s="15"/>
      <c r="L1483" s="220"/>
      <c r="M1483" s="224"/>
      <c r="N1483" s="225"/>
      <c r="O1483" s="225"/>
      <c r="P1483" s="225"/>
      <c r="Q1483" s="225"/>
      <c r="R1483" s="225"/>
      <c r="S1483" s="225"/>
      <c r="T1483" s="226"/>
      <c r="U1483" s="15"/>
      <c r="V1483" s="15"/>
      <c r="W1483" s="15"/>
      <c r="X1483" s="15"/>
      <c r="Y1483" s="15"/>
      <c r="Z1483" s="15"/>
      <c r="AA1483" s="15"/>
      <c r="AB1483" s="15"/>
      <c r="AC1483" s="15"/>
      <c r="AD1483" s="15"/>
      <c r="AE1483" s="15"/>
      <c r="AT1483" s="221" t="s">
        <v>173</v>
      </c>
      <c r="AU1483" s="221" t="s">
        <v>171</v>
      </c>
      <c r="AV1483" s="15" t="s">
        <v>81</v>
      </c>
      <c r="AW1483" s="15" t="s">
        <v>32</v>
      </c>
      <c r="AX1483" s="15" t="s">
        <v>76</v>
      </c>
      <c r="AY1483" s="221" t="s">
        <v>165</v>
      </c>
    </row>
    <row r="1484" s="13" customFormat="1">
      <c r="A1484" s="13"/>
      <c r="B1484" s="192"/>
      <c r="C1484" s="13"/>
      <c r="D1484" s="193" t="s">
        <v>173</v>
      </c>
      <c r="E1484" s="194" t="s">
        <v>1</v>
      </c>
      <c r="F1484" s="195" t="s">
        <v>416</v>
      </c>
      <c r="G1484" s="13"/>
      <c r="H1484" s="196">
        <v>50.552</v>
      </c>
      <c r="I1484" s="197"/>
      <c r="J1484" s="13"/>
      <c r="K1484" s="13"/>
      <c r="L1484" s="192"/>
      <c r="M1484" s="198"/>
      <c r="N1484" s="199"/>
      <c r="O1484" s="199"/>
      <c r="P1484" s="199"/>
      <c r="Q1484" s="199"/>
      <c r="R1484" s="199"/>
      <c r="S1484" s="199"/>
      <c r="T1484" s="200"/>
      <c r="U1484" s="13"/>
      <c r="V1484" s="13"/>
      <c r="W1484" s="13"/>
      <c r="X1484" s="13"/>
      <c r="Y1484" s="13"/>
      <c r="Z1484" s="13"/>
      <c r="AA1484" s="13"/>
      <c r="AB1484" s="13"/>
      <c r="AC1484" s="13"/>
      <c r="AD1484" s="13"/>
      <c r="AE1484" s="13"/>
      <c r="AT1484" s="194" t="s">
        <v>173</v>
      </c>
      <c r="AU1484" s="194" t="s">
        <v>171</v>
      </c>
      <c r="AV1484" s="13" t="s">
        <v>171</v>
      </c>
      <c r="AW1484" s="13" t="s">
        <v>32</v>
      </c>
      <c r="AX1484" s="13" t="s">
        <v>76</v>
      </c>
      <c r="AY1484" s="194" t="s">
        <v>165</v>
      </c>
    </row>
    <row r="1485" s="13" customFormat="1">
      <c r="A1485" s="13"/>
      <c r="B1485" s="192"/>
      <c r="C1485" s="13"/>
      <c r="D1485" s="193" t="s">
        <v>173</v>
      </c>
      <c r="E1485" s="194" t="s">
        <v>1</v>
      </c>
      <c r="F1485" s="195" t="s">
        <v>2068</v>
      </c>
      <c r="G1485" s="13"/>
      <c r="H1485" s="196">
        <v>89</v>
      </c>
      <c r="I1485" s="197"/>
      <c r="J1485" s="13"/>
      <c r="K1485" s="13"/>
      <c r="L1485" s="192"/>
      <c r="M1485" s="198"/>
      <c r="N1485" s="199"/>
      <c r="O1485" s="199"/>
      <c r="P1485" s="199"/>
      <c r="Q1485" s="199"/>
      <c r="R1485" s="199"/>
      <c r="S1485" s="199"/>
      <c r="T1485" s="200"/>
      <c r="U1485" s="13"/>
      <c r="V1485" s="13"/>
      <c r="W1485" s="13"/>
      <c r="X1485" s="13"/>
      <c r="Y1485" s="13"/>
      <c r="Z1485" s="13"/>
      <c r="AA1485" s="13"/>
      <c r="AB1485" s="13"/>
      <c r="AC1485" s="13"/>
      <c r="AD1485" s="13"/>
      <c r="AE1485" s="13"/>
      <c r="AT1485" s="194" t="s">
        <v>173</v>
      </c>
      <c r="AU1485" s="194" t="s">
        <v>171</v>
      </c>
      <c r="AV1485" s="13" t="s">
        <v>171</v>
      </c>
      <c r="AW1485" s="13" t="s">
        <v>32</v>
      </c>
      <c r="AX1485" s="13" t="s">
        <v>76</v>
      </c>
      <c r="AY1485" s="194" t="s">
        <v>165</v>
      </c>
    </row>
    <row r="1486" s="13" customFormat="1">
      <c r="A1486" s="13"/>
      <c r="B1486" s="192"/>
      <c r="C1486" s="13"/>
      <c r="D1486" s="193" t="s">
        <v>173</v>
      </c>
      <c r="E1486" s="194" t="s">
        <v>1</v>
      </c>
      <c r="F1486" s="195" t="s">
        <v>2069</v>
      </c>
      <c r="G1486" s="13"/>
      <c r="H1486" s="196">
        <v>62.122</v>
      </c>
      <c r="I1486" s="197"/>
      <c r="J1486" s="13"/>
      <c r="K1486" s="13"/>
      <c r="L1486" s="192"/>
      <c r="M1486" s="198"/>
      <c r="N1486" s="199"/>
      <c r="O1486" s="199"/>
      <c r="P1486" s="199"/>
      <c r="Q1486" s="199"/>
      <c r="R1486" s="199"/>
      <c r="S1486" s="199"/>
      <c r="T1486" s="200"/>
      <c r="U1486" s="13"/>
      <c r="V1486" s="13"/>
      <c r="W1486" s="13"/>
      <c r="X1486" s="13"/>
      <c r="Y1486" s="13"/>
      <c r="Z1486" s="13"/>
      <c r="AA1486" s="13"/>
      <c r="AB1486" s="13"/>
      <c r="AC1486" s="13"/>
      <c r="AD1486" s="13"/>
      <c r="AE1486" s="13"/>
      <c r="AT1486" s="194" t="s">
        <v>173</v>
      </c>
      <c r="AU1486" s="194" t="s">
        <v>171</v>
      </c>
      <c r="AV1486" s="13" t="s">
        <v>171</v>
      </c>
      <c r="AW1486" s="13" t="s">
        <v>32</v>
      </c>
      <c r="AX1486" s="13" t="s">
        <v>76</v>
      </c>
      <c r="AY1486" s="194" t="s">
        <v>165</v>
      </c>
    </row>
    <row r="1487" s="13" customFormat="1">
      <c r="A1487" s="13"/>
      <c r="B1487" s="192"/>
      <c r="C1487" s="13"/>
      <c r="D1487" s="193" t="s">
        <v>173</v>
      </c>
      <c r="E1487" s="194" t="s">
        <v>1</v>
      </c>
      <c r="F1487" s="195" t="s">
        <v>2070</v>
      </c>
      <c r="G1487" s="13"/>
      <c r="H1487" s="196">
        <v>60.341999999999999</v>
      </c>
      <c r="I1487" s="197"/>
      <c r="J1487" s="13"/>
      <c r="K1487" s="13"/>
      <c r="L1487" s="192"/>
      <c r="M1487" s="198"/>
      <c r="N1487" s="199"/>
      <c r="O1487" s="199"/>
      <c r="P1487" s="199"/>
      <c r="Q1487" s="199"/>
      <c r="R1487" s="199"/>
      <c r="S1487" s="199"/>
      <c r="T1487" s="200"/>
      <c r="U1487" s="13"/>
      <c r="V1487" s="13"/>
      <c r="W1487" s="13"/>
      <c r="X1487" s="13"/>
      <c r="Y1487" s="13"/>
      <c r="Z1487" s="13"/>
      <c r="AA1487" s="13"/>
      <c r="AB1487" s="13"/>
      <c r="AC1487" s="13"/>
      <c r="AD1487" s="13"/>
      <c r="AE1487" s="13"/>
      <c r="AT1487" s="194" t="s">
        <v>173</v>
      </c>
      <c r="AU1487" s="194" t="s">
        <v>171</v>
      </c>
      <c r="AV1487" s="13" t="s">
        <v>171</v>
      </c>
      <c r="AW1487" s="13" t="s">
        <v>32</v>
      </c>
      <c r="AX1487" s="13" t="s">
        <v>76</v>
      </c>
      <c r="AY1487" s="194" t="s">
        <v>165</v>
      </c>
    </row>
    <row r="1488" s="13" customFormat="1">
      <c r="A1488" s="13"/>
      <c r="B1488" s="192"/>
      <c r="C1488" s="13"/>
      <c r="D1488" s="193" t="s">
        <v>173</v>
      </c>
      <c r="E1488" s="194" t="s">
        <v>1</v>
      </c>
      <c r="F1488" s="195" t="s">
        <v>420</v>
      </c>
      <c r="G1488" s="13"/>
      <c r="H1488" s="196">
        <v>54.823999999999998</v>
      </c>
      <c r="I1488" s="197"/>
      <c r="J1488" s="13"/>
      <c r="K1488" s="13"/>
      <c r="L1488" s="192"/>
      <c r="M1488" s="198"/>
      <c r="N1488" s="199"/>
      <c r="O1488" s="199"/>
      <c r="P1488" s="199"/>
      <c r="Q1488" s="199"/>
      <c r="R1488" s="199"/>
      <c r="S1488" s="199"/>
      <c r="T1488" s="200"/>
      <c r="U1488" s="13"/>
      <c r="V1488" s="13"/>
      <c r="W1488" s="13"/>
      <c r="X1488" s="13"/>
      <c r="Y1488" s="13"/>
      <c r="Z1488" s="13"/>
      <c r="AA1488" s="13"/>
      <c r="AB1488" s="13"/>
      <c r="AC1488" s="13"/>
      <c r="AD1488" s="13"/>
      <c r="AE1488" s="13"/>
      <c r="AT1488" s="194" t="s">
        <v>173</v>
      </c>
      <c r="AU1488" s="194" t="s">
        <v>171</v>
      </c>
      <c r="AV1488" s="13" t="s">
        <v>171</v>
      </c>
      <c r="AW1488" s="13" t="s">
        <v>32</v>
      </c>
      <c r="AX1488" s="13" t="s">
        <v>76</v>
      </c>
      <c r="AY1488" s="194" t="s">
        <v>165</v>
      </c>
    </row>
    <row r="1489" s="13" customFormat="1">
      <c r="A1489" s="13"/>
      <c r="B1489" s="192"/>
      <c r="C1489" s="13"/>
      <c r="D1489" s="193" t="s">
        <v>173</v>
      </c>
      <c r="E1489" s="194" t="s">
        <v>1</v>
      </c>
      <c r="F1489" s="195" t="s">
        <v>2071</v>
      </c>
      <c r="G1489" s="13"/>
      <c r="H1489" s="196">
        <v>60.520000000000003</v>
      </c>
      <c r="I1489" s="197"/>
      <c r="J1489" s="13"/>
      <c r="K1489" s="13"/>
      <c r="L1489" s="192"/>
      <c r="M1489" s="198"/>
      <c r="N1489" s="199"/>
      <c r="O1489" s="199"/>
      <c r="P1489" s="199"/>
      <c r="Q1489" s="199"/>
      <c r="R1489" s="199"/>
      <c r="S1489" s="199"/>
      <c r="T1489" s="200"/>
      <c r="U1489" s="13"/>
      <c r="V1489" s="13"/>
      <c r="W1489" s="13"/>
      <c r="X1489" s="13"/>
      <c r="Y1489" s="13"/>
      <c r="Z1489" s="13"/>
      <c r="AA1489" s="13"/>
      <c r="AB1489" s="13"/>
      <c r="AC1489" s="13"/>
      <c r="AD1489" s="13"/>
      <c r="AE1489" s="13"/>
      <c r="AT1489" s="194" t="s">
        <v>173</v>
      </c>
      <c r="AU1489" s="194" t="s">
        <v>171</v>
      </c>
      <c r="AV1489" s="13" t="s">
        <v>171</v>
      </c>
      <c r="AW1489" s="13" t="s">
        <v>32</v>
      </c>
      <c r="AX1489" s="13" t="s">
        <v>76</v>
      </c>
      <c r="AY1489" s="194" t="s">
        <v>165</v>
      </c>
    </row>
    <row r="1490" s="13" customFormat="1">
      <c r="A1490" s="13"/>
      <c r="B1490" s="192"/>
      <c r="C1490" s="13"/>
      <c r="D1490" s="193" t="s">
        <v>173</v>
      </c>
      <c r="E1490" s="194" t="s">
        <v>1</v>
      </c>
      <c r="F1490" s="195" t="s">
        <v>2072</v>
      </c>
      <c r="G1490" s="13"/>
      <c r="H1490" s="196">
        <v>9.8279999999999994</v>
      </c>
      <c r="I1490" s="197"/>
      <c r="J1490" s="13"/>
      <c r="K1490" s="13"/>
      <c r="L1490" s="192"/>
      <c r="M1490" s="198"/>
      <c r="N1490" s="199"/>
      <c r="O1490" s="199"/>
      <c r="P1490" s="199"/>
      <c r="Q1490" s="199"/>
      <c r="R1490" s="199"/>
      <c r="S1490" s="199"/>
      <c r="T1490" s="200"/>
      <c r="U1490" s="13"/>
      <c r="V1490" s="13"/>
      <c r="W1490" s="13"/>
      <c r="X1490" s="13"/>
      <c r="Y1490" s="13"/>
      <c r="Z1490" s="13"/>
      <c r="AA1490" s="13"/>
      <c r="AB1490" s="13"/>
      <c r="AC1490" s="13"/>
      <c r="AD1490" s="13"/>
      <c r="AE1490" s="13"/>
      <c r="AT1490" s="194" t="s">
        <v>173</v>
      </c>
      <c r="AU1490" s="194" t="s">
        <v>171</v>
      </c>
      <c r="AV1490" s="13" t="s">
        <v>171</v>
      </c>
      <c r="AW1490" s="13" t="s">
        <v>32</v>
      </c>
      <c r="AX1490" s="13" t="s">
        <v>76</v>
      </c>
      <c r="AY1490" s="194" t="s">
        <v>165</v>
      </c>
    </row>
    <row r="1491" s="13" customFormat="1">
      <c r="A1491" s="13"/>
      <c r="B1491" s="192"/>
      <c r="C1491" s="13"/>
      <c r="D1491" s="193" t="s">
        <v>173</v>
      </c>
      <c r="E1491" s="194" t="s">
        <v>1</v>
      </c>
      <c r="F1491" s="195" t="s">
        <v>2073</v>
      </c>
      <c r="G1491" s="13"/>
      <c r="H1491" s="196">
        <v>78.319999999999993</v>
      </c>
      <c r="I1491" s="197"/>
      <c r="J1491" s="13"/>
      <c r="K1491" s="13"/>
      <c r="L1491" s="192"/>
      <c r="M1491" s="198"/>
      <c r="N1491" s="199"/>
      <c r="O1491" s="199"/>
      <c r="P1491" s="199"/>
      <c r="Q1491" s="199"/>
      <c r="R1491" s="199"/>
      <c r="S1491" s="199"/>
      <c r="T1491" s="200"/>
      <c r="U1491" s="13"/>
      <c r="V1491" s="13"/>
      <c r="W1491" s="13"/>
      <c r="X1491" s="13"/>
      <c r="Y1491" s="13"/>
      <c r="Z1491" s="13"/>
      <c r="AA1491" s="13"/>
      <c r="AB1491" s="13"/>
      <c r="AC1491" s="13"/>
      <c r="AD1491" s="13"/>
      <c r="AE1491" s="13"/>
      <c r="AT1491" s="194" t="s">
        <v>173</v>
      </c>
      <c r="AU1491" s="194" t="s">
        <v>171</v>
      </c>
      <c r="AV1491" s="13" t="s">
        <v>171</v>
      </c>
      <c r="AW1491" s="13" t="s">
        <v>32</v>
      </c>
      <c r="AX1491" s="13" t="s">
        <v>76</v>
      </c>
      <c r="AY1491" s="194" t="s">
        <v>165</v>
      </c>
    </row>
    <row r="1492" s="13" customFormat="1">
      <c r="A1492" s="13"/>
      <c r="B1492" s="192"/>
      <c r="C1492" s="13"/>
      <c r="D1492" s="193" t="s">
        <v>173</v>
      </c>
      <c r="E1492" s="194" t="s">
        <v>1</v>
      </c>
      <c r="F1492" s="195" t="s">
        <v>2074</v>
      </c>
      <c r="G1492" s="13"/>
      <c r="H1492" s="196">
        <v>13.353999999999999</v>
      </c>
      <c r="I1492" s="197"/>
      <c r="J1492" s="13"/>
      <c r="K1492" s="13"/>
      <c r="L1492" s="192"/>
      <c r="M1492" s="198"/>
      <c r="N1492" s="199"/>
      <c r="O1492" s="199"/>
      <c r="P1492" s="199"/>
      <c r="Q1492" s="199"/>
      <c r="R1492" s="199"/>
      <c r="S1492" s="199"/>
      <c r="T1492" s="200"/>
      <c r="U1492" s="13"/>
      <c r="V1492" s="13"/>
      <c r="W1492" s="13"/>
      <c r="X1492" s="13"/>
      <c r="Y1492" s="13"/>
      <c r="Z1492" s="13"/>
      <c r="AA1492" s="13"/>
      <c r="AB1492" s="13"/>
      <c r="AC1492" s="13"/>
      <c r="AD1492" s="13"/>
      <c r="AE1492" s="13"/>
      <c r="AT1492" s="194" t="s">
        <v>173</v>
      </c>
      <c r="AU1492" s="194" t="s">
        <v>171</v>
      </c>
      <c r="AV1492" s="13" t="s">
        <v>171</v>
      </c>
      <c r="AW1492" s="13" t="s">
        <v>32</v>
      </c>
      <c r="AX1492" s="13" t="s">
        <v>76</v>
      </c>
      <c r="AY1492" s="194" t="s">
        <v>165</v>
      </c>
    </row>
    <row r="1493" s="13" customFormat="1">
      <c r="A1493" s="13"/>
      <c r="B1493" s="192"/>
      <c r="C1493" s="13"/>
      <c r="D1493" s="193" t="s">
        <v>173</v>
      </c>
      <c r="E1493" s="194" t="s">
        <v>1</v>
      </c>
      <c r="F1493" s="195" t="s">
        <v>2075</v>
      </c>
      <c r="G1493" s="13"/>
      <c r="H1493" s="196">
        <v>42.719999999999999</v>
      </c>
      <c r="I1493" s="197"/>
      <c r="J1493" s="13"/>
      <c r="K1493" s="13"/>
      <c r="L1493" s="192"/>
      <c r="M1493" s="198"/>
      <c r="N1493" s="199"/>
      <c r="O1493" s="199"/>
      <c r="P1493" s="199"/>
      <c r="Q1493" s="199"/>
      <c r="R1493" s="199"/>
      <c r="S1493" s="199"/>
      <c r="T1493" s="200"/>
      <c r="U1493" s="13"/>
      <c r="V1493" s="13"/>
      <c r="W1493" s="13"/>
      <c r="X1493" s="13"/>
      <c r="Y1493" s="13"/>
      <c r="Z1493" s="13"/>
      <c r="AA1493" s="13"/>
      <c r="AB1493" s="13"/>
      <c r="AC1493" s="13"/>
      <c r="AD1493" s="13"/>
      <c r="AE1493" s="13"/>
      <c r="AT1493" s="194" t="s">
        <v>173</v>
      </c>
      <c r="AU1493" s="194" t="s">
        <v>171</v>
      </c>
      <c r="AV1493" s="13" t="s">
        <v>171</v>
      </c>
      <c r="AW1493" s="13" t="s">
        <v>32</v>
      </c>
      <c r="AX1493" s="13" t="s">
        <v>76</v>
      </c>
      <c r="AY1493" s="194" t="s">
        <v>165</v>
      </c>
    </row>
    <row r="1494" s="13" customFormat="1">
      <c r="A1494" s="13"/>
      <c r="B1494" s="192"/>
      <c r="C1494" s="13"/>
      <c r="D1494" s="193" t="s">
        <v>173</v>
      </c>
      <c r="E1494" s="194" t="s">
        <v>1</v>
      </c>
      <c r="F1494" s="195" t="s">
        <v>2076</v>
      </c>
      <c r="G1494" s="13"/>
      <c r="H1494" s="196">
        <v>61.231999999999999</v>
      </c>
      <c r="I1494" s="197"/>
      <c r="J1494" s="13"/>
      <c r="K1494" s="13"/>
      <c r="L1494" s="192"/>
      <c r="M1494" s="198"/>
      <c r="N1494" s="199"/>
      <c r="O1494" s="199"/>
      <c r="P1494" s="199"/>
      <c r="Q1494" s="199"/>
      <c r="R1494" s="199"/>
      <c r="S1494" s="199"/>
      <c r="T1494" s="200"/>
      <c r="U1494" s="13"/>
      <c r="V1494" s="13"/>
      <c r="W1494" s="13"/>
      <c r="X1494" s="13"/>
      <c r="Y1494" s="13"/>
      <c r="Z1494" s="13"/>
      <c r="AA1494" s="13"/>
      <c r="AB1494" s="13"/>
      <c r="AC1494" s="13"/>
      <c r="AD1494" s="13"/>
      <c r="AE1494" s="13"/>
      <c r="AT1494" s="194" t="s">
        <v>173</v>
      </c>
      <c r="AU1494" s="194" t="s">
        <v>171</v>
      </c>
      <c r="AV1494" s="13" t="s">
        <v>171</v>
      </c>
      <c r="AW1494" s="13" t="s">
        <v>32</v>
      </c>
      <c r="AX1494" s="13" t="s">
        <v>76</v>
      </c>
      <c r="AY1494" s="194" t="s">
        <v>165</v>
      </c>
    </row>
    <row r="1495" s="13" customFormat="1">
      <c r="A1495" s="13"/>
      <c r="B1495" s="192"/>
      <c r="C1495" s="13"/>
      <c r="D1495" s="193" t="s">
        <v>173</v>
      </c>
      <c r="E1495" s="194" t="s">
        <v>1</v>
      </c>
      <c r="F1495" s="195" t="s">
        <v>2077</v>
      </c>
      <c r="G1495" s="13"/>
      <c r="H1495" s="196">
        <v>39.872</v>
      </c>
      <c r="I1495" s="197"/>
      <c r="J1495" s="13"/>
      <c r="K1495" s="13"/>
      <c r="L1495" s="192"/>
      <c r="M1495" s="198"/>
      <c r="N1495" s="199"/>
      <c r="O1495" s="199"/>
      <c r="P1495" s="199"/>
      <c r="Q1495" s="199"/>
      <c r="R1495" s="199"/>
      <c r="S1495" s="199"/>
      <c r="T1495" s="200"/>
      <c r="U1495" s="13"/>
      <c r="V1495" s="13"/>
      <c r="W1495" s="13"/>
      <c r="X1495" s="13"/>
      <c r="Y1495" s="13"/>
      <c r="Z1495" s="13"/>
      <c r="AA1495" s="13"/>
      <c r="AB1495" s="13"/>
      <c r="AC1495" s="13"/>
      <c r="AD1495" s="13"/>
      <c r="AE1495" s="13"/>
      <c r="AT1495" s="194" t="s">
        <v>173</v>
      </c>
      <c r="AU1495" s="194" t="s">
        <v>171</v>
      </c>
      <c r="AV1495" s="13" t="s">
        <v>171</v>
      </c>
      <c r="AW1495" s="13" t="s">
        <v>32</v>
      </c>
      <c r="AX1495" s="13" t="s">
        <v>76</v>
      </c>
      <c r="AY1495" s="194" t="s">
        <v>165</v>
      </c>
    </row>
    <row r="1496" s="13" customFormat="1">
      <c r="A1496" s="13"/>
      <c r="B1496" s="192"/>
      <c r="C1496" s="13"/>
      <c r="D1496" s="193" t="s">
        <v>173</v>
      </c>
      <c r="E1496" s="194" t="s">
        <v>1</v>
      </c>
      <c r="F1496" s="195" t="s">
        <v>2078</v>
      </c>
      <c r="G1496" s="13"/>
      <c r="H1496" s="196">
        <v>8.5800000000000001</v>
      </c>
      <c r="I1496" s="197"/>
      <c r="J1496" s="13"/>
      <c r="K1496" s="13"/>
      <c r="L1496" s="192"/>
      <c r="M1496" s="198"/>
      <c r="N1496" s="199"/>
      <c r="O1496" s="199"/>
      <c r="P1496" s="199"/>
      <c r="Q1496" s="199"/>
      <c r="R1496" s="199"/>
      <c r="S1496" s="199"/>
      <c r="T1496" s="200"/>
      <c r="U1496" s="13"/>
      <c r="V1496" s="13"/>
      <c r="W1496" s="13"/>
      <c r="X1496" s="13"/>
      <c r="Y1496" s="13"/>
      <c r="Z1496" s="13"/>
      <c r="AA1496" s="13"/>
      <c r="AB1496" s="13"/>
      <c r="AC1496" s="13"/>
      <c r="AD1496" s="13"/>
      <c r="AE1496" s="13"/>
      <c r="AT1496" s="194" t="s">
        <v>173</v>
      </c>
      <c r="AU1496" s="194" t="s">
        <v>171</v>
      </c>
      <c r="AV1496" s="13" t="s">
        <v>171</v>
      </c>
      <c r="AW1496" s="13" t="s">
        <v>32</v>
      </c>
      <c r="AX1496" s="13" t="s">
        <v>76</v>
      </c>
      <c r="AY1496" s="194" t="s">
        <v>165</v>
      </c>
    </row>
    <row r="1497" s="13" customFormat="1">
      <c r="A1497" s="13"/>
      <c r="B1497" s="192"/>
      <c r="C1497" s="13"/>
      <c r="D1497" s="193" t="s">
        <v>173</v>
      </c>
      <c r="E1497" s="194" t="s">
        <v>1</v>
      </c>
      <c r="F1497" s="195" t="s">
        <v>2079</v>
      </c>
      <c r="G1497" s="13"/>
      <c r="H1497" s="196">
        <v>12.012000000000001</v>
      </c>
      <c r="I1497" s="197"/>
      <c r="J1497" s="13"/>
      <c r="K1497" s="13"/>
      <c r="L1497" s="192"/>
      <c r="M1497" s="198"/>
      <c r="N1497" s="199"/>
      <c r="O1497" s="199"/>
      <c r="P1497" s="199"/>
      <c r="Q1497" s="199"/>
      <c r="R1497" s="199"/>
      <c r="S1497" s="199"/>
      <c r="T1497" s="200"/>
      <c r="U1497" s="13"/>
      <c r="V1497" s="13"/>
      <c r="W1497" s="13"/>
      <c r="X1497" s="13"/>
      <c r="Y1497" s="13"/>
      <c r="Z1497" s="13"/>
      <c r="AA1497" s="13"/>
      <c r="AB1497" s="13"/>
      <c r="AC1497" s="13"/>
      <c r="AD1497" s="13"/>
      <c r="AE1497" s="13"/>
      <c r="AT1497" s="194" t="s">
        <v>173</v>
      </c>
      <c r="AU1497" s="194" t="s">
        <v>171</v>
      </c>
      <c r="AV1497" s="13" t="s">
        <v>171</v>
      </c>
      <c r="AW1497" s="13" t="s">
        <v>32</v>
      </c>
      <c r="AX1497" s="13" t="s">
        <v>76</v>
      </c>
      <c r="AY1497" s="194" t="s">
        <v>165</v>
      </c>
    </row>
    <row r="1498" s="13" customFormat="1">
      <c r="A1498" s="13"/>
      <c r="B1498" s="192"/>
      <c r="C1498" s="13"/>
      <c r="D1498" s="193" t="s">
        <v>173</v>
      </c>
      <c r="E1498" s="194" t="s">
        <v>1</v>
      </c>
      <c r="F1498" s="195" t="s">
        <v>2080</v>
      </c>
      <c r="G1498" s="13"/>
      <c r="H1498" s="196">
        <v>26.988</v>
      </c>
      <c r="I1498" s="197"/>
      <c r="J1498" s="13"/>
      <c r="K1498" s="13"/>
      <c r="L1498" s="192"/>
      <c r="M1498" s="198"/>
      <c r="N1498" s="199"/>
      <c r="O1498" s="199"/>
      <c r="P1498" s="199"/>
      <c r="Q1498" s="199"/>
      <c r="R1498" s="199"/>
      <c r="S1498" s="199"/>
      <c r="T1498" s="200"/>
      <c r="U1498" s="13"/>
      <c r="V1498" s="13"/>
      <c r="W1498" s="13"/>
      <c r="X1498" s="13"/>
      <c r="Y1498" s="13"/>
      <c r="Z1498" s="13"/>
      <c r="AA1498" s="13"/>
      <c r="AB1498" s="13"/>
      <c r="AC1498" s="13"/>
      <c r="AD1498" s="13"/>
      <c r="AE1498" s="13"/>
      <c r="AT1498" s="194" t="s">
        <v>173</v>
      </c>
      <c r="AU1498" s="194" t="s">
        <v>171</v>
      </c>
      <c r="AV1498" s="13" t="s">
        <v>171</v>
      </c>
      <c r="AW1498" s="13" t="s">
        <v>32</v>
      </c>
      <c r="AX1498" s="13" t="s">
        <v>76</v>
      </c>
      <c r="AY1498" s="194" t="s">
        <v>165</v>
      </c>
    </row>
    <row r="1499" s="13" customFormat="1">
      <c r="A1499" s="13"/>
      <c r="B1499" s="192"/>
      <c r="C1499" s="13"/>
      <c r="D1499" s="193" t="s">
        <v>173</v>
      </c>
      <c r="E1499" s="194" t="s">
        <v>1</v>
      </c>
      <c r="F1499" s="195" t="s">
        <v>2081</v>
      </c>
      <c r="G1499" s="13"/>
      <c r="H1499" s="196">
        <v>147.74000000000001</v>
      </c>
      <c r="I1499" s="197"/>
      <c r="J1499" s="13"/>
      <c r="K1499" s="13"/>
      <c r="L1499" s="192"/>
      <c r="M1499" s="198"/>
      <c r="N1499" s="199"/>
      <c r="O1499" s="199"/>
      <c r="P1499" s="199"/>
      <c r="Q1499" s="199"/>
      <c r="R1499" s="199"/>
      <c r="S1499" s="199"/>
      <c r="T1499" s="200"/>
      <c r="U1499" s="13"/>
      <c r="V1499" s="13"/>
      <c r="W1499" s="13"/>
      <c r="X1499" s="13"/>
      <c r="Y1499" s="13"/>
      <c r="Z1499" s="13"/>
      <c r="AA1499" s="13"/>
      <c r="AB1499" s="13"/>
      <c r="AC1499" s="13"/>
      <c r="AD1499" s="13"/>
      <c r="AE1499" s="13"/>
      <c r="AT1499" s="194" t="s">
        <v>173</v>
      </c>
      <c r="AU1499" s="194" t="s">
        <v>171</v>
      </c>
      <c r="AV1499" s="13" t="s">
        <v>171</v>
      </c>
      <c r="AW1499" s="13" t="s">
        <v>32</v>
      </c>
      <c r="AX1499" s="13" t="s">
        <v>76</v>
      </c>
      <c r="AY1499" s="194" t="s">
        <v>165</v>
      </c>
    </row>
    <row r="1500" s="13" customFormat="1">
      <c r="A1500" s="13"/>
      <c r="B1500" s="192"/>
      <c r="C1500" s="13"/>
      <c r="D1500" s="193" t="s">
        <v>173</v>
      </c>
      <c r="E1500" s="194" t="s">
        <v>1</v>
      </c>
      <c r="F1500" s="195" t="s">
        <v>2082</v>
      </c>
      <c r="G1500" s="13"/>
      <c r="H1500" s="196">
        <v>87.718000000000004</v>
      </c>
      <c r="I1500" s="197"/>
      <c r="J1500" s="13"/>
      <c r="K1500" s="13"/>
      <c r="L1500" s="192"/>
      <c r="M1500" s="198"/>
      <c r="N1500" s="199"/>
      <c r="O1500" s="199"/>
      <c r="P1500" s="199"/>
      <c r="Q1500" s="199"/>
      <c r="R1500" s="199"/>
      <c r="S1500" s="199"/>
      <c r="T1500" s="200"/>
      <c r="U1500" s="13"/>
      <c r="V1500" s="13"/>
      <c r="W1500" s="13"/>
      <c r="X1500" s="13"/>
      <c r="Y1500" s="13"/>
      <c r="Z1500" s="13"/>
      <c r="AA1500" s="13"/>
      <c r="AB1500" s="13"/>
      <c r="AC1500" s="13"/>
      <c r="AD1500" s="13"/>
      <c r="AE1500" s="13"/>
      <c r="AT1500" s="194" t="s">
        <v>173</v>
      </c>
      <c r="AU1500" s="194" t="s">
        <v>171</v>
      </c>
      <c r="AV1500" s="13" t="s">
        <v>171</v>
      </c>
      <c r="AW1500" s="13" t="s">
        <v>32</v>
      </c>
      <c r="AX1500" s="13" t="s">
        <v>76</v>
      </c>
      <c r="AY1500" s="194" t="s">
        <v>165</v>
      </c>
    </row>
    <row r="1501" s="13" customFormat="1">
      <c r="A1501" s="13"/>
      <c r="B1501" s="192"/>
      <c r="C1501" s="13"/>
      <c r="D1501" s="193" t="s">
        <v>173</v>
      </c>
      <c r="E1501" s="194" t="s">
        <v>1</v>
      </c>
      <c r="F1501" s="195" t="s">
        <v>431</v>
      </c>
      <c r="G1501" s="13"/>
      <c r="H1501" s="196">
        <v>25.276</v>
      </c>
      <c r="I1501" s="197"/>
      <c r="J1501" s="13"/>
      <c r="K1501" s="13"/>
      <c r="L1501" s="192"/>
      <c r="M1501" s="198"/>
      <c r="N1501" s="199"/>
      <c r="O1501" s="199"/>
      <c r="P1501" s="199"/>
      <c r="Q1501" s="199"/>
      <c r="R1501" s="199"/>
      <c r="S1501" s="199"/>
      <c r="T1501" s="200"/>
      <c r="U1501" s="13"/>
      <c r="V1501" s="13"/>
      <c r="W1501" s="13"/>
      <c r="X1501" s="13"/>
      <c r="Y1501" s="13"/>
      <c r="Z1501" s="13"/>
      <c r="AA1501" s="13"/>
      <c r="AB1501" s="13"/>
      <c r="AC1501" s="13"/>
      <c r="AD1501" s="13"/>
      <c r="AE1501" s="13"/>
      <c r="AT1501" s="194" t="s">
        <v>173</v>
      </c>
      <c r="AU1501" s="194" t="s">
        <v>171</v>
      </c>
      <c r="AV1501" s="13" t="s">
        <v>171</v>
      </c>
      <c r="AW1501" s="13" t="s">
        <v>32</v>
      </c>
      <c r="AX1501" s="13" t="s">
        <v>76</v>
      </c>
      <c r="AY1501" s="194" t="s">
        <v>165</v>
      </c>
    </row>
    <row r="1502" s="13" customFormat="1">
      <c r="A1502" s="13"/>
      <c r="B1502" s="192"/>
      <c r="C1502" s="13"/>
      <c r="D1502" s="193" t="s">
        <v>173</v>
      </c>
      <c r="E1502" s="194" t="s">
        <v>1</v>
      </c>
      <c r="F1502" s="195" t="s">
        <v>432</v>
      </c>
      <c r="G1502" s="13"/>
      <c r="H1502" s="196">
        <v>7.1760000000000002</v>
      </c>
      <c r="I1502" s="197"/>
      <c r="J1502" s="13"/>
      <c r="K1502" s="13"/>
      <c r="L1502" s="192"/>
      <c r="M1502" s="198"/>
      <c r="N1502" s="199"/>
      <c r="O1502" s="199"/>
      <c r="P1502" s="199"/>
      <c r="Q1502" s="199"/>
      <c r="R1502" s="199"/>
      <c r="S1502" s="199"/>
      <c r="T1502" s="200"/>
      <c r="U1502" s="13"/>
      <c r="V1502" s="13"/>
      <c r="W1502" s="13"/>
      <c r="X1502" s="13"/>
      <c r="Y1502" s="13"/>
      <c r="Z1502" s="13"/>
      <c r="AA1502" s="13"/>
      <c r="AB1502" s="13"/>
      <c r="AC1502" s="13"/>
      <c r="AD1502" s="13"/>
      <c r="AE1502" s="13"/>
      <c r="AT1502" s="194" t="s">
        <v>173</v>
      </c>
      <c r="AU1502" s="194" t="s">
        <v>171</v>
      </c>
      <c r="AV1502" s="13" t="s">
        <v>171</v>
      </c>
      <c r="AW1502" s="13" t="s">
        <v>32</v>
      </c>
      <c r="AX1502" s="13" t="s">
        <v>76</v>
      </c>
      <c r="AY1502" s="194" t="s">
        <v>165</v>
      </c>
    </row>
    <row r="1503" s="13" customFormat="1">
      <c r="A1503" s="13"/>
      <c r="B1503" s="192"/>
      <c r="C1503" s="13"/>
      <c r="D1503" s="193" t="s">
        <v>173</v>
      </c>
      <c r="E1503" s="194" t="s">
        <v>1</v>
      </c>
      <c r="F1503" s="195" t="s">
        <v>433</v>
      </c>
      <c r="G1503" s="13"/>
      <c r="H1503" s="196">
        <v>10.295999999999999</v>
      </c>
      <c r="I1503" s="197"/>
      <c r="J1503" s="13"/>
      <c r="K1503" s="13"/>
      <c r="L1503" s="192"/>
      <c r="M1503" s="198"/>
      <c r="N1503" s="199"/>
      <c r="O1503" s="199"/>
      <c r="P1503" s="199"/>
      <c r="Q1503" s="199"/>
      <c r="R1503" s="199"/>
      <c r="S1503" s="199"/>
      <c r="T1503" s="200"/>
      <c r="U1503" s="13"/>
      <c r="V1503" s="13"/>
      <c r="W1503" s="13"/>
      <c r="X1503" s="13"/>
      <c r="Y1503" s="13"/>
      <c r="Z1503" s="13"/>
      <c r="AA1503" s="13"/>
      <c r="AB1503" s="13"/>
      <c r="AC1503" s="13"/>
      <c r="AD1503" s="13"/>
      <c r="AE1503" s="13"/>
      <c r="AT1503" s="194" t="s">
        <v>173</v>
      </c>
      <c r="AU1503" s="194" t="s">
        <v>171</v>
      </c>
      <c r="AV1503" s="13" t="s">
        <v>171</v>
      </c>
      <c r="AW1503" s="13" t="s">
        <v>32</v>
      </c>
      <c r="AX1503" s="13" t="s">
        <v>76</v>
      </c>
      <c r="AY1503" s="194" t="s">
        <v>165</v>
      </c>
    </row>
    <row r="1504" s="13" customFormat="1">
      <c r="A1504" s="13"/>
      <c r="B1504" s="192"/>
      <c r="C1504" s="13"/>
      <c r="D1504" s="193" t="s">
        <v>173</v>
      </c>
      <c r="E1504" s="194" t="s">
        <v>1</v>
      </c>
      <c r="F1504" s="195" t="s">
        <v>434</v>
      </c>
      <c r="G1504" s="13"/>
      <c r="H1504" s="196">
        <v>11.856</v>
      </c>
      <c r="I1504" s="197"/>
      <c r="J1504" s="13"/>
      <c r="K1504" s="13"/>
      <c r="L1504" s="192"/>
      <c r="M1504" s="198"/>
      <c r="N1504" s="199"/>
      <c r="O1504" s="199"/>
      <c r="P1504" s="199"/>
      <c r="Q1504" s="199"/>
      <c r="R1504" s="199"/>
      <c r="S1504" s="199"/>
      <c r="T1504" s="200"/>
      <c r="U1504" s="13"/>
      <c r="V1504" s="13"/>
      <c r="W1504" s="13"/>
      <c r="X1504" s="13"/>
      <c r="Y1504" s="13"/>
      <c r="Z1504" s="13"/>
      <c r="AA1504" s="13"/>
      <c r="AB1504" s="13"/>
      <c r="AC1504" s="13"/>
      <c r="AD1504" s="13"/>
      <c r="AE1504" s="13"/>
      <c r="AT1504" s="194" t="s">
        <v>173</v>
      </c>
      <c r="AU1504" s="194" t="s">
        <v>171</v>
      </c>
      <c r="AV1504" s="13" t="s">
        <v>171</v>
      </c>
      <c r="AW1504" s="13" t="s">
        <v>32</v>
      </c>
      <c r="AX1504" s="13" t="s">
        <v>76</v>
      </c>
      <c r="AY1504" s="194" t="s">
        <v>165</v>
      </c>
    </row>
    <row r="1505" s="13" customFormat="1">
      <c r="A1505" s="13"/>
      <c r="B1505" s="192"/>
      <c r="C1505" s="13"/>
      <c r="D1505" s="193" t="s">
        <v>173</v>
      </c>
      <c r="E1505" s="194" t="s">
        <v>1</v>
      </c>
      <c r="F1505" s="195" t="s">
        <v>2083</v>
      </c>
      <c r="G1505" s="13"/>
      <c r="H1505" s="196">
        <v>59.095999999999997</v>
      </c>
      <c r="I1505" s="197"/>
      <c r="J1505" s="13"/>
      <c r="K1505" s="13"/>
      <c r="L1505" s="192"/>
      <c r="M1505" s="198"/>
      <c r="N1505" s="199"/>
      <c r="O1505" s="199"/>
      <c r="P1505" s="199"/>
      <c r="Q1505" s="199"/>
      <c r="R1505" s="199"/>
      <c r="S1505" s="199"/>
      <c r="T1505" s="200"/>
      <c r="U1505" s="13"/>
      <c r="V1505" s="13"/>
      <c r="W1505" s="13"/>
      <c r="X1505" s="13"/>
      <c r="Y1505" s="13"/>
      <c r="Z1505" s="13"/>
      <c r="AA1505" s="13"/>
      <c r="AB1505" s="13"/>
      <c r="AC1505" s="13"/>
      <c r="AD1505" s="13"/>
      <c r="AE1505" s="13"/>
      <c r="AT1505" s="194" t="s">
        <v>173</v>
      </c>
      <c r="AU1505" s="194" t="s">
        <v>171</v>
      </c>
      <c r="AV1505" s="13" t="s">
        <v>171</v>
      </c>
      <c r="AW1505" s="13" t="s">
        <v>32</v>
      </c>
      <c r="AX1505" s="13" t="s">
        <v>76</v>
      </c>
      <c r="AY1505" s="194" t="s">
        <v>165</v>
      </c>
    </row>
    <row r="1506" s="13" customFormat="1">
      <c r="A1506" s="13"/>
      <c r="B1506" s="192"/>
      <c r="C1506" s="13"/>
      <c r="D1506" s="193" t="s">
        <v>173</v>
      </c>
      <c r="E1506" s="194" t="s">
        <v>1</v>
      </c>
      <c r="F1506" s="195" t="s">
        <v>2084</v>
      </c>
      <c r="G1506" s="13"/>
      <c r="H1506" s="196">
        <v>9.048</v>
      </c>
      <c r="I1506" s="197"/>
      <c r="J1506" s="13"/>
      <c r="K1506" s="13"/>
      <c r="L1506" s="192"/>
      <c r="M1506" s="198"/>
      <c r="N1506" s="199"/>
      <c r="O1506" s="199"/>
      <c r="P1506" s="199"/>
      <c r="Q1506" s="199"/>
      <c r="R1506" s="199"/>
      <c r="S1506" s="199"/>
      <c r="T1506" s="200"/>
      <c r="U1506" s="13"/>
      <c r="V1506" s="13"/>
      <c r="W1506" s="13"/>
      <c r="X1506" s="13"/>
      <c r="Y1506" s="13"/>
      <c r="Z1506" s="13"/>
      <c r="AA1506" s="13"/>
      <c r="AB1506" s="13"/>
      <c r="AC1506" s="13"/>
      <c r="AD1506" s="13"/>
      <c r="AE1506" s="13"/>
      <c r="AT1506" s="194" t="s">
        <v>173</v>
      </c>
      <c r="AU1506" s="194" t="s">
        <v>171</v>
      </c>
      <c r="AV1506" s="13" t="s">
        <v>171</v>
      </c>
      <c r="AW1506" s="13" t="s">
        <v>32</v>
      </c>
      <c r="AX1506" s="13" t="s">
        <v>76</v>
      </c>
      <c r="AY1506" s="194" t="s">
        <v>165</v>
      </c>
    </row>
    <row r="1507" s="13" customFormat="1">
      <c r="A1507" s="13"/>
      <c r="B1507" s="192"/>
      <c r="C1507" s="13"/>
      <c r="D1507" s="193" t="s">
        <v>173</v>
      </c>
      <c r="E1507" s="194" t="s">
        <v>1</v>
      </c>
      <c r="F1507" s="195" t="s">
        <v>2085</v>
      </c>
      <c r="G1507" s="13"/>
      <c r="H1507" s="196">
        <v>59.808</v>
      </c>
      <c r="I1507" s="197"/>
      <c r="J1507" s="13"/>
      <c r="K1507" s="13"/>
      <c r="L1507" s="192"/>
      <c r="M1507" s="198"/>
      <c r="N1507" s="199"/>
      <c r="O1507" s="199"/>
      <c r="P1507" s="199"/>
      <c r="Q1507" s="199"/>
      <c r="R1507" s="199"/>
      <c r="S1507" s="199"/>
      <c r="T1507" s="200"/>
      <c r="U1507" s="13"/>
      <c r="V1507" s="13"/>
      <c r="W1507" s="13"/>
      <c r="X1507" s="13"/>
      <c r="Y1507" s="13"/>
      <c r="Z1507" s="13"/>
      <c r="AA1507" s="13"/>
      <c r="AB1507" s="13"/>
      <c r="AC1507" s="13"/>
      <c r="AD1507" s="13"/>
      <c r="AE1507" s="13"/>
      <c r="AT1507" s="194" t="s">
        <v>173</v>
      </c>
      <c r="AU1507" s="194" t="s">
        <v>171</v>
      </c>
      <c r="AV1507" s="13" t="s">
        <v>171</v>
      </c>
      <c r="AW1507" s="13" t="s">
        <v>32</v>
      </c>
      <c r="AX1507" s="13" t="s">
        <v>76</v>
      </c>
      <c r="AY1507" s="194" t="s">
        <v>165</v>
      </c>
    </row>
    <row r="1508" s="13" customFormat="1">
      <c r="A1508" s="13"/>
      <c r="B1508" s="192"/>
      <c r="C1508" s="13"/>
      <c r="D1508" s="193" t="s">
        <v>173</v>
      </c>
      <c r="E1508" s="194" t="s">
        <v>1</v>
      </c>
      <c r="F1508" s="195" t="s">
        <v>2086</v>
      </c>
      <c r="G1508" s="13"/>
      <c r="H1508" s="196">
        <v>21.359999999999999</v>
      </c>
      <c r="I1508" s="197"/>
      <c r="J1508" s="13"/>
      <c r="K1508" s="13"/>
      <c r="L1508" s="192"/>
      <c r="M1508" s="198"/>
      <c r="N1508" s="199"/>
      <c r="O1508" s="199"/>
      <c r="P1508" s="199"/>
      <c r="Q1508" s="199"/>
      <c r="R1508" s="199"/>
      <c r="S1508" s="199"/>
      <c r="T1508" s="200"/>
      <c r="U1508" s="13"/>
      <c r="V1508" s="13"/>
      <c r="W1508" s="13"/>
      <c r="X1508" s="13"/>
      <c r="Y1508" s="13"/>
      <c r="Z1508" s="13"/>
      <c r="AA1508" s="13"/>
      <c r="AB1508" s="13"/>
      <c r="AC1508" s="13"/>
      <c r="AD1508" s="13"/>
      <c r="AE1508" s="13"/>
      <c r="AT1508" s="194" t="s">
        <v>173</v>
      </c>
      <c r="AU1508" s="194" t="s">
        <v>171</v>
      </c>
      <c r="AV1508" s="13" t="s">
        <v>171</v>
      </c>
      <c r="AW1508" s="13" t="s">
        <v>32</v>
      </c>
      <c r="AX1508" s="13" t="s">
        <v>76</v>
      </c>
      <c r="AY1508" s="194" t="s">
        <v>165</v>
      </c>
    </row>
    <row r="1509" s="13" customFormat="1">
      <c r="A1509" s="13"/>
      <c r="B1509" s="192"/>
      <c r="C1509" s="13"/>
      <c r="D1509" s="193" t="s">
        <v>173</v>
      </c>
      <c r="E1509" s="194" t="s">
        <v>1</v>
      </c>
      <c r="F1509" s="195" t="s">
        <v>2087</v>
      </c>
      <c r="G1509" s="13"/>
      <c r="H1509" s="196">
        <v>22.783999999999999</v>
      </c>
      <c r="I1509" s="197"/>
      <c r="J1509" s="13"/>
      <c r="K1509" s="13"/>
      <c r="L1509" s="192"/>
      <c r="M1509" s="198"/>
      <c r="N1509" s="199"/>
      <c r="O1509" s="199"/>
      <c r="P1509" s="199"/>
      <c r="Q1509" s="199"/>
      <c r="R1509" s="199"/>
      <c r="S1509" s="199"/>
      <c r="T1509" s="200"/>
      <c r="U1509" s="13"/>
      <c r="V1509" s="13"/>
      <c r="W1509" s="13"/>
      <c r="X1509" s="13"/>
      <c r="Y1509" s="13"/>
      <c r="Z1509" s="13"/>
      <c r="AA1509" s="13"/>
      <c r="AB1509" s="13"/>
      <c r="AC1509" s="13"/>
      <c r="AD1509" s="13"/>
      <c r="AE1509" s="13"/>
      <c r="AT1509" s="194" t="s">
        <v>173</v>
      </c>
      <c r="AU1509" s="194" t="s">
        <v>171</v>
      </c>
      <c r="AV1509" s="13" t="s">
        <v>171</v>
      </c>
      <c r="AW1509" s="13" t="s">
        <v>32</v>
      </c>
      <c r="AX1509" s="13" t="s">
        <v>76</v>
      </c>
      <c r="AY1509" s="194" t="s">
        <v>165</v>
      </c>
    </row>
    <row r="1510" s="13" customFormat="1">
      <c r="A1510" s="13"/>
      <c r="B1510" s="192"/>
      <c r="C1510" s="13"/>
      <c r="D1510" s="193" t="s">
        <v>173</v>
      </c>
      <c r="E1510" s="194" t="s">
        <v>1</v>
      </c>
      <c r="F1510" s="195" t="s">
        <v>2088</v>
      </c>
      <c r="G1510" s="13"/>
      <c r="H1510" s="196">
        <v>11.544000000000001</v>
      </c>
      <c r="I1510" s="197"/>
      <c r="J1510" s="13"/>
      <c r="K1510" s="13"/>
      <c r="L1510" s="192"/>
      <c r="M1510" s="198"/>
      <c r="N1510" s="199"/>
      <c r="O1510" s="199"/>
      <c r="P1510" s="199"/>
      <c r="Q1510" s="199"/>
      <c r="R1510" s="199"/>
      <c r="S1510" s="199"/>
      <c r="T1510" s="200"/>
      <c r="U1510" s="13"/>
      <c r="V1510" s="13"/>
      <c r="W1510" s="13"/>
      <c r="X1510" s="13"/>
      <c r="Y1510" s="13"/>
      <c r="Z1510" s="13"/>
      <c r="AA1510" s="13"/>
      <c r="AB1510" s="13"/>
      <c r="AC1510" s="13"/>
      <c r="AD1510" s="13"/>
      <c r="AE1510" s="13"/>
      <c r="AT1510" s="194" t="s">
        <v>173</v>
      </c>
      <c r="AU1510" s="194" t="s">
        <v>171</v>
      </c>
      <c r="AV1510" s="13" t="s">
        <v>171</v>
      </c>
      <c r="AW1510" s="13" t="s">
        <v>32</v>
      </c>
      <c r="AX1510" s="13" t="s">
        <v>76</v>
      </c>
      <c r="AY1510" s="194" t="s">
        <v>165</v>
      </c>
    </row>
    <row r="1511" s="13" customFormat="1">
      <c r="A1511" s="13"/>
      <c r="B1511" s="192"/>
      <c r="C1511" s="13"/>
      <c r="D1511" s="193" t="s">
        <v>173</v>
      </c>
      <c r="E1511" s="194" t="s">
        <v>1</v>
      </c>
      <c r="F1511" s="195" t="s">
        <v>2089</v>
      </c>
      <c r="G1511" s="13"/>
      <c r="H1511" s="196">
        <v>42.719999999999999</v>
      </c>
      <c r="I1511" s="197"/>
      <c r="J1511" s="13"/>
      <c r="K1511" s="13"/>
      <c r="L1511" s="192"/>
      <c r="M1511" s="198"/>
      <c r="N1511" s="199"/>
      <c r="O1511" s="199"/>
      <c r="P1511" s="199"/>
      <c r="Q1511" s="199"/>
      <c r="R1511" s="199"/>
      <c r="S1511" s="199"/>
      <c r="T1511" s="200"/>
      <c r="U1511" s="13"/>
      <c r="V1511" s="13"/>
      <c r="W1511" s="13"/>
      <c r="X1511" s="13"/>
      <c r="Y1511" s="13"/>
      <c r="Z1511" s="13"/>
      <c r="AA1511" s="13"/>
      <c r="AB1511" s="13"/>
      <c r="AC1511" s="13"/>
      <c r="AD1511" s="13"/>
      <c r="AE1511" s="13"/>
      <c r="AT1511" s="194" t="s">
        <v>173</v>
      </c>
      <c r="AU1511" s="194" t="s">
        <v>171</v>
      </c>
      <c r="AV1511" s="13" t="s">
        <v>171</v>
      </c>
      <c r="AW1511" s="13" t="s">
        <v>32</v>
      </c>
      <c r="AX1511" s="13" t="s">
        <v>76</v>
      </c>
      <c r="AY1511" s="194" t="s">
        <v>165</v>
      </c>
    </row>
    <row r="1512" s="13" customFormat="1">
      <c r="A1512" s="13"/>
      <c r="B1512" s="192"/>
      <c r="C1512" s="13"/>
      <c r="D1512" s="193" t="s">
        <v>173</v>
      </c>
      <c r="E1512" s="194" t="s">
        <v>1</v>
      </c>
      <c r="F1512" s="195" t="s">
        <v>2090</v>
      </c>
      <c r="G1512" s="13"/>
      <c r="H1512" s="196">
        <v>29.192</v>
      </c>
      <c r="I1512" s="197"/>
      <c r="J1512" s="13"/>
      <c r="K1512" s="13"/>
      <c r="L1512" s="192"/>
      <c r="M1512" s="198"/>
      <c r="N1512" s="199"/>
      <c r="O1512" s="199"/>
      <c r="P1512" s="199"/>
      <c r="Q1512" s="199"/>
      <c r="R1512" s="199"/>
      <c r="S1512" s="199"/>
      <c r="T1512" s="200"/>
      <c r="U1512" s="13"/>
      <c r="V1512" s="13"/>
      <c r="W1512" s="13"/>
      <c r="X1512" s="13"/>
      <c r="Y1512" s="13"/>
      <c r="Z1512" s="13"/>
      <c r="AA1512" s="13"/>
      <c r="AB1512" s="13"/>
      <c r="AC1512" s="13"/>
      <c r="AD1512" s="13"/>
      <c r="AE1512" s="13"/>
      <c r="AT1512" s="194" t="s">
        <v>173</v>
      </c>
      <c r="AU1512" s="194" t="s">
        <v>171</v>
      </c>
      <c r="AV1512" s="13" t="s">
        <v>171</v>
      </c>
      <c r="AW1512" s="13" t="s">
        <v>32</v>
      </c>
      <c r="AX1512" s="13" t="s">
        <v>76</v>
      </c>
      <c r="AY1512" s="194" t="s">
        <v>165</v>
      </c>
    </row>
    <row r="1513" s="13" customFormat="1">
      <c r="A1513" s="13"/>
      <c r="B1513" s="192"/>
      <c r="C1513" s="13"/>
      <c r="D1513" s="193" t="s">
        <v>173</v>
      </c>
      <c r="E1513" s="194" t="s">
        <v>1</v>
      </c>
      <c r="F1513" s="195" t="s">
        <v>2091</v>
      </c>
      <c r="G1513" s="13"/>
      <c r="H1513" s="196">
        <v>21.004000000000001</v>
      </c>
      <c r="I1513" s="197"/>
      <c r="J1513" s="13"/>
      <c r="K1513" s="13"/>
      <c r="L1513" s="192"/>
      <c r="M1513" s="198"/>
      <c r="N1513" s="199"/>
      <c r="O1513" s="199"/>
      <c r="P1513" s="199"/>
      <c r="Q1513" s="199"/>
      <c r="R1513" s="199"/>
      <c r="S1513" s="199"/>
      <c r="T1513" s="200"/>
      <c r="U1513" s="13"/>
      <c r="V1513" s="13"/>
      <c r="W1513" s="13"/>
      <c r="X1513" s="13"/>
      <c r="Y1513" s="13"/>
      <c r="Z1513" s="13"/>
      <c r="AA1513" s="13"/>
      <c r="AB1513" s="13"/>
      <c r="AC1513" s="13"/>
      <c r="AD1513" s="13"/>
      <c r="AE1513" s="13"/>
      <c r="AT1513" s="194" t="s">
        <v>173</v>
      </c>
      <c r="AU1513" s="194" t="s">
        <v>171</v>
      </c>
      <c r="AV1513" s="13" t="s">
        <v>171</v>
      </c>
      <c r="AW1513" s="13" t="s">
        <v>32</v>
      </c>
      <c r="AX1513" s="13" t="s">
        <v>76</v>
      </c>
      <c r="AY1513" s="194" t="s">
        <v>165</v>
      </c>
    </row>
    <row r="1514" s="13" customFormat="1">
      <c r="A1514" s="13"/>
      <c r="B1514" s="192"/>
      <c r="C1514" s="13"/>
      <c r="D1514" s="193" t="s">
        <v>173</v>
      </c>
      <c r="E1514" s="194" t="s">
        <v>1</v>
      </c>
      <c r="F1514" s="195" t="s">
        <v>2092</v>
      </c>
      <c r="G1514" s="13"/>
      <c r="H1514" s="196">
        <v>80.099999999999994</v>
      </c>
      <c r="I1514" s="197"/>
      <c r="J1514" s="13"/>
      <c r="K1514" s="13"/>
      <c r="L1514" s="192"/>
      <c r="M1514" s="198"/>
      <c r="N1514" s="199"/>
      <c r="O1514" s="199"/>
      <c r="P1514" s="199"/>
      <c r="Q1514" s="199"/>
      <c r="R1514" s="199"/>
      <c r="S1514" s="199"/>
      <c r="T1514" s="200"/>
      <c r="U1514" s="13"/>
      <c r="V1514" s="13"/>
      <c r="W1514" s="13"/>
      <c r="X1514" s="13"/>
      <c r="Y1514" s="13"/>
      <c r="Z1514" s="13"/>
      <c r="AA1514" s="13"/>
      <c r="AB1514" s="13"/>
      <c r="AC1514" s="13"/>
      <c r="AD1514" s="13"/>
      <c r="AE1514" s="13"/>
      <c r="AT1514" s="194" t="s">
        <v>173</v>
      </c>
      <c r="AU1514" s="194" t="s">
        <v>171</v>
      </c>
      <c r="AV1514" s="13" t="s">
        <v>171</v>
      </c>
      <c r="AW1514" s="13" t="s">
        <v>32</v>
      </c>
      <c r="AX1514" s="13" t="s">
        <v>76</v>
      </c>
      <c r="AY1514" s="194" t="s">
        <v>165</v>
      </c>
    </row>
    <row r="1515" s="13" customFormat="1">
      <c r="A1515" s="13"/>
      <c r="B1515" s="192"/>
      <c r="C1515" s="13"/>
      <c r="D1515" s="193" t="s">
        <v>173</v>
      </c>
      <c r="E1515" s="194" t="s">
        <v>1</v>
      </c>
      <c r="F1515" s="195" t="s">
        <v>2093</v>
      </c>
      <c r="G1515" s="13"/>
      <c r="H1515" s="196">
        <v>43.076000000000001</v>
      </c>
      <c r="I1515" s="197"/>
      <c r="J1515" s="13"/>
      <c r="K1515" s="13"/>
      <c r="L1515" s="192"/>
      <c r="M1515" s="198"/>
      <c r="N1515" s="199"/>
      <c r="O1515" s="199"/>
      <c r="P1515" s="199"/>
      <c r="Q1515" s="199"/>
      <c r="R1515" s="199"/>
      <c r="S1515" s="199"/>
      <c r="T1515" s="200"/>
      <c r="U1515" s="13"/>
      <c r="V1515" s="13"/>
      <c r="W1515" s="13"/>
      <c r="X1515" s="13"/>
      <c r="Y1515" s="13"/>
      <c r="Z1515" s="13"/>
      <c r="AA1515" s="13"/>
      <c r="AB1515" s="13"/>
      <c r="AC1515" s="13"/>
      <c r="AD1515" s="13"/>
      <c r="AE1515" s="13"/>
      <c r="AT1515" s="194" t="s">
        <v>173</v>
      </c>
      <c r="AU1515" s="194" t="s">
        <v>171</v>
      </c>
      <c r="AV1515" s="13" t="s">
        <v>171</v>
      </c>
      <c r="AW1515" s="13" t="s">
        <v>32</v>
      </c>
      <c r="AX1515" s="13" t="s">
        <v>76</v>
      </c>
      <c r="AY1515" s="194" t="s">
        <v>165</v>
      </c>
    </row>
    <row r="1516" s="13" customFormat="1">
      <c r="A1516" s="13"/>
      <c r="B1516" s="192"/>
      <c r="C1516" s="13"/>
      <c r="D1516" s="193" t="s">
        <v>173</v>
      </c>
      <c r="E1516" s="194" t="s">
        <v>1</v>
      </c>
      <c r="F1516" s="195" t="s">
        <v>2094</v>
      </c>
      <c r="G1516" s="13"/>
      <c r="H1516" s="196">
        <v>51.975999999999999</v>
      </c>
      <c r="I1516" s="197"/>
      <c r="J1516" s="13"/>
      <c r="K1516" s="13"/>
      <c r="L1516" s="192"/>
      <c r="M1516" s="198"/>
      <c r="N1516" s="199"/>
      <c r="O1516" s="199"/>
      <c r="P1516" s="199"/>
      <c r="Q1516" s="199"/>
      <c r="R1516" s="199"/>
      <c r="S1516" s="199"/>
      <c r="T1516" s="200"/>
      <c r="U1516" s="13"/>
      <c r="V1516" s="13"/>
      <c r="W1516" s="13"/>
      <c r="X1516" s="13"/>
      <c r="Y1516" s="13"/>
      <c r="Z1516" s="13"/>
      <c r="AA1516" s="13"/>
      <c r="AB1516" s="13"/>
      <c r="AC1516" s="13"/>
      <c r="AD1516" s="13"/>
      <c r="AE1516" s="13"/>
      <c r="AT1516" s="194" t="s">
        <v>173</v>
      </c>
      <c r="AU1516" s="194" t="s">
        <v>171</v>
      </c>
      <c r="AV1516" s="13" t="s">
        <v>171</v>
      </c>
      <c r="AW1516" s="13" t="s">
        <v>32</v>
      </c>
      <c r="AX1516" s="13" t="s">
        <v>76</v>
      </c>
      <c r="AY1516" s="194" t="s">
        <v>165</v>
      </c>
    </row>
    <row r="1517" s="13" customFormat="1">
      <c r="A1517" s="13"/>
      <c r="B1517" s="192"/>
      <c r="C1517" s="13"/>
      <c r="D1517" s="193" t="s">
        <v>173</v>
      </c>
      <c r="E1517" s="194" t="s">
        <v>1</v>
      </c>
      <c r="F1517" s="195" t="s">
        <v>2095</v>
      </c>
      <c r="G1517" s="13"/>
      <c r="H1517" s="196">
        <v>43.076000000000001</v>
      </c>
      <c r="I1517" s="197"/>
      <c r="J1517" s="13"/>
      <c r="K1517" s="13"/>
      <c r="L1517" s="192"/>
      <c r="M1517" s="198"/>
      <c r="N1517" s="199"/>
      <c r="O1517" s="199"/>
      <c r="P1517" s="199"/>
      <c r="Q1517" s="199"/>
      <c r="R1517" s="199"/>
      <c r="S1517" s="199"/>
      <c r="T1517" s="200"/>
      <c r="U1517" s="13"/>
      <c r="V1517" s="13"/>
      <c r="W1517" s="13"/>
      <c r="X1517" s="13"/>
      <c r="Y1517" s="13"/>
      <c r="Z1517" s="13"/>
      <c r="AA1517" s="13"/>
      <c r="AB1517" s="13"/>
      <c r="AC1517" s="13"/>
      <c r="AD1517" s="13"/>
      <c r="AE1517" s="13"/>
      <c r="AT1517" s="194" t="s">
        <v>173</v>
      </c>
      <c r="AU1517" s="194" t="s">
        <v>171</v>
      </c>
      <c r="AV1517" s="13" t="s">
        <v>171</v>
      </c>
      <c r="AW1517" s="13" t="s">
        <v>32</v>
      </c>
      <c r="AX1517" s="13" t="s">
        <v>76</v>
      </c>
      <c r="AY1517" s="194" t="s">
        <v>165</v>
      </c>
    </row>
    <row r="1518" s="13" customFormat="1">
      <c r="A1518" s="13"/>
      <c r="B1518" s="192"/>
      <c r="C1518" s="13"/>
      <c r="D1518" s="193" t="s">
        <v>173</v>
      </c>
      <c r="E1518" s="194" t="s">
        <v>1</v>
      </c>
      <c r="F1518" s="195" t="s">
        <v>2096</v>
      </c>
      <c r="G1518" s="13"/>
      <c r="H1518" s="196">
        <v>66.215999999999994</v>
      </c>
      <c r="I1518" s="197"/>
      <c r="J1518" s="13"/>
      <c r="K1518" s="13"/>
      <c r="L1518" s="192"/>
      <c r="M1518" s="198"/>
      <c r="N1518" s="199"/>
      <c r="O1518" s="199"/>
      <c r="P1518" s="199"/>
      <c r="Q1518" s="199"/>
      <c r="R1518" s="199"/>
      <c r="S1518" s="199"/>
      <c r="T1518" s="200"/>
      <c r="U1518" s="13"/>
      <c r="V1518" s="13"/>
      <c r="W1518" s="13"/>
      <c r="X1518" s="13"/>
      <c r="Y1518" s="13"/>
      <c r="Z1518" s="13"/>
      <c r="AA1518" s="13"/>
      <c r="AB1518" s="13"/>
      <c r="AC1518" s="13"/>
      <c r="AD1518" s="13"/>
      <c r="AE1518" s="13"/>
      <c r="AT1518" s="194" t="s">
        <v>173</v>
      </c>
      <c r="AU1518" s="194" t="s">
        <v>171</v>
      </c>
      <c r="AV1518" s="13" t="s">
        <v>171</v>
      </c>
      <c r="AW1518" s="13" t="s">
        <v>32</v>
      </c>
      <c r="AX1518" s="13" t="s">
        <v>76</v>
      </c>
      <c r="AY1518" s="194" t="s">
        <v>165</v>
      </c>
    </row>
    <row r="1519" s="13" customFormat="1">
      <c r="A1519" s="13"/>
      <c r="B1519" s="192"/>
      <c r="C1519" s="13"/>
      <c r="D1519" s="193" t="s">
        <v>173</v>
      </c>
      <c r="E1519" s="194" t="s">
        <v>1</v>
      </c>
      <c r="F1519" s="195" t="s">
        <v>2097</v>
      </c>
      <c r="G1519" s="13"/>
      <c r="H1519" s="196">
        <v>31.684000000000001</v>
      </c>
      <c r="I1519" s="197"/>
      <c r="J1519" s="13"/>
      <c r="K1519" s="13"/>
      <c r="L1519" s="192"/>
      <c r="M1519" s="198"/>
      <c r="N1519" s="199"/>
      <c r="O1519" s="199"/>
      <c r="P1519" s="199"/>
      <c r="Q1519" s="199"/>
      <c r="R1519" s="199"/>
      <c r="S1519" s="199"/>
      <c r="T1519" s="200"/>
      <c r="U1519" s="13"/>
      <c r="V1519" s="13"/>
      <c r="W1519" s="13"/>
      <c r="X1519" s="13"/>
      <c r="Y1519" s="13"/>
      <c r="Z1519" s="13"/>
      <c r="AA1519" s="13"/>
      <c r="AB1519" s="13"/>
      <c r="AC1519" s="13"/>
      <c r="AD1519" s="13"/>
      <c r="AE1519" s="13"/>
      <c r="AT1519" s="194" t="s">
        <v>173</v>
      </c>
      <c r="AU1519" s="194" t="s">
        <v>171</v>
      </c>
      <c r="AV1519" s="13" t="s">
        <v>171</v>
      </c>
      <c r="AW1519" s="13" t="s">
        <v>32</v>
      </c>
      <c r="AX1519" s="13" t="s">
        <v>76</v>
      </c>
      <c r="AY1519" s="194" t="s">
        <v>165</v>
      </c>
    </row>
    <row r="1520" s="13" customFormat="1">
      <c r="A1520" s="13"/>
      <c r="B1520" s="192"/>
      <c r="C1520" s="13"/>
      <c r="D1520" s="193" t="s">
        <v>173</v>
      </c>
      <c r="E1520" s="194" t="s">
        <v>1</v>
      </c>
      <c r="F1520" s="195" t="s">
        <v>2098</v>
      </c>
      <c r="G1520" s="13"/>
      <c r="H1520" s="196">
        <v>13.103999999999999</v>
      </c>
      <c r="I1520" s="197"/>
      <c r="J1520" s="13"/>
      <c r="K1520" s="13"/>
      <c r="L1520" s="192"/>
      <c r="M1520" s="198"/>
      <c r="N1520" s="199"/>
      <c r="O1520" s="199"/>
      <c r="P1520" s="199"/>
      <c r="Q1520" s="199"/>
      <c r="R1520" s="199"/>
      <c r="S1520" s="199"/>
      <c r="T1520" s="200"/>
      <c r="U1520" s="13"/>
      <c r="V1520" s="13"/>
      <c r="W1520" s="13"/>
      <c r="X1520" s="13"/>
      <c r="Y1520" s="13"/>
      <c r="Z1520" s="13"/>
      <c r="AA1520" s="13"/>
      <c r="AB1520" s="13"/>
      <c r="AC1520" s="13"/>
      <c r="AD1520" s="13"/>
      <c r="AE1520" s="13"/>
      <c r="AT1520" s="194" t="s">
        <v>173</v>
      </c>
      <c r="AU1520" s="194" t="s">
        <v>171</v>
      </c>
      <c r="AV1520" s="13" t="s">
        <v>171</v>
      </c>
      <c r="AW1520" s="13" t="s">
        <v>32</v>
      </c>
      <c r="AX1520" s="13" t="s">
        <v>76</v>
      </c>
      <c r="AY1520" s="194" t="s">
        <v>165</v>
      </c>
    </row>
    <row r="1521" s="13" customFormat="1">
      <c r="A1521" s="13"/>
      <c r="B1521" s="192"/>
      <c r="C1521" s="13"/>
      <c r="D1521" s="193" t="s">
        <v>173</v>
      </c>
      <c r="E1521" s="194" t="s">
        <v>1</v>
      </c>
      <c r="F1521" s="195" t="s">
        <v>2099</v>
      </c>
      <c r="G1521" s="13"/>
      <c r="H1521" s="196">
        <v>12.948</v>
      </c>
      <c r="I1521" s="197"/>
      <c r="J1521" s="13"/>
      <c r="K1521" s="13"/>
      <c r="L1521" s="192"/>
      <c r="M1521" s="198"/>
      <c r="N1521" s="199"/>
      <c r="O1521" s="199"/>
      <c r="P1521" s="199"/>
      <c r="Q1521" s="199"/>
      <c r="R1521" s="199"/>
      <c r="S1521" s="199"/>
      <c r="T1521" s="200"/>
      <c r="U1521" s="13"/>
      <c r="V1521" s="13"/>
      <c r="W1521" s="13"/>
      <c r="X1521" s="13"/>
      <c r="Y1521" s="13"/>
      <c r="Z1521" s="13"/>
      <c r="AA1521" s="13"/>
      <c r="AB1521" s="13"/>
      <c r="AC1521" s="13"/>
      <c r="AD1521" s="13"/>
      <c r="AE1521" s="13"/>
      <c r="AT1521" s="194" t="s">
        <v>173</v>
      </c>
      <c r="AU1521" s="194" t="s">
        <v>171</v>
      </c>
      <c r="AV1521" s="13" t="s">
        <v>171</v>
      </c>
      <c r="AW1521" s="13" t="s">
        <v>32</v>
      </c>
      <c r="AX1521" s="13" t="s">
        <v>76</v>
      </c>
      <c r="AY1521" s="194" t="s">
        <v>165</v>
      </c>
    </row>
    <row r="1522" s="13" customFormat="1">
      <c r="A1522" s="13"/>
      <c r="B1522" s="192"/>
      <c r="C1522" s="13"/>
      <c r="D1522" s="193" t="s">
        <v>173</v>
      </c>
      <c r="E1522" s="194" t="s">
        <v>1</v>
      </c>
      <c r="F1522" s="195" t="s">
        <v>2100</v>
      </c>
      <c r="G1522" s="13"/>
      <c r="H1522" s="196">
        <v>11.231999999999999</v>
      </c>
      <c r="I1522" s="197"/>
      <c r="J1522" s="13"/>
      <c r="K1522" s="13"/>
      <c r="L1522" s="192"/>
      <c r="M1522" s="198"/>
      <c r="N1522" s="199"/>
      <c r="O1522" s="199"/>
      <c r="P1522" s="199"/>
      <c r="Q1522" s="199"/>
      <c r="R1522" s="199"/>
      <c r="S1522" s="199"/>
      <c r="T1522" s="200"/>
      <c r="U1522" s="13"/>
      <c r="V1522" s="13"/>
      <c r="W1522" s="13"/>
      <c r="X1522" s="13"/>
      <c r="Y1522" s="13"/>
      <c r="Z1522" s="13"/>
      <c r="AA1522" s="13"/>
      <c r="AB1522" s="13"/>
      <c r="AC1522" s="13"/>
      <c r="AD1522" s="13"/>
      <c r="AE1522" s="13"/>
      <c r="AT1522" s="194" t="s">
        <v>173</v>
      </c>
      <c r="AU1522" s="194" t="s">
        <v>171</v>
      </c>
      <c r="AV1522" s="13" t="s">
        <v>171</v>
      </c>
      <c r="AW1522" s="13" t="s">
        <v>32</v>
      </c>
      <c r="AX1522" s="13" t="s">
        <v>76</v>
      </c>
      <c r="AY1522" s="194" t="s">
        <v>165</v>
      </c>
    </row>
    <row r="1523" s="13" customFormat="1">
      <c r="A1523" s="13"/>
      <c r="B1523" s="192"/>
      <c r="C1523" s="13"/>
      <c r="D1523" s="193" t="s">
        <v>173</v>
      </c>
      <c r="E1523" s="194" t="s">
        <v>1</v>
      </c>
      <c r="F1523" s="195" t="s">
        <v>2101</v>
      </c>
      <c r="G1523" s="13"/>
      <c r="H1523" s="196">
        <v>32.448</v>
      </c>
      <c r="I1523" s="197"/>
      <c r="J1523" s="13"/>
      <c r="K1523" s="13"/>
      <c r="L1523" s="192"/>
      <c r="M1523" s="198"/>
      <c r="N1523" s="199"/>
      <c r="O1523" s="199"/>
      <c r="P1523" s="199"/>
      <c r="Q1523" s="199"/>
      <c r="R1523" s="199"/>
      <c r="S1523" s="199"/>
      <c r="T1523" s="200"/>
      <c r="U1523" s="13"/>
      <c r="V1523" s="13"/>
      <c r="W1523" s="13"/>
      <c r="X1523" s="13"/>
      <c r="Y1523" s="13"/>
      <c r="Z1523" s="13"/>
      <c r="AA1523" s="13"/>
      <c r="AB1523" s="13"/>
      <c r="AC1523" s="13"/>
      <c r="AD1523" s="13"/>
      <c r="AE1523" s="13"/>
      <c r="AT1523" s="194" t="s">
        <v>173</v>
      </c>
      <c r="AU1523" s="194" t="s">
        <v>171</v>
      </c>
      <c r="AV1523" s="13" t="s">
        <v>171</v>
      </c>
      <c r="AW1523" s="13" t="s">
        <v>32</v>
      </c>
      <c r="AX1523" s="13" t="s">
        <v>76</v>
      </c>
      <c r="AY1523" s="194" t="s">
        <v>165</v>
      </c>
    </row>
    <row r="1524" s="13" customFormat="1">
      <c r="A1524" s="13"/>
      <c r="B1524" s="192"/>
      <c r="C1524" s="13"/>
      <c r="D1524" s="193" t="s">
        <v>173</v>
      </c>
      <c r="E1524" s="194" t="s">
        <v>1</v>
      </c>
      <c r="F1524" s="195" t="s">
        <v>2102</v>
      </c>
      <c r="G1524" s="13"/>
      <c r="H1524" s="196">
        <v>16.536000000000001</v>
      </c>
      <c r="I1524" s="197"/>
      <c r="J1524" s="13"/>
      <c r="K1524" s="13"/>
      <c r="L1524" s="192"/>
      <c r="M1524" s="198"/>
      <c r="N1524" s="199"/>
      <c r="O1524" s="199"/>
      <c r="P1524" s="199"/>
      <c r="Q1524" s="199"/>
      <c r="R1524" s="199"/>
      <c r="S1524" s="199"/>
      <c r="T1524" s="200"/>
      <c r="U1524" s="13"/>
      <c r="V1524" s="13"/>
      <c r="W1524" s="13"/>
      <c r="X1524" s="13"/>
      <c r="Y1524" s="13"/>
      <c r="Z1524" s="13"/>
      <c r="AA1524" s="13"/>
      <c r="AB1524" s="13"/>
      <c r="AC1524" s="13"/>
      <c r="AD1524" s="13"/>
      <c r="AE1524" s="13"/>
      <c r="AT1524" s="194" t="s">
        <v>173</v>
      </c>
      <c r="AU1524" s="194" t="s">
        <v>171</v>
      </c>
      <c r="AV1524" s="13" t="s">
        <v>171</v>
      </c>
      <c r="AW1524" s="13" t="s">
        <v>32</v>
      </c>
      <c r="AX1524" s="13" t="s">
        <v>76</v>
      </c>
      <c r="AY1524" s="194" t="s">
        <v>165</v>
      </c>
    </row>
    <row r="1525" s="15" customFormat="1">
      <c r="A1525" s="15"/>
      <c r="B1525" s="220"/>
      <c r="C1525" s="15"/>
      <c r="D1525" s="193" t="s">
        <v>173</v>
      </c>
      <c r="E1525" s="221" t="s">
        <v>1</v>
      </c>
      <c r="F1525" s="222" t="s">
        <v>653</v>
      </c>
      <c r="G1525" s="15"/>
      <c r="H1525" s="221" t="s">
        <v>1</v>
      </c>
      <c r="I1525" s="223"/>
      <c r="J1525" s="15"/>
      <c r="K1525" s="15"/>
      <c r="L1525" s="220"/>
      <c r="M1525" s="224"/>
      <c r="N1525" s="225"/>
      <c r="O1525" s="225"/>
      <c r="P1525" s="225"/>
      <c r="Q1525" s="225"/>
      <c r="R1525" s="225"/>
      <c r="S1525" s="225"/>
      <c r="T1525" s="226"/>
      <c r="U1525" s="15"/>
      <c r="V1525" s="15"/>
      <c r="W1525" s="15"/>
      <c r="X1525" s="15"/>
      <c r="Y1525" s="15"/>
      <c r="Z1525" s="15"/>
      <c r="AA1525" s="15"/>
      <c r="AB1525" s="15"/>
      <c r="AC1525" s="15"/>
      <c r="AD1525" s="15"/>
      <c r="AE1525" s="15"/>
      <c r="AT1525" s="221" t="s">
        <v>173</v>
      </c>
      <c r="AU1525" s="221" t="s">
        <v>171</v>
      </c>
      <c r="AV1525" s="15" t="s">
        <v>81</v>
      </c>
      <c r="AW1525" s="15" t="s">
        <v>32</v>
      </c>
      <c r="AX1525" s="15" t="s">
        <v>76</v>
      </c>
      <c r="AY1525" s="221" t="s">
        <v>165</v>
      </c>
    </row>
    <row r="1526" s="13" customFormat="1">
      <c r="A1526" s="13"/>
      <c r="B1526" s="192"/>
      <c r="C1526" s="13"/>
      <c r="D1526" s="193" t="s">
        <v>173</v>
      </c>
      <c r="E1526" s="194" t="s">
        <v>1</v>
      </c>
      <c r="F1526" s="195" t="s">
        <v>447</v>
      </c>
      <c r="G1526" s="13"/>
      <c r="H1526" s="196">
        <v>77.921999999999997</v>
      </c>
      <c r="I1526" s="197"/>
      <c r="J1526" s="13"/>
      <c r="K1526" s="13"/>
      <c r="L1526" s="192"/>
      <c r="M1526" s="198"/>
      <c r="N1526" s="199"/>
      <c r="O1526" s="199"/>
      <c r="P1526" s="199"/>
      <c r="Q1526" s="199"/>
      <c r="R1526" s="199"/>
      <c r="S1526" s="199"/>
      <c r="T1526" s="200"/>
      <c r="U1526" s="13"/>
      <c r="V1526" s="13"/>
      <c r="W1526" s="13"/>
      <c r="X1526" s="13"/>
      <c r="Y1526" s="13"/>
      <c r="Z1526" s="13"/>
      <c r="AA1526" s="13"/>
      <c r="AB1526" s="13"/>
      <c r="AC1526" s="13"/>
      <c r="AD1526" s="13"/>
      <c r="AE1526" s="13"/>
      <c r="AT1526" s="194" t="s">
        <v>173</v>
      </c>
      <c r="AU1526" s="194" t="s">
        <v>171</v>
      </c>
      <c r="AV1526" s="13" t="s">
        <v>171</v>
      </c>
      <c r="AW1526" s="13" t="s">
        <v>32</v>
      </c>
      <c r="AX1526" s="13" t="s">
        <v>76</v>
      </c>
      <c r="AY1526" s="194" t="s">
        <v>165</v>
      </c>
    </row>
    <row r="1527" s="13" customFormat="1">
      <c r="A1527" s="13"/>
      <c r="B1527" s="192"/>
      <c r="C1527" s="13"/>
      <c r="D1527" s="193" t="s">
        <v>173</v>
      </c>
      <c r="E1527" s="194" t="s">
        <v>1</v>
      </c>
      <c r="F1527" s="195" t="s">
        <v>448</v>
      </c>
      <c r="G1527" s="13"/>
      <c r="H1527" s="196">
        <v>23.643000000000001</v>
      </c>
      <c r="I1527" s="197"/>
      <c r="J1527" s="13"/>
      <c r="K1527" s="13"/>
      <c r="L1527" s="192"/>
      <c r="M1527" s="198"/>
      <c r="N1527" s="199"/>
      <c r="O1527" s="199"/>
      <c r="P1527" s="199"/>
      <c r="Q1527" s="199"/>
      <c r="R1527" s="199"/>
      <c r="S1527" s="199"/>
      <c r="T1527" s="200"/>
      <c r="U1527" s="13"/>
      <c r="V1527" s="13"/>
      <c r="W1527" s="13"/>
      <c r="X1527" s="13"/>
      <c r="Y1527" s="13"/>
      <c r="Z1527" s="13"/>
      <c r="AA1527" s="13"/>
      <c r="AB1527" s="13"/>
      <c r="AC1527" s="13"/>
      <c r="AD1527" s="13"/>
      <c r="AE1527" s="13"/>
      <c r="AT1527" s="194" t="s">
        <v>173</v>
      </c>
      <c r="AU1527" s="194" t="s">
        <v>171</v>
      </c>
      <c r="AV1527" s="13" t="s">
        <v>171</v>
      </c>
      <c r="AW1527" s="13" t="s">
        <v>32</v>
      </c>
      <c r="AX1527" s="13" t="s">
        <v>76</v>
      </c>
      <c r="AY1527" s="194" t="s">
        <v>165</v>
      </c>
    </row>
    <row r="1528" s="13" customFormat="1">
      <c r="A1528" s="13"/>
      <c r="B1528" s="192"/>
      <c r="C1528" s="13"/>
      <c r="D1528" s="193" t="s">
        <v>173</v>
      </c>
      <c r="E1528" s="194" t="s">
        <v>1</v>
      </c>
      <c r="F1528" s="195" t="s">
        <v>449</v>
      </c>
      <c r="G1528" s="13"/>
      <c r="H1528" s="196">
        <v>15.318</v>
      </c>
      <c r="I1528" s="197"/>
      <c r="J1528" s="13"/>
      <c r="K1528" s="13"/>
      <c r="L1528" s="192"/>
      <c r="M1528" s="198"/>
      <c r="N1528" s="199"/>
      <c r="O1528" s="199"/>
      <c r="P1528" s="199"/>
      <c r="Q1528" s="199"/>
      <c r="R1528" s="199"/>
      <c r="S1528" s="199"/>
      <c r="T1528" s="200"/>
      <c r="U1528" s="13"/>
      <c r="V1528" s="13"/>
      <c r="W1528" s="13"/>
      <c r="X1528" s="13"/>
      <c r="Y1528" s="13"/>
      <c r="Z1528" s="13"/>
      <c r="AA1528" s="13"/>
      <c r="AB1528" s="13"/>
      <c r="AC1528" s="13"/>
      <c r="AD1528" s="13"/>
      <c r="AE1528" s="13"/>
      <c r="AT1528" s="194" t="s">
        <v>173</v>
      </c>
      <c r="AU1528" s="194" t="s">
        <v>171</v>
      </c>
      <c r="AV1528" s="13" t="s">
        <v>171</v>
      </c>
      <c r="AW1528" s="13" t="s">
        <v>32</v>
      </c>
      <c r="AX1528" s="13" t="s">
        <v>76</v>
      </c>
      <c r="AY1528" s="194" t="s">
        <v>165</v>
      </c>
    </row>
    <row r="1529" s="13" customFormat="1">
      <c r="A1529" s="13"/>
      <c r="B1529" s="192"/>
      <c r="C1529" s="13"/>
      <c r="D1529" s="193" t="s">
        <v>173</v>
      </c>
      <c r="E1529" s="194" t="s">
        <v>1</v>
      </c>
      <c r="F1529" s="195" t="s">
        <v>450</v>
      </c>
      <c r="G1529" s="13"/>
      <c r="H1529" s="196">
        <v>8.7780000000000005</v>
      </c>
      <c r="I1529" s="197"/>
      <c r="J1529" s="13"/>
      <c r="K1529" s="13"/>
      <c r="L1529" s="192"/>
      <c r="M1529" s="198"/>
      <c r="N1529" s="199"/>
      <c r="O1529" s="199"/>
      <c r="P1529" s="199"/>
      <c r="Q1529" s="199"/>
      <c r="R1529" s="199"/>
      <c r="S1529" s="199"/>
      <c r="T1529" s="200"/>
      <c r="U1529" s="13"/>
      <c r="V1529" s="13"/>
      <c r="W1529" s="13"/>
      <c r="X1529" s="13"/>
      <c r="Y1529" s="13"/>
      <c r="Z1529" s="13"/>
      <c r="AA1529" s="13"/>
      <c r="AB1529" s="13"/>
      <c r="AC1529" s="13"/>
      <c r="AD1529" s="13"/>
      <c r="AE1529" s="13"/>
      <c r="AT1529" s="194" t="s">
        <v>173</v>
      </c>
      <c r="AU1529" s="194" t="s">
        <v>171</v>
      </c>
      <c r="AV1529" s="13" t="s">
        <v>171</v>
      </c>
      <c r="AW1529" s="13" t="s">
        <v>32</v>
      </c>
      <c r="AX1529" s="13" t="s">
        <v>76</v>
      </c>
      <c r="AY1529" s="194" t="s">
        <v>165</v>
      </c>
    </row>
    <row r="1530" s="13" customFormat="1">
      <c r="A1530" s="13"/>
      <c r="B1530" s="192"/>
      <c r="C1530" s="13"/>
      <c r="D1530" s="193" t="s">
        <v>173</v>
      </c>
      <c r="E1530" s="194" t="s">
        <v>1</v>
      </c>
      <c r="F1530" s="195" t="s">
        <v>451</v>
      </c>
      <c r="G1530" s="13"/>
      <c r="H1530" s="196">
        <v>10.108000000000001</v>
      </c>
      <c r="I1530" s="197"/>
      <c r="J1530" s="13"/>
      <c r="K1530" s="13"/>
      <c r="L1530" s="192"/>
      <c r="M1530" s="198"/>
      <c r="N1530" s="199"/>
      <c r="O1530" s="199"/>
      <c r="P1530" s="199"/>
      <c r="Q1530" s="199"/>
      <c r="R1530" s="199"/>
      <c r="S1530" s="199"/>
      <c r="T1530" s="200"/>
      <c r="U1530" s="13"/>
      <c r="V1530" s="13"/>
      <c r="W1530" s="13"/>
      <c r="X1530" s="13"/>
      <c r="Y1530" s="13"/>
      <c r="Z1530" s="13"/>
      <c r="AA1530" s="13"/>
      <c r="AB1530" s="13"/>
      <c r="AC1530" s="13"/>
      <c r="AD1530" s="13"/>
      <c r="AE1530" s="13"/>
      <c r="AT1530" s="194" t="s">
        <v>173</v>
      </c>
      <c r="AU1530" s="194" t="s">
        <v>171</v>
      </c>
      <c r="AV1530" s="13" t="s">
        <v>171</v>
      </c>
      <c r="AW1530" s="13" t="s">
        <v>32</v>
      </c>
      <c r="AX1530" s="13" t="s">
        <v>76</v>
      </c>
      <c r="AY1530" s="194" t="s">
        <v>165</v>
      </c>
    </row>
    <row r="1531" s="13" customFormat="1">
      <c r="A1531" s="13"/>
      <c r="B1531" s="192"/>
      <c r="C1531" s="13"/>
      <c r="D1531" s="193" t="s">
        <v>173</v>
      </c>
      <c r="E1531" s="194" t="s">
        <v>1</v>
      </c>
      <c r="F1531" s="195" t="s">
        <v>2103</v>
      </c>
      <c r="G1531" s="13"/>
      <c r="H1531" s="196">
        <v>27.306000000000001</v>
      </c>
      <c r="I1531" s="197"/>
      <c r="J1531" s="13"/>
      <c r="K1531" s="13"/>
      <c r="L1531" s="192"/>
      <c r="M1531" s="198"/>
      <c r="N1531" s="199"/>
      <c r="O1531" s="199"/>
      <c r="P1531" s="199"/>
      <c r="Q1531" s="199"/>
      <c r="R1531" s="199"/>
      <c r="S1531" s="199"/>
      <c r="T1531" s="200"/>
      <c r="U1531" s="13"/>
      <c r="V1531" s="13"/>
      <c r="W1531" s="13"/>
      <c r="X1531" s="13"/>
      <c r="Y1531" s="13"/>
      <c r="Z1531" s="13"/>
      <c r="AA1531" s="13"/>
      <c r="AB1531" s="13"/>
      <c r="AC1531" s="13"/>
      <c r="AD1531" s="13"/>
      <c r="AE1531" s="13"/>
      <c r="AT1531" s="194" t="s">
        <v>173</v>
      </c>
      <c r="AU1531" s="194" t="s">
        <v>171</v>
      </c>
      <c r="AV1531" s="13" t="s">
        <v>171</v>
      </c>
      <c r="AW1531" s="13" t="s">
        <v>32</v>
      </c>
      <c r="AX1531" s="13" t="s">
        <v>76</v>
      </c>
      <c r="AY1531" s="194" t="s">
        <v>165</v>
      </c>
    </row>
    <row r="1532" s="13" customFormat="1">
      <c r="A1532" s="13"/>
      <c r="B1532" s="192"/>
      <c r="C1532" s="13"/>
      <c r="D1532" s="193" t="s">
        <v>173</v>
      </c>
      <c r="E1532" s="194" t="s">
        <v>1</v>
      </c>
      <c r="F1532" s="195" t="s">
        <v>452</v>
      </c>
      <c r="G1532" s="13"/>
      <c r="H1532" s="196">
        <v>79.920000000000002</v>
      </c>
      <c r="I1532" s="197"/>
      <c r="J1532" s="13"/>
      <c r="K1532" s="13"/>
      <c r="L1532" s="192"/>
      <c r="M1532" s="198"/>
      <c r="N1532" s="199"/>
      <c r="O1532" s="199"/>
      <c r="P1532" s="199"/>
      <c r="Q1532" s="199"/>
      <c r="R1532" s="199"/>
      <c r="S1532" s="199"/>
      <c r="T1532" s="200"/>
      <c r="U1532" s="13"/>
      <c r="V1532" s="13"/>
      <c r="W1532" s="13"/>
      <c r="X1532" s="13"/>
      <c r="Y1532" s="13"/>
      <c r="Z1532" s="13"/>
      <c r="AA1532" s="13"/>
      <c r="AB1532" s="13"/>
      <c r="AC1532" s="13"/>
      <c r="AD1532" s="13"/>
      <c r="AE1532" s="13"/>
      <c r="AT1532" s="194" t="s">
        <v>173</v>
      </c>
      <c r="AU1532" s="194" t="s">
        <v>171</v>
      </c>
      <c r="AV1532" s="13" t="s">
        <v>171</v>
      </c>
      <c r="AW1532" s="13" t="s">
        <v>32</v>
      </c>
      <c r="AX1532" s="13" t="s">
        <v>76</v>
      </c>
      <c r="AY1532" s="194" t="s">
        <v>165</v>
      </c>
    </row>
    <row r="1533" s="13" customFormat="1">
      <c r="A1533" s="13"/>
      <c r="B1533" s="192"/>
      <c r="C1533" s="13"/>
      <c r="D1533" s="193" t="s">
        <v>173</v>
      </c>
      <c r="E1533" s="194" t="s">
        <v>1</v>
      </c>
      <c r="F1533" s="195" t="s">
        <v>2104</v>
      </c>
      <c r="G1533" s="13"/>
      <c r="H1533" s="196">
        <v>136.53</v>
      </c>
      <c r="I1533" s="197"/>
      <c r="J1533" s="13"/>
      <c r="K1533" s="13"/>
      <c r="L1533" s="192"/>
      <c r="M1533" s="198"/>
      <c r="N1533" s="199"/>
      <c r="O1533" s="199"/>
      <c r="P1533" s="199"/>
      <c r="Q1533" s="199"/>
      <c r="R1533" s="199"/>
      <c r="S1533" s="199"/>
      <c r="T1533" s="200"/>
      <c r="U1533" s="13"/>
      <c r="V1533" s="13"/>
      <c r="W1533" s="13"/>
      <c r="X1533" s="13"/>
      <c r="Y1533" s="13"/>
      <c r="Z1533" s="13"/>
      <c r="AA1533" s="13"/>
      <c r="AB1533" s="13"/>
      <c r="AC1533" s="13"/>
      <c r="AD1533" s="13"/>
      <c r="AE1533" s="13"/>
      <c r="AT1533" s="194" t="s">
        <v>173</v>
      </c>
      <c r="AU1533" s="194" t="s">
        <v>171</v>
      </c>
      <c r="AV1533" s="13" t="s">
        <v>171</v>
      </c>
      <c r="AW1533" s="13" t="s">
        <v>32</v>
      </c>
      <c r="AX1533" s="13" t="s">
        <v>76</v>
      </c>
      <c r="AY1533" s="194" t="s">
        <v>165</v>
      </c>
    </row>
    <row r="1534" s="13" customFormat="1">
      <c r="A1534" s="13"/>
      <c r="B1534" s="192"/>
      <c r="C1534" s="13"/>
      <c r="D1534" s="193" t="s">
        <v>173</v>
      </c>
      <c r="E1534" s="194" t="s">
        <v>1</v>
      </c>
      <c r="F1534" s="195" t="s">
        <v>2105</v>
      </c>
      <c r="G1534" s="13"/>
      <c r="H1534" s="196">
        <v>53.613</v>
      </c>
      <c r="I1534" s="197"/>
      <c r="J1534" s="13"/>
      <c r="K1534" s="13"/>
      <c r="L1534" s="192"/>
      <c r="M1534" s="198"/>
      <c r="N1534" s="199"/>
      <c r="O1534" s="199"/>
      <c r="P1534" s="199"/>
      <c r="Q1534" s="199"/>
      <c r="R1534" s="199"/>
      <c r="S1534" s="199"/>
      <c r="T1534" s="200"/>
      <c r="U1534" s="13"/>
      <c r="V1534" s="13"/>
      <c r="W1534" s="13"/>
      <c r="X1534" s="13"/>
      <c r="Y1534" s="13"/>
      <c r="Z1534" s="13"/>
      <c r="AA1534" s="13"/>
      <c r="AB1534" s="13"/>
      <c r="AC1534" s="13"/>
      <c r="AD1534" s="13"/>
      <c r="AE1534" s="13"/>
      <c r="AT1534" s="194" t="s">
        <v>173</v>
      </c>
      <c r="AU1534" s="194" t="s">
        <v>171</v>
      </c>
      <c r="AV1534" s="13" t="s">
        <v>171</v>
      </c>
      <c r="AW1534" s="13" t="s">
        <v>32</v>
      </c>
      <c r="AX1534" s="13" t="s">
        <v>76</v>
      </c>
      <c r="AY1534" s="194" t="s">
        <v>165</v>
      </c>
    </row>
    <row r="1535" s="13" customFormat="1">
      <c r="A1535" s="13"/>
      <c r="B1535" s="192"/>
      <c r="C1535" s="13"/>
      <c r="D1535" s="193" t="s">
        <v>173</v>
      </c>
      <c r="E1535" s="194" t="s">
        <v>1</v>
      </c>
      <c r="F1535" s="195" t="s">
        <v>1900</v>
      </c>
      <c r="G1535" s="13"/>
      <c r="H1535" s="196">
        <v>9.5760000000000005</v>
      </c>
      <c r="I1535" s="197"/>
      <c r="J1535" s="13"/>
      <c r="K1535" s="13"/>
      <c r="L1535" s="192"/>
      <c r="M1535" s="198"/>
      <c r="N1535" s="199"/>
      <c r="O1535" s="199"/>
      <c r="P1535" s="199"/>
      <c r="Q1535" s="199"/>
      <c r="R1535" s="199"/>
      <c r="S1535" s="199"/>
      <c r="T1535" s="200"/>
      <c r="U1535" s="13"/>
      <c r="V1535" s="13"/>
      <c r="W1535" s="13"/>
      <c r="X1535" s="13"/>
      <c r="Y1535" s="13"/>
      <c r="Z1535" s="13"/>
      <c r="AA1535" s="13"/>
      <c r="AB1535" s="13"/>
      <c r="AC1535" s="13"/>
      <c r="AD1535" s="13"/>
      <c r="AE1535" s="13"/>
      <c r="AT1535" s="194" t="s">
        <v>173</v>
      </c>
      <c r="AU1535" s="194" t="s">
        <v>171</v>
      </c>
      <c r="AV1535" s="13" t="s">
        <v>171</v>
      </c>
      <c r="AW1535" s="13" t="s">
        <v>32</v>
      </c>
      <c r="AX1535" s="13" t="s">
        <v>76</v>
      </c>
      <c r="AY1535" s="194" t="s">
        <v>165</v>
      </c>
    </row>
    <row r="1536" s="13" customFormat="1">
      <c r="A1536" s="13"/>
      <c r="B1536" s="192"/>
      <c r="C1536" s="13"/>
      <c r="D1536" s="193" t="s">
        <v>173</v>
      </c>
      <c r="E1536" s="194" t="s">
        <v>1</v>
      </c>
      <c r="F1536" s="195" t="s">
        <v>1901</v>
      </c>
      <c r="G1536" s="13"/>
      <c r="H1536" s="196">
        <v>7.3150000000000004</v>
      </c>
      <c r="I1536" s="197"/>
      <c r="J1536" s="13"/>
      <c r="K1536" s="13"/>
      <c r="L1536" s="192"/>
      <c r="M1536" s="198"/>
      <c r="N1536" s="199"/>
      <c r="O1536" s="199"/>
      <c r="P1536" s="199"/>
      <c r="Q1536" s="199"/>
      <c r="R1536" s="199"/>
      <c r="S1536" s="199"/>
      <c r="T1536" s="200"/>
      <c r="U1536" s="13"/>
      <c r="V1536" s="13"/>
      <c r="W1536" s="13"/>
      <c r="X1536" s="13"/>
      <c r="Y1536" s="13"/>
      <c r="Z1536" s="13"/>
      <c r="AA1536" s="13"/>
      <c r="AB1536" s="13"/>
      <c r="AC1536" s="13"/>
      <c r="AD1536" s="13"/>
      <c r="AE1536" s="13"/>
      <c r="AT1536" s="194" t="s">
        <v>173</v>
      </c>
      <c r="AU1536" s="194" t="s">
        <v>171</v>
      </c>
      <c r="AV1536" s="13" t="s">
        <v>171</v>
      </c>
      <c r="AW1536" s="13" t="s">
        <v>32</v>
      </c>
      <c r="AX1536" s="13" t="s">
        <v>76</v>
      </c>
      <c r="AY1536" s="194" t="s">
        <v>165</v>
      </c>
    </row>
    <row r="1537" s="13" customFormat="1">
      <c r="A1537" s="13"/>
      <c r="B1537" s="192"/>
      <c r="C1537" s="13"/>
      <c r="D1537" s="193" t="s">
        <v>173</v>
      </c>
      <c r="E1537" s="194" t="s">
        <v>1</v>
      </c>
      <c r="F1537" s="195" t="s">
        <v>1902</v>
      </c>
      <c r="G1537" s="13"/>
      <c r="H1537" s="196">
        <v>7.5810000000000004</v>
      </c>
      <c r="I1537" s="197"/>
      <c r="J1537" s="13"/>
      <c r="K1537" s="13"/>
      <c r="L1537" s="192"/>
      <c r="M1537" s="198"/>
      <c r="N1537" s="199"/>
      <c r="O1537" s="199"/>
      <c r="P1537" s="199"/>
      <c r="Q1537" s="199"/>
      <c r="R1537" s="199"/>
      <c r="S1537" s="199"/>
      <c r="T1537" s="200"/>
      <c r="U1537" s="13"/>
      <c r="V1537" s="13"/>
      <c r="W1537" s="13"/>
      <c r="X1537" s="13"/>
      <c r="Y1537" s="13"/>
      <c r="Z1537" s="13"/>
      <c r="AA1537" s="13"/>
      <c r="AB1537" s="13"/>
      <c r="AC1537" s="13"/>
      <c r="AD1537" s="13"/>
      <c r="AE1537" s="13"/>
      <c r="AT1537" s="194" t="s">
        <v>173</v>
      </c>
      <c r="AU1537" s="194" t="s">
        <v>171</v>
      </c>
      <c r="AV1537" s="13" t="s">
        <v>171</v>
      </c>
      <c r="AW1537" s="13" t="s">
        <v>32</v>
      </c>
      <c r="AX1537" s="13" t="s">
        <v>76</v>
      </c>
      <c r="AY1537" s="194" t="s">
        <v>165</v>
      </c>
    </row>
    <row r="1538" s="13" customFormat="1">
      <c r="A1538" s="13"/>
      <c r="B1538" s="192"/>
      <c r="C1538" s="13"/>
      <c r="D1538" s="193" t="s">
        <v>173</v>
      </c>
      <c r="E1538" s="194" t="s">
        <v>1</v>
      </c>
      <c r="F1538" s="195" t="s">
        <v>1903</v>
      </c>
      <c r="G1538" s="13"/>
      <c r="H1538" s="196">
        <v>9.1769999999999996</v>
      </c>
      <c r="I1538" s="197"/>
      <c r="J1538" s="13"/>
      <c r="K1538" s="13"/>
      <c r="L1538" s="192"/>
      <c r="M1538" s="198"/>
      <c r="N1538" s="199"/>
      <c r="O1538" s="199"/>
      <c r="P1538" s="199"/>
      <c r="Q1538" s="199"/>
      <c r="R1538" s="199"/>
      <c r="S1538" s="199"/>
      <c r="T1538" s="200"/>
      <c r="U1538" s="13"/>
      <c r="V1538" s="13"/>
      <c r="W1538" s="13"/>
      <c r="X1538" s="13"/>
      <c r="Y1538" s="13"/>
      <c r="Z1538" s="13"/>
      <c r="AA1538" s="13"/>
      <c r="AB1538" s="13"/>
      <c r="AC1538" s="13"/>
      <c r="AD1538" s="13"/>
      <c r="AE1538" s="13"/>
      <c r="AT1538" s="194" t="s">
        <v>173</v>
      </c>
      <c r="AU1538" s="194" t="s">
        <v>171</v>
      </c>
      <c r="AV1538" s="13" t="s">
        <v>171</v>
      </c>
      <c r="AW1538" s="13" t="s">
        <v>32</v>
      </c>
      <c r="AX1538" s="13" t="s">
        <v>76</v>
      </c>
      <c r="AY1538" s="194" t="s">
        <v>165</v>
      </c>
    </row>
    <row r="1539" s="13" customFormat="1">
      <c r="A1539" s="13"/>
      <c r="B1539" s="192"/>
      <c r="C1539" s="13"/>
      <c r="D1539" s="193" t="s">
        <v>173</v>
      </c>
      <c r="E1539" s="194" t="s">
        <v>1</v>
      </c>
      <c r="F1539" s="195" t="s">
        <v>2106</v>
      </c>
      <c r="G1539" s="13"/>
      <c r="H1539" s="196">
        <v>42.290999999999997</v>
      </c>
      <c r="I1539" s="197"/>
      <c r="J1539" s="13"/>
      <c r="K1539" s="13"/>
      <c r="L1539" s="192"/>
      <c r="M1539" s="198"/>
      <c r="N1539" s="199"/>
      <c r="O1539" s="199"/>
      <c r="P1539" s="199"/>
      <c r="Q1539" s="199"/>
      <c r="R1539" s="199"/>
      <c r="S1539" s="199"/>
      <c r="T1539" s="200"/>
      <c r="U1539" s="13"/>
      <c r="V1539" s="13"/>
      <c r="W1539" s="13"/>
      <c r="X1539" s="13"/>
      <c r="Y1539" s="13"/>
      <c r="Z1539" s="13"/>
      <c r="AA1539" s="13"/>
      <c r="AB1539" s="13"/>
      <c r="AC1539" s="13"/>
      <c r="AD1539" s="13"/>
      <c r="AE1539" s="13"/>
      <c r="AT1539" s="194" t="s">
        <v>173</v>
      </c>
      <c r="AU1539" s="194" t="s">
        <v>171</v>
      </c>
      <c r="AV1539" s="13" t="s">
        <v>171</v>
      </c>
      <c r="AW1539" s="13" t="s">
        <v>32</v>
      </c>
      <c r="AX1539" s="13" t="s">
        <v>76</v>
      </c>
      <c r="AY1539" s="194" t="s">
        <v>165</v>
      </c>
    </row>
    <row r="1540" s="13" customFormat="1">
      <c r="A1540" s="13"/>
      <c r="B1540" s="192"/>
      <c r="C1540" s="13"/>
      <c r="D1540" s="193" t="s">
        <v>173</v>
      </c>
      <c r="E1540" s="194" t="s">
        <v>1</v>
      </c>
      <c r="F1540" s="195" t="s">
        <v>2107</v>
      </c>
      <c r="G1540" s="13"/>
      <c r="H1540" s="196">
        <v>78.587999999999994</v>
      </c>
      <c r="I1540" s="197"/>
      <c r="J1540" s="13"/>
      <c r="K1540" s="13"/>
      <c r="L1540" s="192"/>
      <c r="M1540" s="198"/>
      <c r="N1540" s="199"/>
      <c r="O1540" s="199"/>
      <c r="P1540" s="199"/>
      <c r="Q1540" s="199"/>
      <c r="R1540" s="199"/>
      <c r="S1540" s="199"/>
      <c r="T1540" s="200"/>
      <c r="U1540" s="13"/>
      <c r="V1540" s="13"/>
      <c r="W1540" s="13"/>
      <c r="X1540" s="13"/>
      <c r="Y1540" s="13"/>
      <c r="Z1540" s="13"/>
      <c r="AA1540" s="13"/>
      <c r="AB1540" s="13"/>
      <c r="AC1540" s="13"/>
      <c r="AD1540" s="13"/>
      <c r="AE1540" s="13"/>
      <c r="AT1540" s="194" t="s">
        <v>173</v>
      </c>
      <c r="AU1540" s="194" t="s">
        <v>171</v>
      </c>
      <c r="AV1540" s="13" t="s">
        <v>171</v>
      </c>
      <c r="AW1540" s="13" t="s">
        <v>32</v>
      </c>
      <c r="AX1540" s="13" t="s">
        <v>76</v>
      </c>
      <c r="AY1540" s="194" t="s">
        <v>165</v>
      </c>
    </row>
    <row r="1541" s="13" customFormat="1">
      <c r="A1541" s="13"/>
      <c r="B1541" s="192"/>
      <c r="C1541" s="13"/>
      <c r="D1541" s="193" t="s">
        <v>173</v>
      </c>
      <c r="E1541" s="194" t="s">
        <v>1</v>
      </c>
      <c r="F1541" s="195" t="s">
        <v>462</v>
      </c>
      <c r="G1541" s="13"/>
      <c r="H1541" s="196">
        <v>61.938000000000002</v>
      </c>
      <c r="I1541" s="197"/>
      <c r="J1541" s="13"/>
      <c r="K1541" s="13"/>
      <c r="L1541" s="192"/>
      <c r="M1541" s="198"/>
      <c r="N1541" s="199"/>
      <c r="O1541" s="199"/>
      <c r="P1541" s="199"/>
      <c r="Q1541" s="199"/>
      <c r="R1541" s="199"/>
      <c r="S1541" s="199"/>
      <c r="T1541" s="200"/>
      <c r="U1541" s="13"/>
      <c r="V1541" s="13"/>
      <c r="W1541" s="13"/>
      <c r="X1541" s="13"/>
      <c r="Y1541" s="13"/>
      <c r="Z1541" s="13"/>
      <c r="AA1541" s="13"/>
      <c r="AB1541" s="13"/>
      <c r="AC1541" s="13"/>
      <c r="AD1541" s="13"/>
      <c r="AE1541" s="13"/>
      <c r="AT1541" s="194" t="s">
        <v>173</v>
      </c>
      <c r="AU1541" s="194" t="s">
        <v>171</v>
      </c>
      <c r="AV1541" s="13" t="s">
        <v>171</v>
      </c>
      <c r="AW1541" s="13" t="s">
        <v>32</v>
      </c>
      <c r="AX1541" s="13" t="s">
        <v>76</v>
      </c>
      <c r="AY1541" s="194" t="s">
        <v>165</v>
      </c>
    </row>
    <row r="1542" s="13" customFormat="1">
      <c r="A1542" s="13"/>
      <c r="B1542" s="192"/>
      <c r="C1542" s="13"/>
      <c r="D1542" s="193" t="s">
        <v>173</v>
      </c>
      <c r="E1542" s="194" t="s">
        <v>1</v>
      </c>
      <c r="F1542" s="195" t="s">
        <v>463</v>
      </c>
      <c r="G1542" s="13"/>
      <c r="H1542" s="196">
        <v>74.259</v>
      </c>
      <c r="I1542" s="197"/>
      <c r="J1542" s="13"/>
      <c r="K1542" s="13"/>
      <c r="L1542" s="192"/>
      <c r="M1542" s="198"/>
      <c r="N1542" s="199"/>
      <c r="O1542" s="199"/>
      <c r="P1542" s="199"/>
      <c r="Q1542" s="199"/>
      <c r="R1542" s="199"/>
      <c r="S1542" s="199"/>
      <c r="T1542" s="200"/>
      <c r="U1542" s="13"/>
      <c r="V1542" s="13"/>
      <c r="W1542" s="13"/>
      <c r="X1542" s="13"/>
      <c r="Y1542" s="13"/>
      <c r="Z1542" s="13"/>
      <c r="AA1542" s="13"/>
      <c r="AB1542" s="13"/>
      <c r="AC1542" s="13"/>
      <c r="AD1542" s="13"/>
      <c r="AE1542" s="13"/>
      <c r="AT1542" s="194" t="s">
        <v>173</v>
      </c>
      <c r="AU1542" s="194" t="s">
        <v>171</v>
      </c>
      <c r="AV1542" s="13" t="s">
        <v>171</v>
      </c>
      <c r="AW1542" s="13" t="s">
        <v>32</v>
      </c>
      <c r="AX1542" s="13" t="s">
        <v>76</v>
      </c>
      <c r="AY1542" s="194" t="s">
        <v>165</v>
      </c>
    </row>
    <row r="1543" s="13" customFormat="1">
      <c r="A1543" s="13"/>
      <c r="B1543" s="192"/>
      <c r="C1543" s="13"/>
      <c r="D1543" s="193" t="s">
        <v>173</v>
      </c>
      <c r="E1543" s="194" t="s">
        <v>1</v>
      </c>
      <c r="F1543" s="195" t="s">
        <v>1906</v>
      </c>
      <c r="G1543" s="13"/>
      <c r="H1543" s="196">
        <v>11.438000000000001</v>
      </c>
      <c r="I1543" s="197"/>
      <c r="J1543" s="13"/>
      <c r="K1543" s="13"/>
      <c r="L1543" s="192"/>
      <c r="M1543" s="198"/>
      <c r="N1543" s="199"/>
      <c r="O1543" s="199"/>
      <c r="P1543" s="199"/>
      <c r="Q1543" s="199"/>
      <c r="R1543" s="199"/>
      <c r="S1543" s="199"/>
      <c r="T1543" s="200"/>
      <c r="U1543" s="13"/>
      <c r="V1543" s="13"/>
      <c r="W1543" s="13"/>
      <c r="X1543" s="13"/>
      <c r="Y1543" s="13"/>
      <c r="Z1543" s="13"/>
      <c r="AA1543" s="13"/>
      <c r="AB1543" s="13"/>
      <c r="AC1543" s="13"/>
      <c r="AD1543" s="13"/>
      <c r="AE1543" s="13"/>
      <c r="AT1543" s="194" t="s">
        <v>173</v>
      </c>
      <c r="AU1543" s="194" t="s">
        <v>171</v>
      </c>
      <c r="AV1543" s="13" t="s">
        <v>171</v>
      </c>
      <c r="AW1543" s="13" t="s">
        <v>32</v>
      </c>
      <c r="AX1543" s="13" t="s">
        <v>76</v>
      </c>
      <c r="AY1543" s="194" t="s">
        <v>165</v>
      </c>
    </row>
    <row r="1544" s="13" customFormat="1">
      <c r="A1544" s="13"/>
      <c r="B1544" s="192"/>
      <c r="C1544" s="13"/>
      <c r="D1544" s="193" t="s">
        <v>173</v>
      </c>
      <c r="E1544" s="194" t="s">
        <v>1</v>
      </c>
      <c r="F1544" s="195" t="s">
        <v>465</v>
      </c>
      <c r="G1544" s="13"/>
      <c r="H1544" s="196">
        <v>55.277999999999999</v>
      </c>
      <c r="I1544" s="197"/>
      <c r="J1544" s="13"/>
      <c r="K1544" s="13"/>
      <c r="L1544" s="192"/>
      <c r="M1544" s="198"/>
      <c r="N1544" s="199"/>
      <c r="O1544" s="199"/>
      <c r="P1544" s="199"/>
      <c r="Q1544" s="199"/>
      <c r="R1544" s="199"/>
      <c r="S1544" s="199"/>
      <c r="T1544" s="200"/>
      <c r="U1544" s="13"/>
      <c r="V1544" s="13"/>
      <c r="W1544" s="13"/>
      <c r="X1544" s="13"/>
      <c r="Y1544" s="13"/>
      <c r="Z1544" s="13"/>
      <c r="AA1544" s="13"/>
      <c r="AB1544" s="13"/>
      <c r="AC1544" s="13"/>
      <c r="AD1544" s="13"/>
      <c r="AE1544" s="13"/>
      <c r="AT1544" s="194" t="s">
        <v>173</v>
      </c>
      <c r="AU1544" s="194" t="s">
        <v>171</v>
      </c>
      <c r="AV1544" s="13" t="s">
        <v>171</v>
      </c>
      <c r="AW1544" s="13" t="s">
        <v>32</v>
      </c>
      <c r="AX1544" s="13" t="s">
        <v>76</v>
      </c>
      <c r="AY1544" s="194" t="s">
        <v>165</v>
      </c>
    </row>
    <row r="1545" s="13" customFormat="1">
      <c r="A1545" s="13"/>
      <c r="B1545" s="192"/>
      <c r="C1545" s="13"/>
      <c r="D1545" s="193" t="s">
        <v>173</v>
      </c>
      <c r="E1545" s="194" t="s">
        <v>1</v>
      </c>
      <c r="F1545" s="195" t="s">
        <v>2108</v>
      </c>
      <c r="G1545" s="13"/>
      <c r="H1545" s="196">
        <v>67.266000000000005</v>
      </c>
      <c r="I1545" s="197"/>
      <c r="J1545" s="13"/>
      <c r="K1545" s="13"/>
      <c r="L1545" s="192"/>
      <c r="M1545" s="198"/>
      <c r="N1545" s="199"/>
      <c r="O1545" s="199"/>
      <c r="P1545" s="199"/>
      <c r="Q1545" s="199"/>
      <c r="R1545" s="199"/>
      <c r="S1545" s="199"/>
      <c r="T1545" s="200"/>
      <c r="U1545" s="13"/>
      <c r="V1545" s="13"/>
      <c r="W1545" s="13"/>
      <c r="X1545" s="13"/>
      <c r="Y1545" s="13"/>
      <c r="Z1545" s="13"/>
      <c r="AA1545" s="13"/>
      <c r="AB1545" s="13"/>
      <c r="AC1545" s="13"/>
      <c r="AD1545" s="13"/>
      <c r="AE1545" s="13"/>
      <c r="AT1545" s="194" t="s">
        <v>173</v>
      </c>
      <c r="AU1545" s="194" t="s">
        <v>171</v>
      </c>
      <c r="AV1545" s="13" t="s">
        <v>171</v>
      </c>
      <c r="AW1545" s="13" t="s">
        <v>32</v>
      </c>
      <c r="AX1545" s="13" t="s">
        <v>76</v>
      </c>
      <c r="AY1545" s="194" t="s">
        <v>165</v>
      </c>
    </row>
    <row r="1546" s="13" customFormat="1">
      <c r="A1546" s="13"/>
      <c r="B1546" s="192"/>
      <c r="C1546" s="13"/>
      <c r="D1546" s="193" t="s">
        <v>173</v>
      </c>
      <c r="E1546" s="194" t="s">
        <v>1</v>
      </c>
      <c r="F1546" s="195" t="s">
        <v>1907</v>
      </c>
      <c r="G1546" s="13"/>
      <c r="H1546" s="196">
        <v>13.167</v>
      </c>
      <c r="I1546" s="197"/>
      <c r="J1546" s="13"/>
      <c r="K1546" s="13"/>
      <c r="L1546" s="192"/>
      <c r="M1546" s="198"/>
      <c r="N1546" s="199"/>
      <c r="O1546" s="199"/>
      <c r="P1546" s="199"/>
      <c r="Q1546" s="199"/>
      <c r="R1546" s="199"/>
      <c r="S1546" s="199"/>
      <c r="T1546" s="200"/>
      <c r="U1546" s="13"/>
      <c r="V1546" s="13"/>
      <c r="W1546" s="13"/>
      <c r="X1546" s="13"/>
      <c r="Y1546" s="13"/>
      <c r="Z1546" s="13"/>
      <c r="AA1546" s="13"/>
      <c r="AB1546" s="13"/>
      <c r="AC1546" s="13"/>
      <c r="AD1546" s="13"/>
      <c r="AE1546" s="13"/>
      <c r="AT1546" s="194" t="s">
        <v>173</v>
      </c>
      <c r="AU1546" s="194" t="s">
        <v>171</v>
      </c>
      <c r="AV1546" s="13" t="s">
        <v>171</v>
      </c>
      <c r="AW1546" s="13" t="s">
        <v>32</v>
      </c>
      <c r="AX1546" s="13" t="s">
        <v>76</v>
      </c>
      <c r="AY1546" s="194" t="s">
        <v>165</v>
      </c>
    </row>
    <row r="1547" s="13" customFormat="1">
      <c r="A1547" s="13"/>
      <c r="B1547" s="192"/>
      <c r="C1547" s="13"/>
      <c r="D1547" s="193" t="s">
        <v>173</v>
      </c>
      <c r="E1547" s="194" t="s">
        <v>1</v>
      </c>
      <c r="F1547" s="195" t="s">
        <v>2109</v>
      </c>
      <c r="G1547" s="13"/>
      <c r="H1547" s="196">
        <v>64.436000000000007</v>
      </c>
      <c r="I1547" s="197"/>
      <c r="J1547" s="13"/>
      <c r="K1547" s="13"/>
      <c r="L1547" s="192"/>
      <c r="M1547" s="198"/>
      <c r="N1547" s="199"/>
      <c r="O1547" s="199"/>
      <c r="P1547" s="199"/>
      <c r="Q1547" s="199"/>
      <c r="R1547" s="199"/>
      <c r="S1547" s="199"/>
      <c r="T1547" s="200"/>
      <c r="U1547" s="13"/>
      <c r="V1547" s="13"/>
      <c r="W1547" s="13"/>
      <c r="X1547" s="13"/>
      <c r="Y1547" s="13"/>
      <c r="Z1547" s="13"/>
      <c r="AA1547" s="13"/>
      <c r="AB1547" s="13"/>
      <c r="AC1547" s="13"/>
      <c r="AD1547" s="13"/>
      <c r="AE1547" s="13"/>
      <c r="AT1547" s="194" t="s">
        <v>173</v>
      </c>
      <c r="AU1547" s="194" t="s">
        <v>171</v>
      </c>
      <c r="AV1547" s="13" t="s">
        <v>171</v>
      </c>
      <c r="AW1547" s="13" t="s">
        <v>32</v>
      </c>
      <c r="AX1547" s="13" t="s">
        <v>76</v>
      </c>
      <c r="AY1547" s="194" t="s">
        <v>165</v>
      </c>
    </row>
    <row r="1548" s="13" customFormat="1">
      <c r="A1548" s="13"/>
      <c r="B1548" s="192"/>
      <c r="C1548" s="13"/>
      <c r="D1548" s="193" t="s">
        <v>173</v>
      </c>
      <c r="E1548" s="194" t="s">
        <v>1</v>
      </c>
      <c r="F1548" s="195" t="s">
        <v>2110</v>
      </c>
      <c r="G1548" s="13"/>
      <c r="H1548" s="196">
        <v>77.921999999999997</v>
      </c>
      <c r="I1548" s="197"/>
      <c r="J1548" s="13"/>
      <c r="K1548" s="13"/>
      <c r="L1548" s="192"/>
      <c r="M1548" s="198"/>
      <c r="N1548" s="199"/>
      <c r="O1548" s="199"/>
      <c r="P1548" s="199"/>
      <c r="Q1548" s="199"/>
      <c r="R1548" s="199"/>
      <c r="S1548" s="199"/>
      <c r="T1548" s="200"/>
      <c r="U1548" s="13"/>
      <c r="V1548" s="13"/>
      <c r="W1548" s="13"/>
      <c r="X1548" s="13"/>
      <c r="Y1548" s="13"/>
      <c r="Z1548" s="13"/>
      <c r="AA1548" s="13"/>
      <c r="AB1548" s="13"/>
      <c r="AC1548" s="13"/>
      <c r="AD1548" s="13"/>
      <c r="AE1548" s="13"/>
      <c r="AT1548" s="194" t="s">
        <v>173</v>
      </c>
      <c r="AU1548" s="194" t="s">
        <v>171</v>
      </c>
      <c r="AV1548" s="13" t="s">
        <v>171</v>
      </c>
      <c r="AW1548" s="13" t="s">
        <v>32</v>
      </c>
      <c r="AX1548" s="13" t="s">
        <v>76</v>
      </c>
      <c r="AY1548" s="194" t="s">
        <v>165</v>
      </c>
    </row>
    <row r="1549" s="13" customFormat="1">
      <c r="A1549" s="13"/>
      <c r="B1549" s="192"/>
      <c r="C1549" s="13"/>
      <c r="D1549" s="193" t="s">
        <v>173</v>
      </c>
      <c r="E1549" s="194" t="s">
        <v>1</v>
      </c>
      <c r="F1549" s="195" t="s">
        <v>1908</v>
      </c>
      <c r="G1549" s="13"/>
      <c r="H1549" s="196">
        <v>11.438000000000001</v>
      </c>
      <c r="I1549" s="197"/>
      <c r="J1549" s="13"/>
      <c r="K1549" s="13"/>
      <c r="L1549" s="192"/>
      <c r="M1549" s="198"/>
      <c r="N1549" s="199"/>
      <c r="O1549" s="199"/>
      <c r="P1549" s="199"/>
      <c r="Q1549" s="199"/>
      <c r="R1549" s="199"/>
      <c r="S1549" s="199"/>
      <c r="T1549" s="200"/>
      <c r="U1549" s="13"/>
      <c r="V1549" s="13"/>
      <c r="W1549" s="13"/>
      <c r="X1549" s="13"/>
      <c r="Y1549" s="13"/>
      <c r="Z1549" s="13"/>
      <c r="AA1549" s="13"/>
      <c r="AB1549" s="13"/>
      <c r="AC1549" s="13"/>
      <c r="AD1549" s="13"/>
      <c r="AE1549" s="13"/>
      <c r="AT1549" s="194" t="s">
        <v>173</v>
      </c>
      <c r="AU1549" s="194" t="s">
        <v>171</v>
      </c>
      <c r="AV1549" s="13" t="s">
        <v>171</v>
      </c>
      <c r="AW1549" s="13" t="s">
        <v>32</v>
      </c>
      <c r="AX1549" s="13" t="s">
        <v>76</v>
      </c>
      <c r="AY1549" s="194" t="s">
        <v>165</v>
      </c>
    </row>
    <row r="1550" s="13" customFormat="1">
      <c r="A1550" s="13"/>
      <c r="B1550" s="192"/>
      <c r="C1550" s="13"/>
      <c r="D1550" s="193" t="s">
        <v>173</v>
      </c>
      <c r="E1550" s="194" t="s">
        <v>1</v>
      </c>
      <c r="F1550" s="195" t="s">
        <v>2111</v>
      </c>
      <c r="G1550" s="13"/>
      <c r="H1550" s="196">
        <v>57.442999999999998</v>
      </c>
      <c r="I1550" s="197"/>
      <c r="J1550" s="13"/>
      <c r="K1550" s="13"/>
      <c r="L1550" s="192"/>
      <c r="M1550" s="198"/>
      <c r="N1550" s="199"/>
      <c r="O1550" s="199"/>
      <c r="P1550" s="199"/>
      <c r="Q1550" s="199"/>
      <c r="R1550" s="199"/>
      <c r="S1550" s="199"/>
      <c r="T1550" s="200"/>
      <c r="U1550" s="13"/>
      <c r="V1550" s="13"/>
      <c r="W1550" s="13"/>
      <c r="X1550" s="13"/>
      <c r="Y1550" s="13"/>
      <c r="Z1550" s="13"/>
      <c r="AA1550" s="13"/>
      <c r="AB1550" s="13"/>
      <c r="AC1550" s="13"/>
      <c r="AD1550" s="13"/>
      <c r="AE1550" s="13"/>
      <c r="AT1550" s="194" t="s">
        <v>173</v>
      </c>
      <c r="AU1550" s="194" t="s">
        <v>171</v>
      </c>
      <c r="AV1550" s="13" t="s">
        <v>171</v>
      </c>
      <c r="AW1550" s="13" t="s">
        <v>32</v>
      </c>
      <c r="AX1550" s="13" t="s">
        <v>76</v>
      </c>
      <c r="AY1550" s="194" t="s">
        <v>165</v>
      </c>
    </row>
    <row r="1551" s="13" customFormat="1">
      <c r="A1551" s="13"/>
      <c r="B1551" s="192"/>
      <c r="C1551" s="13"/>
      <c r="D1551" s="193" t="s">
        <v>173</v>
      </c>
      <c r="E1551" s="194" t="s">
        <v>1</v>
      </c>
      <c r="F1551" s="195" t="s">
        <v>2112</v>
      </c>
      <c r="G1551" s="13"/>
      <c r="H1551" s="196">
        <v>53.945999999999998</v>
      </c>
      <c r="I1551" s="197"/>
      <c r="J1551" s="13"/>
      <c r="K1551" s="13"/>
      <c r="L1551" s="192"/>
      <c r="M1551" s="198"/>
      <c r="N1551" s="199"/>
      <c r="O1551" s="199"/>
      <c r="P1551" s="199"/>
      <c r="Q1551" s="199"/>
      <c r="R1551" s="199"/>
      <c r="S1551" s="199"/>
      <c r="T1551" s="200"/>
      <c r="U1551" s="13"/>
      <c r="V1551" s="13"/>
      <c r="W1551" s="13"/>
      <c r="X1551" s="13"/>
      <c r="Y1551" s="13"/>
      <c r="Z1551" s="13"/>
      <c r="AA1551" s="13"/>
      <c r="AB1551" s="13"/>
      <c r="AC1551" s="13"/>
      <c r="AD1551" s="13"/>
      <c r="AE1551" s="13"/>
      <c r="AT1551" s="194" t="s">
        <v>173</v>
      </c>
      <c r="AU1551" s="194" t="s">
        <v>171</v>
      </c>
      <c r="AV1551" s="13" t="s">
        <v>171</v>
      </c>
      <c r="AW1551" s="13" t="s">
        <v>32</v>
      </c>
      <c r="AX1551" s="13" t="s">
        <v>76</v>
      </c>
      <c r="AY1551" s="194" t="s">
        <v>165</v>
      </c>
    </row>
    <row r="1552" s="13" customFormat="1">
      <c r="A1552" s="13"/>
      <c r="B1552" s="192"/>
      <c r="C1552" s="13"/>
      <c r="D1552" s="193" t="s">
        <v>173</v>
      </c>
      <c r="E1552" s="194" t="s">
        <v>1</v>
      </c>
      <c r="F1552" s="195" t="s">
        <v>2113</v>
      </c>
      <c r="G1552" s="13"/>
      <c r="H1552" s="196">
        <v>53.280000000000001</v>
      </c>
      <c r="I1552" s="197"/>
      <c r="J1552" s="13"/>
      <c r="K1552" s="13"/>
      <c r="L1552" s="192"/>
      <c r="M1552" s="198"/>
      <c r="N1552" s="199"/>
      <c r="O1552" s="199"/>
      <c r="P1552" s="199"/>
      <c r="Q1552" s="199"/>
      <c r="R1552" s="199"/>
      <c r="S1552" s="199"/>
      <c r="T1552" s="200"/>
      <c r="U1552" s="13"/>
      <c r="V1552" s="13"/>
      <c r="W1552" s="13"/>
      <c r="X1552" s="13"/>
      <c r="Y1552" s="13"/>
      <c r="Z1552" s="13"/>
      <c r="AA1552" s="13"/>
      <c r="AB1552" s="13"/>
      <c r="AC1552" s="13"/>
      <c r="AD1552" s="13"/>
      <c r="AE1552" s="13"/>
      <c r="AT1552" s="194" t="s">
        <v>173</v>
      </c>
      <c r="AU1552" s="194" t="s">
        <v>171</v>
      </c>
      <c r="AV1552" s="13" t="s">
        <v>171</v>
      </c>
      <c r="AW1552" s="13" t="s">
        <v>32</v>
      </c>
      <c r="AX1552" s="13" t="s">
        <v>76</v>
      </c>
      <c r="AY1552" s="194" t="s">
        <v>165</v>
      </c>
    </row>
    <row r="1553" s="13" customFormat="1">
      <c r="A1553" s="13"/>
      <c r="B1553" s="192"/>
      <c r="C1553" s="13"/>
      <c r="D1553" s="193" t="s">
        <v>173</v>
      </c>
      <c r="E1553" s="194" t="s">
        <v>1</v>
      </c>
      <c r="F1553" s="195" t="s">
        <v>474</v>
      </c>
      <c r="G1553" s="13"/>
      <c r="H1553" s="196">
        <v>74.259</v>
      </c>
      <c r="I1553" s="197"/>
      <c r="J1553" s="13"/>
      <c r="K1553" s="13"/>
      <c r="L1553" s="192"/>
      <c r="M1553" s="198"/>
      <c r="N1553" s="199"/>
      <c r="O1553" s="199"/>
      <c r="P1553" s="199"/>
      <c r="Q1553" s="199"/>
      <c r="R1553" s="199"/>
      <c r="S1553" s="199"/>
      <c r="T1553" s="200"/>
      <c r="U1553" s="13"/>
      <c r="V1553" s="13"/>
      <c r="W1553" s="13"/>
      <c r="X1553" s="13"/>
      <c r="Y1553" s="13"/>
      <c r="Z1553" s="13"/>
      <c r="AA1553" s="13"/>
      <c r="AB1553" s="13"/>
      <c r="AC1553" s="13"/>
      <c r="AD1553" s="13"/>
      <c r="AE1553" s="13"/>
      <c r="AT1553" s="194" t="s">
        <v>173</v>
      </c>
      <c r="AU1553" s="194" t="s">
        <v>171</v>
      </c>
      <c r="AV1553" s="13" t="s">
        <v>171</v>
      </c>
      <c r="AW1553" s="13" t="s">
        <v>32</v>
      </c>
      <c r="AX1553" s="13" t="s">
        <v>76</v>
      </c>
      <c r="AY1553" s="194" t="s">
        <v>165</v>
      </c>
    </row>
    <row r="1554" s="13" customFormat="1">
      <c r="A1554" s="13"/>
      <c r="B1554" s="192"/>
      <c r="C1554" s="13"/>
      <c r="D1554" s="193" t="s">
        <v>173</v>
      </c>
      <c r="E1554" s="194" t="s">
        <v>1</v>
      </c>
      <c r="F1554" s="195" t="s">
        <v>475</v>
      </c>
      <c r="G1554" s="13"/>
      <c r="H1554" s="196">
        <v>78.587999999999994</v>
      </c>
      <c r="I1554" s="197"/>
      <c r="J1554" s="13"/>
      <c r="K1554" s="13"/>
      <c r="L1554" s="192"/>
      <c r="M1554" s="198"/>
      <c r="N1554" s="199"/>
      <c r="O1554" s="199"/>
      <c r="P1554" s="199"/>
      <c r="Q1554" s="199"/>
      <c r="R1554" s="199"/>
      <c r="S1554" s="199"/>
      <c r="T1554" s="200"/>
      <c r="U1554" s="13"/>
      <c r="V1554" s="13"/>
      <c r="W1554" s="13"/>
      <c r="X1554" s="13"/>
      <c r="Y1554" s="13"/>
      <c r="Z1554" s="13"/>
      <c r="AA1554" s="13"/>
      <c r="AB1554" s="13"/>
      <c r="AC1554" s="13"/>
      <c r="AD1554" s="13"/>
      <c r="AE1554" s="13"/>
      <c r="AT1554" s="194" t="s">
        <v>173</v>
      </c>
      <c r="AU1554" s="194" t="s">
        <v>171</v>
      </c>
      <c r="AV1554" s="13" t="s">
        <v>171</v>
      </c>
      <c r="AW1554" s="13" t="s">
        <v>32</v>
      </c>
      <c r="AX1554" s="13" t="s">
        <v>76</v>
      </c>
      <c r="AY1554" s="194" t="s">
        <v>165</v>
      </c>
    </row>
    <row r="1555" s="13" customFormat="1">
      <c r="A1555" s="13"/>
      <c r="B1555" s="192"/>
      <c r="C1555" s="13"/>
      <c r="D1555" s="193" t="s">
        <v>173</v>
      </c>
      <c r="E1555" s="194" t="s">
        <v>1</v>
      </c>
      <c r="F1555" s="195" t="s">
        <v>2114</v>
      </c>
      <c r="G1555" s="13"/>
      <c r="H1555" s="196">
        <v>53.613</v>
      </c>
      <c r="I1555" s="197"/>
      <c r="J1555" s="13"/>
      <c r="K1555" s="13"/>
      <c r="L1555" s="192"/>
      <c r="M1555" s="198"/>
      <c r="N1555" s="199"/>
      <c r="O1555" s="199"/>
      <c r="P1555" s="199"/>
      <c r="Q1555" s="199"/>
      <c r="R1555" s="199"/>
      <c r="S1555" s="199"/>
      <c r="T1555" s="200"/>
      <c r="U1555" s="13"/>
      <c r="V1555" s="13"/>
      <c r="W1555" s="13"/>
      <c r="X1555" s="13"/>
      <c r="Y1555" s="13"/>
      <c r="Z1555" s="13"/>
      <c r="AA1555" s="13"/>
      <c r="AB1555" s="13"/>
      <c r="AC1555" s="13"/>
      <c r="AD1555" s="13"/>
      <c r="AE1555" s="13"/>
      <c r="AT1555" s="194" t="s">
        <v>173</v>
      </c>
      <c r="AU1555" s="194" t="s">
        <v>171</v>
      </c>
      <c r="AV1555" s="13" t="s">
        <v>171</v>
      </c>
      <c r="AW1555" s="13" t="s">
        <v>32</v>
      </c>
      <c r="AX1555" s="13" t="s">
        <v>76</v>
      </c>
      <c r="AY1555" s="194" t="s">
        <v>165</v>
      </c>
    </row>
    <row r="1556" s="13" customFormat="1">
      <c r="A1556" s="13"/>
      <c r="B1556" s="192"/>
      <c r="C1556" s="13"/>
      <c r="D1556" s="193" t="s">
        <v>173</v>
      </c>
      <c r="E1556" s="194" t="s">
        <v>1</v>
      </c>
      <c r="F1556" s="195" t="s">
        <v>2115</v>
      </c>
      <c r="G1556" s="13"/>
      <c r="H1556" s="196">
        <v>31.302</v>
      </c>
      <c r="I1556" s="197"/>
      <c r="J1556" s="13"/>
      <c r="K1556" s="13"/>
      <c r="L1556" s="192"/>
      <c r="M1556" s="198"/>
      <c r="N1556" s="199"/>
      <c r="O1556" s="199"/>
      <c r="P1556" s="199"/>
      <c r="Q1556" s="199"/>
      <c r="R1556" s="199"/>
      <c r="S1556" s="199"/>
      <c r="T1556" s="200"/>
      <c r="U1556" s="13"/>
      <c r="V1556" s="13"/>
      <c r="W1556" s="13"/>
      <c r="X1556" s="13"/>
      <c r="Y1556" s="13"/>
      <c r="Z1556" s="13"/>
      <c r="AA1556" s="13"/>
      <c r="AB1556" s="13"/>
      <c r="AC1556" s="13"/>
      <c r="AD1556" s="13"/>
      <c r="AE1556" s="13"/>
      <c r="AT1556" s="194" t="s">
        <v>173</v>
      </c>
      <c r="AU1556" s="194" t="s">
        <v>171</v>
      </c>
      <c r="AV1556" s="13" t="s">
        <v>171</v>
      </c>
      <c r="AW1556" s="13" t="s">
        <v>32</v>
      </c>
      <c r="AX1556" s="13" t="s">
        <v>76</v>
      </c>
      <c r="AY1556" s="194" t="s">
        <v>165</v>
      </c>
    </row>
    <row r="1557" s="13" customFormat="1">
      <c r="A1557" s="13"/>
      <c r="B1557" s="192"/>
      <c r="C1557" s="13"/>
      <c r="D1557" s="193" t="s">
        <v>173</v>
      </c>
      <c r="E1557" s="194" t="s">
        <v>1</v>
      </c>
      <c r="F1557" s="195" t="s">
        <v>2116</v>
      </c>
      <c r="G1557" s="13"/>
      <c r="H1557" s="196">
        <v>121.212</v>
      </c>
      <c r="I1557" s="197"/>
      <c r="J1557" s="13"/>
      <c r="K1557" s="13"/>
      <c r="L1557" s="192"/>
      <c r="M1557" s="198"/>
      <c r="N1557" s="199"/>
      <c r="O1557" s="199"/>
      <c r="P1557" s="199"/>
      <c r="Q1557" s="199"/>
      <c r="R1557" s="199"/>
      <c r="S1557" s="199"/>
      <c r="T1557" s="200"/>
      <c r="U1557" s="13"/>
      <c r="V1557" s="13"/>
      <c r="W1557" s="13"/>
      <c r="X1557" s="13"/>
      <c r="Y1557" s="13"/>
      <c r="Z1557" s="13"/>
      <c r="AA1557" s="13"/>
      <c r="AB1557" s="13"/>
      <c r="AC1557" s="13"/>
      <c r="AD1557" s="13"/>
      <c r="AE1557" s="13"/>
      <c r="AT1557" s="194" t="s">
        <v>173</v>
      </c>
      <c r="AU1557" s="194" t="s">
        <v>171</v>
      </c>
      <c r="AV1557" s="13" t="s">
        <v>171</v>
      </c>
      <c r="AW1557" s="13" t="s">
        <v>32</v>
      </c>
      <c r="AX1557" s="13" t="s">
        <v>76</v>
      </c>
      <c r="AY1557" s="194" t="s">
        <v>165</v>
      </c>
    </row>
    <row r="1558" s="13" customFormat="1">
      <c r="A1558" s="13"/>
      <c r="B1558" s="192"/>
      <c r="C1558" s="13"/>
      <c r="D1558" s="193" t="s">
        <v>173</v>
      </c>
      <c r="E1558" s="194" t="s">
        <v>1</v>
      </c>
      <c r="F1558" s="195" t="s">
        <v>1909</v>
      </c>
      <c r="G1558" s="13"/>
      <c r="H1558" s="196">
        <v>7.7140000000000004</v>
      </c>
      <c r="I1558" s="197"/>
      <c r="J1558" s="13"/>
      <c r="K1558" s="13"/>
      <c r="L1558" s="192"/>
      <c r="M1558" s="198"/>
      <c r="N1558" s="199"/>
      <c r="O1558" s="199"/>
      <c r="P1558" s="199"/>
      <c r="Q1558" s="199"/>
      <c r="R1558" s="199"/>
      <c r="S1558" s="199"/>
      <c r="T1558" s="200"/>
      <c r="U1558" s="13"/>
      <c r="V1558" s="13"/>
      <c r="W1558" s="13"/>
      <c r="X1558" s="13"/>
      <c r="Y1558" s="13"/>
      <c r="Z1558" s="13"/>
      <c r="AA1558" s="13"/>
      <c r="AB1558" s="13"/>
      <c r="AC1558" s="13"/>
      <c r="AD1558" s="13"/>
      <c r="AE1558" s="13"/>
      <c r="AT1558" s="194" t="s">
        <v>173</v>
      </c>
      <c r="AU1558" s="194" t="s">
        <v>171</v>
      </c>
      <c r="AV1558" s="13" t="s">
        <v>171</v>
      </c>
      <c r="AW1558" s="13" t="s">
        <v>32</v>
      </c>
      <c r="AX1558" s="13" t="s">
        <v>76</v>
      </c>
      <c r="AY1558" s="194" t="s">
        <v>165</v>
      </c>
    </row>
    <row r="1559" s="13" customFormat="1">
      <c r="A1559" s="13"/>
      <c r="B1559" s="192"/>
      <c r="C1559" s="13"/>
      <c r="D1559" s="193" t="s">
        <v>173</v>
      </c>
      <c r="E1559" s="194" t="s">
        <v>1</v>
      </c>
      <c r="F1559" s="195" t="s">
        <v>1910</v>
      </c>
      <c r="G1559" s="13"/>
      <c r="H1559" s="196">
        <v>9.5760000000000005</v>
      </c>
      <c r="I1559" s="197"/>
      <c r="J1559" s="13"/>
      <c r="K1559" s="13"/>
      <c r="L1559" s="192"/>
      <c r="M1559" s="198"/>
      <c r="N1559" s="199"/>
      <c r="O1559" s="199"/>
      <c r="P1559" s="199"/>
      <c r="Q1559" s="199"/>
      <c r="R1559" s="199"/>
      <c r="S1559" s="199"/>
      <c r="T1559" s="200"/>
      <c r="U1559" s="13"/>
      <c r="V1559" s="13"/>
      <c r="W1559" s="13"/>
      <c r="X1559" s="13"/>
      <c r="Y1559" s="13"/>
      <c r="Z1559" s="13"/>
      <c r="AA1559" s="13"/>
      <c r="AB1559" s="13"/>
      <c r="AC1559" s="13"/>
      <c r="AD1559" s="13"/>
      <c r="AE1559" s="13"/>
      <c r="AT1559" s="194" t="s">
        <v>173</v>
      </c>
      <c r="AU1559" s="194" t="s">
        <v>171</v>
      </c>
      <c r="AV1559" s="13" t="s">
        <v>171</v>
      </c>
      <c r="AW1559" s="13" t="s">
        <v>32</v>
      </c>
      <c r="AX1559" s="13" t="s">
        <v>76</v>
      </c>
      <c r="AY1559" s="194" t="s">
        <v>165</v>
      </c>
    </row>
    <row r="1560" s="13" customFormat="1">
      <c r="A1560" s="13"/>
      <c r="B1560" s="192"/>
      <c r="C1560" s="13"/>
      <c r="D1560" s="193" t="s">
        <v>173</v>
      </c>
      <c r="E1560" s="194" t="s">
        <v>1</v>
      </c>
      <c r="F1560" s="195" t="s">
        <v>1911</v>
      </c>
      <c r="G1560" s="13"/>
      <c r="H1560" s="196">
        <v>7.7140000000000004</v>
      </c>
      <c r="I1560" s="197"/>
      <c r="J1560" s="13"/>
      <c r="K1560" s="13"/>
      <c r="L1560" s="192"/>
      <c r="M1560" s="198"/>
      <c r="N1560" s="199"/>
      <c r="O1560" s="199"/>
      <c r="P1560" s="199"/>
      <c r="Q1560" s="199"/>
      <c r="R1560" s="199"/>
      <c r="S1560" s="199"/>
      <c r="T1560" s="200"/>
      <c r="U1560" s="13"/>
      <c r="V1560" s="13"/>
      <c r="W1560" s="13"/>
      <c r="X1560" s="13"/>
      <c r="Y1560" s="13"/>
      <c r="Z1560" s="13"/>
      <c r="AA1560" s="13"/>
      <c r="AB1560" s="13"/>
      <c r="AC1560" s="13"/>
      <c r="AD1560" s="13"/>
      <c r="AE1560" s="13"/>
      <c r="AT1560" s="194" t="s">
        <v>173</v>
      </c>
      <c r="AU1560" s="194" t="s">
        <v>171</v>
      </c>
      <c r="AV1560" s="13" t="s">
        <v>171</v>
      </c>
      <c r="AW1560" s="13" t="s">
        <v>32</v>
      </c>
      <c r="AX1560" s="13" t="s">
        <v>76</v>
      </c>
      <c r="AY1560" s="194" t="s">
        <v>165</v>
      </c>
    </row>
    <row r="1561" s="13" customFormat="1">
      <c r="A1561" s="13"/>
      <c r="B1561" s="192"/>
      <c r="C1561" s="13"/>
      <c r="D1561" s="193" t="s">
        <v>173</v>
      </c>
      <c r="E1561" s="194" t="s">
        <v>1</v>
      </c>
      <c r="F1561" s="195" t="s">
        <v>1912</v>
      </c>
      <c r="G1561" s="13"/>
      <c r="H1561" s="196">
        <v>9.8420000000000005</v>
      </c>
      <c r="I1561" s="197"/>
      <c r="J1561" s="13"/>
      <c r="K1561" s="13"/>
      <c r="L1561" s="192"/>
      <c r="M1561" s="198"/>
      <c r="N1561" s="199"/>
      <c r="O1561" s="199"/>
      <c r="P1561" s="199"/>
      <c r="Q1561" s="199"/>
      <c r="R1561" s="199"/>
      <c r="S1561" s="199"/>
      <c r="T1561" s="200"/>
      <c r="U1561" s="13"/>
      <c r="V1561" s="13"/>
      <c r="W1561" s="13"/>
      <c r="X1561" s="13"/>
      <c r="Y1561" s="13"/>
      <c r="Z1561" s="13"/>
      <c r="AA1561" s="13"/>
      <c r="AB1561" s="13"/>
      <c r="AC1561" s="13"/>
      <c r="AD1561" s="13"/>
      <c r="AE1561" s="13"/>
      <c r="AT1561" s="194" t="s">
        <v>173</v>
      </c>
      <c r="AU1561" s="194" t="s">
        <v>171</v>
      </c>
      <c r="AV1561" s="13" t="s">
        <v>171</v>
      </c>
      <c r="AW1561" s="13" t="s">
        <v>32</v>
      </c>
      <c r="AX1561" s="13" t="s">
        <v>76</v>
      </c>
      <c r="AY1561" s="194" t="s">
        <v>165</v>
      </c>
    </row>
    <row r="1562" s="16" customFormat="1">
      <c r="A1562" s="16"/>
      <c r="B1562" s="227"/>
      <c r="C1562" s="16"/>
      <c r="D1562" s="193" t="s">
        <v>173</v>
      </c>
      <c r="E1562" s="228" t="s">
        <v>1</v>
      </c>
      <c r="F1562" s="229" t="s">
        <v>307</v>
      </c>
      <c r="G1562" s="16"/>
      <c r="H1562" s="230">
        <v>3222.5770000000011</v>
      </c>
      <c r="I1562" s="231"/>
      <c r="J1562" s="16"/>
      <c r="K1562" s="16"/>
      <c r="L1562" s="227"/>
      <c r="M1562" s="232"/>
      <c r="N1562" s="233"/>
      <c r="O1562" s="233"/>
      <c r="P1562" s="233"/>
      <c r="Q1562" s="233"/>
      <c r="R1562" s="233"/>
      <c r="S1562" s="233"/>
      <c r="T1562" s="234"/>
      <c r="U1562" s="16"/>
      <c r="V1562" s="16"/>
      <c r="W1562" s="16"/>
      <c r="X1562" s="16"/>
      <c r="Y1562" s="16"/>
      <c r="Z1562" s="16"/>
      <c r="AA1562" s="16"/>
      <c r="AB1562" s="16"/>
      <c r="AC1562" s="16"/>
      <c r="AD1562" s="16"/>
      <c r="AE1562" s="16"/>
      <c r="AT1562" s="228" t="s">
        <v>173</v>
      </c>
      <c r="AU1562" s="228" t="s">
        <v>171</v>
      </c>
      <c r="AV1562" s="16" t="s">
        <v>88</v>
      </c>
      <c r="AW1562" s="16" t="s">
        <v>32</v>
      </c>
      <c r="AX1562" s="16" t="s">
        <v>76</v>
      </c>
      <c r="AY1562" s="228" t="s">
        <v>165</v>
      </c>
    </row>
    <row r="1563" s="15" customFormat="1">
      <c r="A1563" s="15"/>
      <c r="B1563" s="220"/>
      <c r="C1563" s="15"/>
      <c r="D1563" s="193" t="s">
        <v>173</v>
      </c>
      <c r="E1563" s="221" t="s">
        <v>1</v>
      </c>
      <c r="F1563" s="222" t="s">
        <v>362</v>
      </c>
      <c r="G1563" s="15"/>
      <c r="H1563" s="221" t="s">
        <v>1</v>
      </c>
      <c r="I1563" s="223"/>
      <c r="J1563" s="15"/>
      <c r="K1563" s="15"/>
      <c r="L1563" s="220"/>
      <c r="M1563" s="224"/>
      <c r="N1563" s="225"/>
      <c r="O1563" s="225"/>
      <c r="P1563" s="225"/>
      <c r="Q1563" s="225"/>
      <c r="R1563" s="225"/>
      <c r="S1563" s="225"/>
      <c r="T1563" s="226"/>
      <c r="U1563" s="15"/>
      <c r="V1563" s="15"/>
      <c r="W1563" s="15"/>
      <c r="X1563" s="15"/>
      <c r="Y1563" s="15"/>
      <c r="Z1563" s="15"/>
      <c r="AA1563" s="15"/>
      <c r="AB1563" s="15"/>
      <c r="AC1563" s="15"/>
      <c r="AD1563" s="15"/>
      <c r="AE1563" s="15"/>
      <c r="AT1563" s="221" t="s">
        <v>173</v>
      </c>
      <c r="AU1563" s="221" t="s">
        <v>171</v>
      </c>
      <c r="AV1563" s="15" t="s">
        <v>81</v>
      </c>
      <c r="AW1563" s="15" t="s">
        <v>32</v>
      </c>
      <c r="AX1563" s="15" t="s">
        <v>76</v>
      </c>
      <c r="AY1563" s="221" t="s">
        <v>165</v>
      </c>
    </row>
    <row r="1564" s="13" customFormat="1">
      <c r="A1564" s="13"/>
      <c r="B1564" s="192"/>
      <c r="C1564" s="13"/>
      <c r="D1564" s="193" t="s">
        <v>173</v>
      </c>
      <c r="E1564" s="194" t="s">
        <v>1</v>
      </c>
      <c r="F1564" s="195" t="s">
        <v>2117</v>
      </c>
      <c r="G1564" s="13"/>
      <c r="H1564" s="196">
        <v>58.240000000000002</v>
      </c>
      <c r="I1564" s="197"/>
      <c r="J1564" s="13"/>
      <c r="K1564" s="13"/>
      <c r="L1564" s="192"/>
      <c r="M1564" s="198"/>
      <c r="N1564" s="199"/>
      <c r="O1564" s="199"/>
      <c r="P1564" s="199"/>
      <c r="Q1564" s="199"/>
      <c r="R1564" s="199"/>
      <c r="S1564" s="199"/>
      <c r="T1564" s="200"/>
      <c r="U1564" s="13"/>
      <c r="V1564" s="13"/>
      <c r="W1564" s="13"/>
      <c r="X1564" s="13"/>
      <c r="Y1564" s="13"/>
      <c r="Z1564" s="13"/>
      <c r="AA1564" s="13"/>
      <c r="AB1564" s="13"/>
      <c r="AC1564" s="13"/>
      <c r="AD1564" s="13"/>
      <c r="AE1564" s="13"/>
      <c r="AT1564" s="194" t="s">
        <v>173</v>
      </c>
      <c r="AU1564" s="194" t="s">
        <v>171</v>
      </c>
      <c r="AV1564" s="13" t="s">
        <v>171</v>
      </c>
      <c r="AW1564" s="13" t="s">
        <v>32</v>
      </c>
      <c r="AX1564" s="13" t="s">
        <v>76</v>
      </c>
      <c r="AY1564" s="194" t="s">
        <v>165</v>
      </c>
    </row>
    <row r="1565" s="13" customFormat="1">
      <c r="A1565" s="13"/>
      <c r="B1565" s="192"/>
      <c r="C1565" s="13"/>
      <c r="D1565" s="193" t="s">
        <v>173</v>
      </c>
      <c r="E1565" s="194" t="s">
        <v>1</v>
      </c>
      <c r="F1565" s="195" t="s">
        <v>2118</v>
      </c>
      <c r="G1565" s="13"/>
      <c r="H1565" s="196">
        <v>40.719999999999999</v>
      </c>
      <c r="I1565" s="197"/>
      <c r="J1565" s="13"/>
      <c r="K1565" s="13"/>
      <c r="L1565" s="192"/>
      <c r="M1565" s="198"/>
      <c r="N1565" s="199"/>
      <c r="O1565" s="199"/>
      <c r="P1565" s="199"/>
      <c r="Q1565" s="199"/>
      <c r="R1565" s="199"/>
      <c r="S1565" s="199"/>
      <c r="T1565" s="200"/>
      <c r="U1565" s="13"/>
      <c r="V1565" s="13"/>
      <c r="W1565" s="13"/>
      <c r="X1565" s="13"/>
      <c r="Y1565" s="13"/>
      <c r="Z1565" s="13"/>
      <c r="AA1565" s="13"/>
      <c r="AB1565" s="13"/>
      <c r="AC1565" s="13"/>
      <c r="AD1565" s="13"/>
      <c r="AE1565" s="13"/>
      <c r="AT1565" s="194" t="s">
        <v>173</v>
      </c>
      <c r="AU1565" s="194" t="s">
        <v>171</v>
      </c>
      <c r="AV1565" s="13" t="s">
        <v>171</v>
      </c>
      <c r="AW1565" s="13" t="s">
        <v>32</v>
      </c>
      <c r="AX1565" s="13" t="s">
        <v>76</v>
      </c>
      <c r="AY1565" s="194" t="s">
        <v>165</v>
      </c>
    </row>
    <row r="1566" s="13" customFormat="1">
      <c r="A1566" s="13"/>
      <c r="B1566" s="192"/>
      <c r="C1566" s="13"/>
      <c r="D1566" s="193" t="s">
        <v>173</v>
      </c>
      <c r="E1566" s="194" t="s">
        <v>1</v>
      </c>
      <c r="F1566" s="195" t="s">
        <v>488</v>
      </c>
      <c r="G1566" s="13"/>
      <c r="H1566" s="196">
        <v>34.683999999999997</v>
      </c>
      <c r="I1566" s="197"/>
      <c r="J1566" s="13"/>
      <c r="K1566" s="13"/>
      <c r="L1566" s="192"/>
      <c r="M1566" s="198"/>
      <c r="N1566" s="199"/>
      <c r="O1566" s="199"/>
      <c r="P1566" s="199"/>
      <c r="Q1566" s="199"/>
      <c r="R1566" s="199"/>
      <c r="S1566" s="199"/>
      <c r="T1566" s="200"/>
      <c r="U1566" s="13"/>
      <c r="V1566" s="13"/>
      <c r="W1566" s="13"/>
      <c r="X1566" s="13"/>
      <c r="Y1566" s="13"/>
      <c r="Z1566" s="13"/>
      <c r="AA1566" s="13"/>
      <c r="AB1566" s="13"/>
      <c r="AC1566" s="13"/>
      <c r="AD1566" s="13"/>
      <c r="AE1566" s="13"/>
      <c r="AT1566" s="194" t="s">
        <v>173</v>
      </c>
      <c r="AU1566" s="194" t="s">
        <v>171</v>
      </c>
      <c r="AV1566" s="13" t="s">
        <v>171</v>
      </c>
      <c r="AW1566" s="13" t="s">
        <v>32</v>
      </c>
      <c r="AX1566" s="13" t="s">
        <v>76</v>
      </c>
      <c r="AY1566" s="194" t="s">
        <v>165</v>
      </c>
    </row>
    <row r="1567" s="13" customFormat="1">
      <c r="A1567" s="13"/>
      <c r="B1567" s="192"/>
      <c r="C1567" s="13"/>
      <c r="D1567" s="193" t="s">
        <v>173</v>
      </c>
      <c r="E1567" s="194" t="s">
        <v>1</v>
      </c>
      <c r="F1567" s="195" t="s">
        <v>2119</v>
      </c>
      <c r="G1567" s="13"/>
      <c r="H1567" s="196">
        <v>3.6000000000000001</v>
      </c>
      <c r="I1567" s="197"/>
      <c r="J1567" s="13"/>
      <c r="K1567" s="13"/>
      <c r="L1567" s="192"/>
      <c r="M1567" s="198"/>
      <c r="N1567" s="199"/>
      <c r="O1567" s="199"/>
      <c r="P1567" s="199"/>
      <c r="Q1567" s="199"/>
      <c r="R1567" s="199"/>
      <c r="S1567" s="199"/>
      <c r="T1567" s="200"/>
      <c r="U1567" s="13"/>
      <c r="V1567" s="13"/>
      <c r="W1567" s="13"/>
      <c r="X1567" s="13"/>
      <c r="Y1567" s="13"/>
      <c r="Z1567" s="13"/>
      <c r="AA1567" s="13"/>
      <c r="AB1567" s="13"/>
      <c r="AC1567" s="13"/>
      <c r="AD1567" s="13"/>
      <c r="AE1567" s="13"/>
      <c r="AT1567" s="194" t="s">
        <v>173</v>
      </c>
      <c r="AU1567" s="194" t="s">
        <v>171</v>
      </c>
      <c r="AV1567" s="13" t="s">
        <v>171</v>
      </c>
      <c r="AW1567" s="13" t="s">
        <v>32</v>
      </c>
      <c r="AX1567" s="13" t="s">
        <v>76</v>
      </c>
      <c r="AY1567" s="194" t="s">
        <v>165</v>
      </c>
    </row>
    <row r="1568" s="13" customFormat="1">
      <c r="A1568" s="13"/>
      <c r="B1568" s="192"/>
      <c r="C1568" s="13"/>
      <c r="D1568" s="193" t="s">
        <v>173</v>
      </c>
      <c r="E1568" s="194" t="s">
        <v>1</v>
      </c>
      <c r="F1568" s="195" t="s">
        <v>2120</v>
      </c>
      <c r="G1568" s="13"/>
      <c r="H1568" s="196">
        <v>3.54</v>
      </c>
      <c r="I1568" s="197"/>
      <c r="J1568" s="13"/>
      <c r="K1568" s="13"/>
      <c r="L1568" s="192"/>
      <c r="M1568" s="198"/>
      <c r="N1568" s="199"/>
      <c r="O1568" s="199"/>
      <c r="P1568" s="199"/>
      <c r="Q1568" s="199"/>
      <c r="R1568" s="199"/>
      <c r="S1568" s="199"/>
      <c r="T1568" s="200"/>
      <c r="U1568" s="13"/>
      <c r="V1568" s="13"/>
      <c r="W1568" s="13"/>
      <c r="X1568" s="13"/>
      <c r="Y1568" s="13"/>
      <c r="Z1568" s="13"/>
      <c r="AA1568" s="13"/>
      <c r="AB1568" s="13"/>
      <c r="AC1568" s="13"/>
      <c r="AD1568" s="13"/>
      <c r="AE1568" s="13"/>
      <c r="AT1568" s="194" t="s">
        <v>173</v>
      </c>
      <c r="AU1568" s="194" t="s">
        <v>171</v>
      </c>
      <c r="AV1568" s="13" t="s">
        <v>171</v>
      </c>
      <c r="AW1568" s="13" t="s">
        <v>32</v>
      </c>
      <c r="AX1568" s="13" t="s">
        <v>76</v>
      </c>
      <c r="AY1568" s="194" t="s">
        <v>165</v>
      </c>
    </row>
    <row r="1569" s="13" customFormat="1">
      <c r="A1569" s="13"/>
      <c r="B1569" s="192"/>
      <c r="C1569" s="13"/>
      <c r="D1569" s="193" t="s">
        <v>173</v>
      </c>
      <c r="E1569" s="194" t="s">
        <v>1</v>
      </c>
      <c r="F1569" s="195" t="s">
        <v>2121</v>
      </c>
      <c r="G1569" s="13"/>
      <c r="H1569" s="196">
        <v>28.82</v>
      </c>
      <c r="I1569" s="197"/>
      <c r="J1569" s="13"/>
      <c r="K1569" s="13"/>
      <c r="L1569" s="192"/>
      <c r="M1569" s="198"/>
      <c r="N1569" s="199"/>
      <c r="O1569" s="199"/>
      <c r="P1569" s="199"/>
      <c r="Q1569" s="199"/>
      <c r="R1569" s="199"/>
      <c r="S1569" s="199"/>
      <c r="T1569" s="200"/>
      <c r="U1569" s="13"/>
      <c r="V1569" s="13"/>
      <c r="W1569" s="13"/>
      <c r="X1569" s="13"/>
      <c r="Y1569" s="13"/>
      <c r="Z1569" s="13"/>
      <c r="AA1569" s="13"/>
      <c r="AB1569" s="13"/>
      <c r="AC1569" s="13"/>
      <c r="AD1569" s="13"/>
      <c r="AE1569" s="13"/>
      <c r="AT1569" s="194" t="s">
        <v>173</v>
      </c>
      <c r="AU1569" s="194" t="s">
        <v>171</v>
      </c>
      <c r="AV1569" s="13" t="s">
        <v>171</v>
      </c>
      <c r="AW1569" s="13" t="s">
        <v>32</v>
      </c>
      <c r="AX1569" s="13" t="s">
        <v>76</v>
      </c>
      <c r="AY1569" s="194" t="s">
        <v>165</v>
      </c>
    </row>
    <row r="1570" s="13" customFormat="1">
      <c r="A1570" s="13"/>
      <c r="B1570" s="192"/>
      <c r="C1570" s="13"/>
      <c r="D1570" s="193" t="s">
        <v>173</v>
      </c>
      <c r="E1570" s="194" t="s">
        <v>1</v>
      </c>
      <c r="F1570" s="195" t="s">
        <v>2122</v>
      </c>
      <c r="G1570" s="13"/>
      <c r="H1570" s="196">
        <v>5.4000000000000004</v>
      </c>
      <c r="I1570" s="197"/>
      <c r="J1570" s="13"/>
      <c r="K1570" s="13"/>
      <c r="L1570" s="192"/>
      <c r="M1570" s="198"/>
      <c r="N1570" s="199"/>
      <c r="O1570" s="199"/>
      <c r="P1570" s="199"/>
      <c r="Q1570" s="199"/>
      <c r="R1570" s="199"/>
      <c r="S1570" s="199"/>
      <c r="T1570" s="200"/>
      <c r="U1570" s="13"/>
      <c r="V1570" s="13"/>
      <c r="W1570" s="13"/>
      <c r="X1570" s="13"/>
      <c r="Y1570" s="13"/>
      <c r="Z1570" s="13"/>
      <c r="AA1570" s="13"/>
      <c r="AB1570" s="13"/>
      <c r="AC1570" s="13"/>
      <c r="AD1570" s="13"/>
      <c r="AE1570" s="13"/>
      <c r="AT1570" s="194" t="s">
        <v>173</v>
      </c>
      <c r="AU1570" s="194" t="s">
        <v>171</v>
      </c>
      <c r="AV1570" s="13" t="s">
        <v>171</v>
      </c>
      <c r="AW1570" s="13" t="s">
        <v>32</v>
      </c>
      <c r="AX1570" s="13" t="s">
        <v>76</v>
      </c>
      <c r="AY1570" s="194" t="s">
        <v>165</v>
      </c>
    </row>
    <row r="1571" s="13" customFormat="1">
      <c r="A1571" s="13"/>
      <c r="B1571" s="192"/>
      <c r="C1571" s="13"/>
      <c r="D1571" s="193" t="s">
        <v>173</v>
      </c>
      <c r="E1571" s="194" t="s">
        <v>1</v>
      </c>
      <c r="F1571" s="195" t="s">
        <v>2123</v>
      </c>
      <c r="G1571" s="13"/>
      <c r="H1571" s="196">
        <v>23.937999999999999</v>
      </c>
      <c r="I1571" s="197"/>
      <c r="J1571" s="13"/>
      <c r="K1571" s="13"/>
      <c r="L1571" s="192"/>
      <c r="M1571" s="198"/>
      <c r="N1571" s="199"/>
      <c r="O1571" s="199"/>
      <c r="P1571" s="199"/>
      <c r="Q1571" s="199"/>
      <c r="R1571" s="199"/>
      <c r="S1571" s="199"/>
      <c r="T1571" s="200"/>
      <c r="U1571" s="13"/>
      <c r="V1571" s="13"/>
      <c r="W1571" s="13"/>
      <c r="X1571" s="13"/>
      <c r="Y1571" s="13"/>
      <c r="Z1571" s="13"/>
      <c r="AA1571" s="13"/>
      <c r="AB1571" s="13"/>
      <c r="AC1571" s="13"/>
      <c r="AD1571" s="13"/>
      <c r="AE1571" s="13"/>
      <c r="AT1571" s="194" t="s">
        <v>173</v>
      </c>
      <c r="AU1571" s="194" t="s">
        <v>171</v>
      </c>
      <c r="AV1571" s="13" t="s">
        <v>171</v>
      </c>
      <c r="AW1571" s="13" t="s">
        <v>32</v>
      </c>
      <c r="AX1571" s="13" t="s">
        <v>76</v>
      </c>
      <c r="AY1571" s="194" t="s">
        <v>165</v>
      </c>
    </row>
    <row r="1572" s="13" customFormat="1">
      <c r="A1572" s="13"/>
      <c r="B1572" s="192"/>
      <c r="C1572" s="13"/>
      <c r="D1572" s="193" t="s">
        <v>173</v>
      </c>
      <c r="E1572" s="194" t="s">
        <v>1</v>
      </c>
      <c r="F1572" s="195" t="s">
        <v>2124</v>
      </c>
      <c r="G1572" s="13"/>
      <c r="H1572" s="196">
        <v>24.440000000000001</v>
      </c>
      <c r="I1572" s="197"/>
      <c r="J1572" s="13"/>
      <c r="K1572" s="13"/>
      <c r="L1572" s="192"/>
      <c r="M1572" s="198"/>
      <c r="N1572" s="199"/>
      <c r="O1572" s="199"/>
      <c r="P1572" s="199"/>
      <c r="Q1572" s="199"/>
      <c r="R1572" s="199"/>
      <c r="S1572" s="199"/>
      <c r="T1572" s="200"/>
      <c r="U1572" s="13"/>
      <c r="V1572" s="13"/>
      <c r="W1572" s="13"/>
      <c r="X1572" s="13"/>
      <c r="Y1572" s="13"/>
      <c r="Z1572" s="13"/>
      <c r="AA1572" s="13"/>
      <c r="AB1572" s="13"/>
      <c r="AC1572" s="13"/>
      <c r="AD1572" s="13"/>
      <c r="AE1572" s="13"/>
      <c r="AT1572" s="194" t="s">
        <v>173</v>
      </c>
      <c r="AU1572" s="194" t="s">
        <v>171</v>
      </c>
      <c r="AV1572" s="13" t="s">
        <v>171</v>
      </c>
      <c r="AW1572" s="13" t="s">
        <v>32</v>
      </c>
      <c r="AX1572" s="13" t="s">
        <v>76</v>
      </c>
      <c r="AY1572" s="194" t="s">
        <v>165</v>
      </c>
    </row>
    <row r="1573" s="13" customFormat="1">
      <c r="A1573" s="13"/>
      <c r="B1573" s="192"/>
      <c r="C1573" s="13"/>
      <c r="D1573" s="193" t="s">
        <v>173</v>
      </c>
      <c r="E1573" s="194" t="s">
        <v>1</v>
      </c>
      <c r="F1573" s="195" t="s">
        <v>2125</v>
      </c>
      <c r="G1573" s="13"/>
      <c r="H1573" s="196">
        <v>65.140000000000001</v>
      </c>
      <c r="I1573" s="197"/>
      <c r="J1573" s="13"/>
      <c r="K1573" s="13"/>
      <c r="L1573" s="192"/>
      <c r="M1573" s="198"/>
      <c r="N1573" s="199"/>
      <c r="O1573" s="199"/>
      <c r="P1573" s="199"/>
      <c r="Q1573" s="199"/>
      <c r="R1573" s="199"/>
      <c r="S1573" s="199"/>
      <c r="T1573" s="200"/>
      <c r="U1573" s="13"/>
      <c r="V1573" s="13"/>
      <c r="W1573" s="13"/>
      <c r="X1573" s="13"/>
      <c r="Y1573" s="13"/>
      <c r="Z1573" s="13"/>
      <c r="AA1573" s="13"/>
      <c r="AB1573" s="13"/>
      <c r="AC1573" s="13"/>
      <c r="AD1573" s="13"/>
      <c r="AE1573" s="13"/>
      <c r="AT1573" s="194" t="s">
        <v>173</v>
      </c>
      <c r="AU1573" s="194" t="s">
        <v>171</v>
      </c>
      <c r="AV1573" s="13" t="s">
        <v>171</v>
      </c>
      <c r="AW1573" s="13" t="s">
        <v>32</v>
      </c>
      <c r="AX1573" s="13" t="s">
        <v>76</v>
      </c>
      <c r="AY1573" s="194" t="s">
        <v>165</v>
      </c>
    </row>
    <row r="1574" s="13" customFormat="1">
      <c r="A1574" s="13"/>
      <c r="B1574" s="192"/>
      <c r="C1574" s="13"/>
      <c r="D1574" s="193" t="s">
        <v>173</v>
      </c>
      <c r="E1574" s="194" t="s">
        <v>1</v>
      </c>
      <c r="F1574" s="195" t="s">
        <v>2126</v>
      </c>
      <c r="G1574" s="13"/>
      <c r="H1574" s="196">
        <v>55.500999999999998</v>
      </c>
      <c r="I1574" s="197"/>
      <c r="J1574" s="13"/>
      <c r="K1574" s="13"/>
      <c r="L1574" s="192"/>
      <c r="M1574" s="198"/>
      <c r="N1574" s="199"/>
      <c r="O1574" s="199"/>
      <c r="P1574" s="199"/>
      <c r="Q1574" s="199"/>
      <c r="R1574" s="199"/>
      <c r="S1574" s="199"/>
      <c r="T1574" s="200"/>
      <c r="U1574" s="13"/>
      <c r="V1574" s="13"/>
      <c r="W1574" s="13"/>
      <c r="X1574" s="13"/>
      <c r="Y1574" s="13"/>
      <c r="Z1574" s="13"/>
      <c r="AA1574" s="13"/>
      <c r="AB1574" s="13"/>
      <c r="AC1574" s="13"/>
      <c r="AD1574" s="13"/>
      <c r="AE1574" s="13"/>
      <c r="AT1574" s="194" t="s">
        <v>173</v>
      </c>
      <c r="AU1574" s="194" t="s">
        <v>171</v>
      </c>
      <c r="AV1574" s="13" t="s">
        <v>171</v>
      </c>
      <c r="AW1574" s="13" t="s">
        <v>32</v>
      </c>
      <c r="AX1574" s="13" t="s">
        <v>76</v>
      </c>
      <c r="AY1574" s="194" t="s">
        <v>165</v>
      </c>
    </row>
    <row r="1575" s="13" customFormat="1">
      <c r="A1575" s="13"/>
      <c r="B1575" s="192"/>
      <c r="C1575" s="13"/>
      <c r="D1575" s="193" t="s">
        <v>173</v>
      </c>
      <c r="E1575" s="194" t="s">
        <v>1</v>
      </c>
      <c r="F1575" s="195" t="s">
        <v>2127</v>
      </c>
      <c r="G1575" s="13"/>
      <c r="H1575" s="196">
        <v>34.68</v>
      </c>
      <c r="I1575" s="197"/>
      <c r="J1575" s="13"/>
      <c r="K1575" s="13"/>
      <c r="L1575" s="192"/>
      <c r="M1575" s="198"/>
      <c r="N1575" s="199"/>
      <c r="O1575" s="199"/>
      <c r="P1575" s="199"/>
      <c r="Q1575" s="199"/>
      <c r="R1575" s="199"/>
      <c r="S1575" s="199"/>
      <c r="T1575" s="200"/>
      <c r="U1575" s="13"/>
      <c r="V1575" s="13"/>
      <c r="W1575" s="13"/>
      <c r="X1575" s="13"/>
      <c r="Y1575" s="13"/>
      <c r="Z1575" s="13"/>
      <c r="AA1575" s="13"/>
      <c r="AB1575" s="13"/>
      <c r="AC1575" s="13"/>
      <c r="AD1575" s="13"/>
      <c r="AE1575" s="13"/>
      <c r="AT1575" s="194" t="s">
        <v>173</v>
      </c>
      <c r="AU1575" s="194" t="s">
        <v>171</v>
      </c>
      <c r="AV1575" s="13" t="s">
        <v>171</v>
      </c>
      <c r="AW1575" s="13" t="s">
        <v>32</v>
      </c>
      <c r="AX1575" s="13" t="s">
        <v>76</v>
      </c>
      <c r="AY1575" s="194" t="s">
        <v>165</v>
      </c>
    </row>
    <row r="1576" s="13" customFormat="1">
      <c r="A1576" s="13"/>
      <c r="B1576" s="192"/>
      <c r="C1576" s="13"/>
      <c r="D1576" s="193" t="s">
        <v>173</v>
      </c>
      <c r="E1576" s="194" t="s">
        <v>1</v>
      </c>
      <c r="F1576" s="195" t="s">
        <v>2128</v>
      </c>
      <c r="G1576" s="13"/>
      <c r="H1576" s="196">
        <v>34.68</v>
      </c>
      <c r="I1576" s="197"/>
      <c r="J1576" s="13"/>
      <c r="K1576" s="13"/>
      <c r="L1576" s="192"/>
      <c r="M1576" s="198"/>
      <c r="N1576" s="199"/>
      <c r="O1576" s="199"/>
      <c r="P1576" s="199"/>
      <c r="Q1576" s="199"/>
      <c r="R1576" s="199"/>
      <c r="S1576" s="199"/>
      <c r="T1576" s="200"/>
      <c r="U1576" s="13"/>
      <c r="V1576" s="13"/>
      <c r="W1576" s="13"/>
      <c r="X1576" s="13"/>
      <c r="Y1576" s="13"/>
      <c r="Z1576" s="13"/>
      <c r="AA1576" s="13"/>
      <c r="AB1576" s="13"/>
      <c r="AC1576" s="13"/>
      <c r="AD1576" s="13"/>
      <c r="AE1576" s="13"/>
      <c r="AT1576" s="194" t="s">
        <v>173</v>
      </c>
      <c r="AU1576" s="194" t="s">
        <v>171</v>
      </c>
      <c r="AV1576" s="13" t="s">
        <v>171</v>
      </c>
      <c r="AW1576" s="13" t="s">
        <v>32</v>
      </c>
      <c r="AX1576" s="13" t="s">
        <v>76</v>
      </c>
      <c r="AY1576" s="194" t="s">
        <v>165</v>
      </c>
    </row>
    <row r="1577" s="13" customFormat="1">
      <c r="A1577" s="13"/>
      <c r="B1577" s="192"/>
      <c r="C1577" s="13"/>
      <c r="D1577" s="193" t="s">
        <v>173</v>
      </c>
      <c r="E1577" s="194" t="s">
        <v>1</v>
      </c>
      <c r="F1577" s="195" t="s">
        <v>2129</v>
      </c>
      <c r="G1577" s="13"/>
      <c r="H1577" s="196">
        <v>26.027999999999999</v>
      </c>
      <c r="I1577" s="197"/>
      <c r="J1577" s="13"/>
      <c r="K1577" s="13"/>
      <c r="L1577" s="192"/>
      <c r="M1577" s="198"/>
      <c r="N1577" s="199"/>
      <c r="O1577" s="199"/>
      <c r="P1577" s="199"/>
      <c r="Q1577" s="199"/>
      <c r="R1577" s="199"/>
      <c r="S1577" s="199"/>
      <c r="T1577" s="200"/>
      <c r="U1577" s="13"/>
      <c r="V1577" s="13"/>
      <c r="W1577" s="13"/>
      <c r="X1577" s="13"/>
      <c r="Y1577" s="13"/>
      <c r="Z1577" s="13"/>
      <c r="AA1577" s="13"/>
      <c r="AB1577" s="13"/>
      <c r="AC1577" s="13"/>
      <c r="AD1577" s="13"/>
      <c r="AE1577" s="13"/>
      <c r="AT1577" s="194" t="s">
        <v>173</v>
      </c>
      <c r="AU1577" s="194" t="s">
        <v>171</v>
      </c>
      <c r="AV1577" s="13" t="s">
        <v>171</v>
      </c>
      <c r="AW1577" s="13" t="s">
        <v>32</v>
      </c>
      <c r="AX1577" s="13" t="s">
        <v>76</v>
      </c>
      <c r="AY1577" s="194" t="s">
        <v>165</v>
      </c>
    </row>
    <row r="1578" s="13" customFormat="1">
      <c r="A1578" s="13"/>
      <c r="B1578" s="192"/>
      <c r="C1578" s="13"/>
      <c r="D1578" s="193" t="s">
        <v>173</v>
      </c>
      <c r="E1578" s="194" t="s">
        <v>1</v>
      </c>
      <c r="F1578" s="195" t="s">
        <v>2130</v>
      </c>
      <c r="G1578" s="13"/>
      <c r="H1578" s="196">
        <v>26.878</v>
      </c>
      <c r="I1578" s="197"/>
      <c r="J1578" s="13"/>
      <c r="K1578" s="13"/>
      <c r="L1578" s="192"/>
      <c r="M1578" s="198"/>
      <c r="N1578" s="199"/>
      <c r="O1578" s="199"/>
      <c r="P1578" s="199"/>
      <c r="Q1578" s="199"/>
      <c r="R1578" s="199"/>
      <c r="S1578" s="199"/>
      <c r="T1578" s="200"/>
      <c r="U1578" s="13"/>
      <c r="V1578" s="13"/>
      <c r="W1578" s="13"/>
      <c r="X1578" s="13"/>
      <c r="Y1578" s="13"/>
      <c r="Z1578" s="13"/>
      <c r="AA1578" s="13"/>
      <c r="AB1578" s="13"/>
      <c r="AC1578" s="13"/>
      <c r="AD1578" s="13"/>
      <c r="AE1578" s="13"/>
      <c r="AT1578" s="194" t="s">
        <v>173</v>
      </c>
      <c r="AU1578" s="194" t="s">
        <v>171</v>
      </c>
      <c r="AV1578" s="13" t="s">
        <v>171</v>
      </c>
      <c r="AW1578" s="13" t="s">
        <v>32</v>
      </c>
      <c r="AX1578" s="13" t="s">
        <v>76</v>
      </c>
      <c r="AY1578" s="194" t="s">
        <v>165</v>
      </c>
    </row>
    <row r="1579" s="13" customFormat="1">
      <c r="A1579" s="13"/>
      <c r="B1579" s="192"/>
      <c r="C1579" s="13"/>
      <c r="D1579" s="193" t="s">
        <v>173</v>
      </c>
      <c r="E1579" s="194" t="s">
        <v>1</v>
      </c>
      <c r="F1579" s="195" t="s">
        <v>2131</v>
      </c>
      <c r="G1579" s="13"/>
      <c r="H1579" s="196">
        <v>33.649999999999999</v>
      </c>
      <c r="I1579" s="197"/>
      <c r="J1579" s="13"/>
      <c r="K1579" s="13"/>
      <c r="L1579" s="192"/>
      <c r="M1579" s="198"/>
      <c r="N1579" s="199"/>
      <c r="O1579" s="199"/>
      <c r="P1579" s="199"/>
      <c r="Q1579" s="199"/>
      <c r="R1579" s="199"/>
      <c r="S1579" s="199"/>
      <c r="T1579" s="200"/>
      <c r="U1579" s="13"/>
      <c r="V1579" s="13"/>
      <c r="W1579" s="13"/>
      <c r="X1579" s="13"/>
      <c r="Y1579" s="13"/>
      <c r="Z1579" s="13"/>
      <c r="AA1579" s="13"/>
      <c r="AB1579" s="13"/>
      <c r="AC1579" s="13"/>
      <c r="AD1579" s="13"/>
      <c r="AE1579" s="13"/>
      <c r="AT1579" s="194" t="s">
        <v>173</v>
      </c>
      <c r="AU1579" s="194" t="s">
        <v>171</v>
      </c>
      <c r="AV1579" s="13" t="s">
        <v>171</v>
      </c>
      <c r="AW1579" s="13" t="s">
        <v>32</v>
      </c>
      <c r="AX1579" s="13" t="s">
        <v>76</v>
      </c>
      <c r="AY1579" s="194" t="s">
        <v>165</v>
      </c>
    </row>
    <row r="1580" s="13" customFormat="1">
      <c r="A1580" s="13"/>
      <c r="B1580" s="192"/>
      <c r="C1580" s="13"/>
      <c r="D1580" s="193" t="s">
        <v>173</v>
      </c>
      <c r="E1580" s="194" t="s">
        <v>1</v>
      </c>
      <c r="F1580" s="195" t="s">
        <v>2132</v>
      </c>
      <c r="G1580" s="13"/>
      <c r="H1580" s="196">
        <v>35.710000000000001</v>
      </c>
      <c r="I1580" s="197"/>
      <c r="J1580" s="13"/>
      <c r="K1580" s="13"/>
      <c r="L1580" s="192"/>
      <c r="M1580" s="198"/>
      <c r="N1580" s="199"/>
      <c r="O1580" s="199"/>
      <c r="P1580" s="199"/>
      <c r="Q1580" s="199"/>
      <c r="R1580" s="199"/>
      <c r="S1580" s="199"/>
      <c r="T1580" s="200"/>
      <c r="U1580" s="13"/>
      <c r="V1580" s="13"/>
      <c r="W1580" s="13"/>
      <c r="X1580" s="13"/>
      <c r="Y1580" s="13"/>
      <c r="Z1580" s="13"/>
      <c r="AA1580" s="13"/>
      <c r="AB1580" s="13"/>
      <c r="AC1580" s="13"/>
      <c r="AD1580" s="13"/>
      <c r="AE1580" s="13"/>
      <c r="AT1580" s="194" t="s">
        <v>173</v>
      </c>
      <c r="AU1580" s="194" t="s">
        <v>171</v>
      </c>
      <c r="AV1580" s="13" t="s">
        <v>171</v>
      </c>
      <c r="AW1580" s="13" t="s">
        <v>32</v>
      </c>
      <c r="AX1580" s="13" t="s">
        <v>76</v>
      </c>
      <c r="AY1580" s="194" t="s">
        <v>165</v>
      </c>
    </row>
    <row r="1581" s="13" customFormat="1">
      <c r="A1581" s="13"/>
      <c r="B1581" s="192"/>
      <c r="C1581" s="13"/>
      <c r="D1581" s="193" t="s">
        <v>173</v>
      </c>
      <c r="E1581" s="194" t="s">
        <v>1</v>
      </c>
      <c r="F1581" s="195" t="s">
        <v>2133</v>
      </c>
      <c r="G1581" s="13"/>
      <c r="H1581" s="196">
        <v>41.112000000000002</v>
      </c>
      <c r="I1581" s="197"/>
      <c r="J1581" s="13"/>
      <c r="K1581" s="13"/>
      <c r="L1581" s="192"/>
      <c r="M1581" s="198"/>
      <c r="N1581" s="199"/>
      <c r="O1581" s="199"/>
      <c r="P1581" s="199"/>
      <c r="Q1581" s="199"/>
      <c r="R1581" s="199"/>
      <c r="S1581" s="199"/>
      <c r="T1581" s="200"/>
      <c r="U1581" s="13"/>
      <c r="V1581" s="13"/>
      <c r="W1581" s="13"/>
      <c r="X1581" s="13"/>
      <c r="Y1581" s="13"/>
      <c r="Z1581" s="13"/>
      <c r="AA1581" s="13"/>
      <c r="AB1581" s="13"/>
      <c r="AC1581" s="13"/>
      <c r="AD1581" s="13"/>
      <c r="AE1581" s="13"/>
      <c r="AT1581" s="194" t="s">
        <v>173</v>
      </c>
      <c r="AU1581" s="194" t="s">
        <v>171</v>
      </c>
      <c r="AV1581" s="13" t="s">
        <v>171</v>
      </c>
      <c r="AW1581" s="13" t="s">
        <v>32</v>
      </c>
      <c r="AX1581" s="13" t="s">
        <v>76</v>
      </c>
      <c r="AY1581" s="194" t="s">
        <v>165</v>
      </c>
    </row>
    <row r="1582" s="13" customFormat="1">
      <c r="A1582" s="13"/>
      <c r="B1582" s="192"/>
      <c r="C1582" s="13"/>
      <c r="D1582" s="193" t="s">
        <v>173</v>
      </c>
      <c r="E1582" s="194" t="s">
        <v>1</v>
      </c>
      <c r="F1582" s="195" t="s">
        <v>2134</v>
      </c>
      <c r="G1582" s="13"/>
      <c r="H1582" s="196">
        <v>66.483999999999995</v>
      </c>
      <c r="I1582" s="197"/>
      <c r="J1582" s="13"/>
      <c r="K1582" s="13"/>
      <c r="L1582" s="192"/>
      <c r="M1582" s="198"/>
      <c r="N1582" s="199"/>
      <c r="O1582" s="199"/>
      <c r="P1582" s="199"/>
      <c r="Q1582" s="199"/>
      <c r="R1582" s="199"/>
      <c r="S1582" s="199"/>
      <c r="T1582" s="200"/>
      <c r="U1582" s="13"/>
      <c r="V1582" s="13"/>
      <c r="W1582" s="13"/>
      <c r="X1582" s="13"/>
      <c r="Y1582" s="13"/>
      <c r="Z1582" s="13"/>
      <c r="AA1582" s="13"/>
      <c r="AB1582" s="13"/>
      <c r="AC1582" s="13"/>
      <c r="AD1582" s="13"/>
      <c r="AE1582" s="13"/>
      <c r="AT1582" s="194" t="s">
        <v>173</v>
      </c>
      <c r="AU1582" s="194" t="s">
        <v>171</v>
      </c>
      <c r="AV1582" s="13" t="s">
        <v>171</v>
      </c>
      <c r="AW1582" s="13" t="s">
        <v>32</v>
      </c>
      <c r="AX1582" s="13" t="s">
        <v>76</v>
      </c>
      <c r="AY1582" s="194" t="s">
        <v>165</v>
      </c>
    </row>
    <row r="1583" s="13" customFormat="1">
      <c r="A1583" s="13"/>
      <c r="B1583" s="192"/>
      <c r="C1583" s="13"/>
      <c r="D1583" s="193" t="s">
        <v>173</v>
      </c>
      <c r="E1583" s="194" t="s">
        <v>1</v>
      </c>
      <c r="F1583" s="195" t="s">
        <v>2135</v>
      </c>
      <c r="G1583" s="13"/>
      <c r="H1583" s="196">
        <v>36.484000000000002</v>
      </c>
      <c r="I1583" s="197"/>
      <c r="J1583" s="13"/>
      <c r="K1583" s="13"/>
      <c r="L1583" s="192"/>
      <c r="M1583" s="198"/>
      <c r="N1583" s="199"/>
      <c r="O1583" s="199"/>
      <c r="P1583" s="199"/>
      <c r="Q1583" s="199"/>
      <c r="R1583" s="199"/>
      <c r="S1583" s="199"/>
      <c r="T1583" s="200"/>
      <c r="U1583" s="13"/>
      <c r="V1583" s="13"/>
      <c r="W1583" s="13"/>
      <c r="X1583" s="13"/>
      <c r="Y1583" s="13"/>
      <c r="Z1583" s="13"/>
      <c r="AA1583" s="13"/>
      <c r="AB1583" s="13"/>
      <c r="AC1583" s="13"/>
      <c r="AD1583" s="13"/>
      <c r="AE1583" s="13"/>
      <c r="AT1583" s="194" t="s">
        <v>173</v>
      </c>
      <c r="AU1583" s="194" t="s">
        <v>171</v>
      </c>
      <c r="AV1583" s="13" t="s">
        <v>171</v>
      </c>
      <c r="AW1583" s="13" t="s">
        <v>32</v>
      </c>
      <c r="AX1583" s="13" t="s">
        <v>76</v>
      </c>
      <c r="AY1583" s="194" t="s">
        <v>165</v>
      </c>
    </row>
    <row r="1584" s="13" customFormat="1">
      <c r="A1584" s="13"/>
      <c r="B1584" s="192"/>
      <c r="C1584" s="13"/>
      <c r="D1584" s="193" t="s">
        <v>173</v>
      </c>
      <c r="E1584" s="194" t="s">
        <v>1</v>
      </c>
      <c r="F1584" s="195" t="s">
        <v>2136</v>
      </c>
      <c r="G1584" s="13"/>
      <c r="H1584" s="196">
        <v>4.9199999999999999</v>
      </c>
      <c r="I1584" s="197"/>
      <c r="J1584" s="13"/>
      <c r="K1584" s="13"/>
      <c r="L1584" s="192"/>
      <c r="M1584" s="198"/>
      <c r="N1584" s="199"/>
      <c r="O1584" s="199"/>
      <c r="P1584" s="199"/>
      <c r="Q1584" s="199"/>
      <c r="R1584" s="199"/>
      <c r="S1584" s="199"/>
      <c r="T1584" s="200"/>
      <c r="U1584" s="13"/>
      <c r="V1584" s="13"/>
      <c r="W1584" s="13"/>
      <c r="X1584" s="13"/>
      <c r="Y1584" s="13"/>
      <c r="Z1584" s="13"/>
      <c r="AA1584" s="13"/>
      <c r="AB1584" s="13"/>
      <c r="AC1584" s="13"/>
      <c r="AD1584" s="13"/>
      <c r="AE1584" s="13"/>
      <c r="AT1584" s="194" t="s">
        <v>173</v>
      </c>
      <c r="AU1584" s="194" t="s">
        <v>171</v>
      </c>
      <c r="AV1584" s="13" t="s">
        <v>171</v>
      </c>
      <c r="AW1584" s="13" t="s">
        <v>32</v>
      </c>
      <c r="AX1584" s="13" t="s">
        <v>76</v>
      </c>
      <c r="AY1584" s="194" t="s">
        <v>165</v>
      </c>
    </row>
    <row r="1585" s="13" customFormat="1">
      <c r="A1585" s="13"/>
      <c r="B1585" s="192"/>
      <c r="C1585" s="13"/>
      <c r="D1585" s="193" t="s">
        <v>173</v>
      </c>
      <c r="E1585" s="194" t="s">
        <v>1</v>
      </c>
      <c r="F1585" s="195" t="s">
        <v>2137</v>
      </c>
      <c r="G1585" s="13"/>
      <c r="H1585" s="196">
        <v>4.9800000000000004</v>
      </c>
      <c r="I1585" s="197"/>
      <c r="J1585" s="13"/>
      <c r="K1585" s="13"/>
      <c r="L1585" s="192"/>
      <c r="M1585" s="198"/>
      <c r="N1585" s="199"/>
      <c r="O1585" s="199"/>
      <c r="P1585" s="199"/>
      <c r="Q1585" s="199"/>
      <c r="R1585" s="199"/>
      <c r="S1585" s="199"/>
      <c r="T1585" s="200"/>
      <c r="U1585" s="13"/>
      <c r="V1585" s="13"/>
      <c r="W1585" s="13"/>
      <c r="X1585" s="13"/>
      <c r="Y1585" s="13"/>
      <c r="Z1585" s="13"/>
      <c r="AA1585" s="13"/>
      <c r="AB1585" s="13"/>
      <c r="AC1585" s="13"/>
      <c r="AD1585" s="13"/>
      <c r="AE1585" s="13"/>
      <c r="AT1585" s="194" t="s">
        <v>173</v>
      </c>
      <c r="AU1585" s="194" t="s">
        <v>171</v>
      </c>
      <c r="AV1585" s="13" t="s">
        <v>171</v>
      </c>
      <c r="AW1585" s="13" t="s">
        <v>32</v>
      </c>
      <c r="AX1585" s="13" t="s">
        <v>76</v>
      </c>
      <c r="AY1585" s="194" t="s">
        <v>165</v>
      </c>
    </row>
    <row r="1586" s="13" customFormat="1">
      <c r="A1586" s="13"/>
      <c r="B1586" s="192"/>
      <c r="C1586" s="13"/>
      <c r="D1586" s="193" t="s">
        <v>173</v>
      </c>
      <c r="E1586" s="194" t="s">
        <v>1</v>
      </c>
      <c r="F1586" s="195" t="s">
        <v>2138</v>
      </c>
      <c r="G1586" s="13"/>
      <c r="H1586" s="196">
        <v>2.6099999999999999</v>
      </c>
      <c r="I1586" s="197"/>
      <c r="J1586" s="13"/>
      <c r="K1586" s="13"/>
      <c r="L1586" s="192"/>
      <c r="M1586" s="198"/>
      <c r="N1586" s="199"/>
      <c r="O1586" s="199"/>
      <c r="P1586" s="199"/>
      <c r="Q1586" s="199"/>
      <c r="R1586" s="199"/>
      <c r="S1586" s="199"/>
      <c r="T1586" s="200"/>
      <c r="U1586" s="13"/>
      <c r="V1586" s="13"/>
      <c r="W1586" s="13"/>
      <c r="X1586" s="13"/>
      <c r="Y1586" s="13"/>
      <c r="Z1586" s="13"/>
      <c r="AA1586" s="13"/>
      <c r="AB1586" s="13"/>
      <c r="AC1586" s="13"/>
      <c r="AD1586" s="13"/>
      <c r="AE1586" s="13"/>
      <c r="AT1586" s="194" t="s">
        <v>173</v>
      </c>
      <c r="AU1586" s="194" t="s">
        <v>171</v>
      </c>
      <c r="AV1586" s="13" t="s">
        <v>171</v>
      </c>
      <c r="AW1586" s="13" t="s">
        <v>32</v>
      </c>
      <c r="AX1586" s="13" t="s">
        <v>76</v>
      </c>
      <c r="AY1586" s="194" t="s">
        <v>165</v>
      </c>
    </row>
    <row r="1587" s="13" customFormat="1">
      <c r="A1587" s="13"/>
      <c r="B1587" s="192"/>
      <c r="C1587" s="13"/>
      <c r="D1587" s="193" t="s">
        <v>173</v>
      </c>
      <c r="E1587" s="194" t="s">
        <v>1</v>
      </c>
      <c r="F1587" s="195" t="s">
        <v>2139</v>
      </c>
      <c r="G1587" s="13"/>
      <c r="H1587" s="196">
        <v>22.289999999999999</v>
      </c>
      <c r="I1587" s="197"/>
      <c r="J1587" s="13"/>
      <c r="K1587" s="13"/>
      <c r="L1587" s="192"/>
      <c r="M1587" s="198"/>
      <c r="N1587" s="199"/>
      <c r="O1587" s="199"/>
      <c r="P1587" s="199"/>
      <c r="Q1587" s="199"/>
      <c r="R1587" s="199"/>
      <c r="S1587" s="199"/>
      <c r="T1587" s="200"/>
      <c r="U1587" s="13"/>
      <c r="V1587" s="13"/>
      <c r="W1587" s="13"/>
      <c r="X1587" s="13"/>
      <c r="Y1587" s="13"/>
      <c r="Z1587" s="13"/>
      <c r="AA1587" s="13"/>
      <c r="AB1587" s="13"/>
      <c r="AC1587" s="13"/>
      <c r="AD1587" s="13"/>
      <c r="AE1587" s="13"/>
      <c r="AT1587" s="194" t="s">
        <v>173</v>
      </c>
      <c r="AU1587" s="194" t="s">
        <v>171</v>
      </c>
      <c r="AV1587" s="13" t="s">
        <v>171</v>
      </c>
      <c r="AW1587" s="13" t="s">
        <v>32</v>
      </c>
      <c r="AX1587" s="13" t="s">
        <v>76</v>
      </c>
      <c r="AY1587" s="194" t="s">
        <v>165</v>
      </c>
    </row>
    <row r="1588" s="13" customFormat="1">
      <c r="A1588" s="13"/>
      <c r="B1588" s="192"/>
      <c r="C1588" s="13"/>
      <c r="D1588" s="193" t="s">
        <v>173</v>
      </c>
      <c r="E1588" s="194" t="s">
        <v>1</v>
      </c>
      <c r="F1588" s="195" t="s">
        <v>509</v>
      </c>
      <c r="G1588" s="13"/>
      <c r="H1588" s="196">
        <v>56.939999999999998</v>
      </c>
      <c r="I1588" s="197"/>
      <c r="J1588" s="13"/>
      <c r="K1588" s="13"/>
      <c r="L1588" s="192"/>
      <c r="M1588" s="198"/>
      <c r="N1588" s="199"/>
      <c r="O1588" s="199"/>
      <c r="P1588" s="199"/>
      <c r="Q1588" s="199"/>
      <c r="R1588" s="199"/>
      <c r="S1588" s="199"/>
      <c r="T1588" s="200"/>
      <c r="U1588" s="13"/>
      <c r="V1588" s="13"/>
      <c r="W1588" s="13"/>
      <c r="X1588" s="13"/>
      <c r="Y1588" s="13"/>
      <c r="Z1588" s="13"/>
      <c r="AA1588" s="13"/>
      <c r="AB1588" s="13"/>
      <c r="AC1588" s="13"/>
      <c r="AD1588" s="13"/>
      <c r="AE1588" s="13"/>
      <c r="AT1588" s="194" t="s">
        <v>173</v>
      </c>
      <c r="AU1588" s="194" t="s">
        <v>171</v>
      </c>
      <c r="AV1588" s="13" t="s">
        <v>171</v>
      </c>
      <c r="AW1588" s="13" t="s">
        <v>32</v>
      </c>
      <c r="AX1588" s="13" t="s">
        <v>76</v>
      </c>
      <c r="AY1588" s="194" t="s">
        <v>165</v>
      </c>
    </row>
    <row r="1589" s="13" customFormat="1">
      <c r="A1589" s="13"/>
      <c r="B1589" s="192"/>
      <c r="C1589" s="13"/>
      <c r="D1589" s="193" t="s">
        <v>173</v>
      </c>
      <c r="E1589" s="194" t="s">
        <v>1</v>
      </c>
      <c r="F1589" s="195" t="s">
        <v>510</v>
      </c>
      <c r="G1589" s="13"/>
      <c r="H1589" s="196">
        <v>63.049999999999997</v>
      </c>
      <c r="I1589" s="197"/>
      <c r="J1589" s="13"/>
      <c r="K1589" s="13"/>
      <c r="L1589" s="192"/>
      <c r="M1589" s="198"/>
      <c r="N1589" s="199"/>
      <c r="O1589" s="199"/>
      <c r="P1589" s="199"/>
      <c r="Q1589" s="199"/>
      <c r="R1589" s="199"/>
      <c r="S1589" s="199"/>
      <c r="T1589" s="200"/>
      <c r="U1589" s="13"/>
      <c r="V1589" s="13"/>
      <c r="W1589" s="13"/>
      <c r="X1589" s="13"/>
      <c r="Y1589" s="13"/>
      <c r="Z1589" s="13"/>
      <c r="AA1589" s="13"/>
      <c r="AB1589" s="13"/>
      <c r="AC1589" s="13"/>
      <c r="AD1589" s="13"/>
      <c r="AE1589" s="13"/>
      <c r="AT1589" s="194" t="s">
        <v>173</v>
      </c>
      <c r="AU1589" s="194" t="s">
        <v>171</v>
      </c>
      <c r="AV1589" s="13" t="s">
        <v>171</v>
      </c>
      <c r="AW1589" s="13" t="s">
        <v>32</v>
      </c>
      <c r="AX1589" s="13" t="s">
        <v>76</v>
      </c>
      <c r="AY1589" s="194" t="s">
        <v>165</v>
      </c>
    </row>
    <row r="1590" s="13" customFormat="1">
      <c r="A1590" s="13"/>
      <c r="B1590" s="192"/>
      <c r="C1590" s="13"/>
      <c r="D1590" s="193" t="s">
        <v>173</v>
      </c>
      <c r="E1590" s="194" t="s">
        <v>1</v>
      </c>
      <c r="F1590" s="195" t="s">
        <v>511</v>
      </c>
      <c r="G1590" s="13"/>
      <c r="H1590" s="196">
        <v>57.329999999999998</v>
      </c>
      <c r="I1590" s="197"/>
      <c r="J1590" s="13"/>
      <c r="K1590" s="13"/>
      <c r="L1590" s="192"/>
      <c r="M1590" s="198"/>
      <c r="N1590" s="199"/>
      <c r="O1590" s="199"/>
      <c r="P1590" s="199"/>
      <c r="Q1590" s="199"/>
      <c r="R1590" s="199"/>
      <c r="S1590" s="199"/>
      <c r="T1590" s="200"/>
      <c r="U1590" s="13"/>
      <c r="V1590" s="13"/>
      <c r="W1590" s="13"/>
      <c r="X1590" s="13"/>
      <c r="Y1590" s="13"/>
      <c r="Z1590" s="13"/>
      <c r="AA1590" s="13"/>
      <c r="AB1590" s="13"/>
      <c r="AC1590" s="13"/>
      <c r="AD1590" s="13"/>
      <c r="AE1590" s="13"/>
      <c r="AT1590" s="194" t="s">
        <v>173</v>
      </c>
      <c r="AU1590" s="194" t="s">
        <v>171</v>
      </c>
      <c r="AV1590" s="13" t="s">
        <v>171</v>
      </c>
      <c r="AW1590" s="13" t="s">
        <v>32</v>
      </c>
      <c r="AX1590" s="13" t="s">
        <v>76</v>
      </c>
      <c r="AY1590" s="194" t="s">
        <v>165</v>
      </c>
    </row>
    <row r="1591" s="16" customFormat="1">
      <c r="A1591" s="16"/>
      <c r="B1591" s="227"/>
      <c r="C1591" s="16"/>
      <c r="D1591" s="193" t="s">
        <v>173</v>
      </c>
      <c r="E1591" s="228" t="s">
        <v>1</v>
      </c>
      <c r="F1591" s="229" t="s">
        <v>307</v>
      </c>
      <c r="G1591" s="16"/>
      <c r="H1591" s="230">
        <v>891.84900000000005</v>
      </c>
      <c r="I1591" s="231"/>
      <c r="J1591" s="16"/>
      <c r="K1591" s="16"/>
      <c r="L1591" s="227"/>
      <c r="M1591" s="232"/>
      <c r="N1591" s="233"/>
      <c r="O1591" s="233"/>
      <c r="P1591" s="233"/>
      <c r="Q1591" s="233"/>
      <c r="R1591" s="233"/>
      <c r="S1591" s="233"/>
      <c r="T1591" s="234"/>
      <c r="U1591" s="16"/>
      <c r="V1591" s="16"/>
      <c r="W1591" s="16"/>
      <c r="X1591" s="16"/>
      <c r="Y1591" s="16"/>
      <c r="Z1591" s="16"/>
      <c r="AA1591" s="16"/>
      <c r="AB1591" s="16"/>
      <c r="AC1591" s="16"/>
      <c r="AD1591" s="16"/>
      <c r="AE1591" s="16"/>
      <c r="AT1591" s="228" t="s">
        <v>173</v>
      </c>
      <c r="AU1591" s="228" t="s">
        <v>171</v>
      </c>
      <c r="AV1591" s="16" t="s">
        <v>88</v>
      </c>
      <c r="AW1591" s="16" t="s">
        <v>32</v>
      </c>
      <c r="AX1591" s="16" t="s">
        <v>76</v>
      </c>
      <c r="AY1591" s="228" t="s">
        <v>165</v>
      </c>
    </row>
    <row r="1592" s="14" customFormat="1">
      <c r="A1592" s="14"/>
      <c r="B1592" s="212"/>
      <c r="C1592" s="14"/>
      <c r="D1592" s="193" t="s">
        <v>173</v>
      </c>
      <c r="E1592" s="213" t="s">
        <v>1</v>
      </c>
      <c r="F1592" s="214" t="s">
        <v>231</v>
      </c>
      <c r="G1592" s="14"/>
      <c r="H1592" s="215">
        <v>7336.097999999999</v>
      </c>
      <c r="I1592" s="216"/>
      <c r="J1592" s="14"/>
      <c r="K1592" s="14"/>
      <c r="L1592" s="212"/>
      <c r="M1592" s="217"/>
      <c r="N1592" s="218"/>
      <c r="O1592" s="218"/>
      <c r="P1592" s="218"/>
      <c r="Q1592" s="218"/>
      <c r="R1592" s="218"/>
      <c r="S1592" s="218"/>
      <c r="T1592" s="219"/>
      <c r="U1592" s="14"/>
      <c r="V1592" s="14"/>
      <c r="W1592" s="14"/>
      <c r="X1592" s="14"/>
      <c r="Y1592" s="14"/>
      <c r="Z1592" s="14"/>
      <c r="AA1592" s="14"/>
      <c r="AB1592" s="14"/>
      <c r="AC1592" s="14"/>
      <c r="AD1592" s="14"/>
      <c r="AE1592" s="14"/>
      <c r="AT1592" s="213" t="s">
        <v>173</v>
      </c>
      <c r="AU1592" s="213" t="s">
        <v>171</v>
      </c>
      <c r="AV1592" s="14" t="s">
        <v>91</v>
      </c>
      <c r="AW1592" s="14" t="s">
        <v>32</v>
      </c>
      <c r="AX1592" s="14" t="s">
        <v>81</v>
      </c>
      <c r="AY1592" s="213" t="s">
        <v>165</v>
      </c>
    </row>
    <row r="1593" s="2" customFormat="1" ht="24.15" customHeight="1">
      <c r="A1593" s="38"/>
      <c r="B1593" s="177"/>
      <c r="C1593" s="178" t="s">
        <v>2140</v>
      </c>
      <c r="D1593" s="178" t="s">
        <v>167</v>
      </c>
      <c r="E1593" s="179" t="s">
        <v>2141</v>
      </c>
      <c r="F1593" s="180" t="s">
        <v>2142</v>
      </c>
      <c r="G1593" s="181" t="s">
        <v>170</v>
      </c>
      <c r="H1593" s="182">
        <v>1920.452</v>
      </c>
      <c r="I1593" s="183"/>
      <c r="J1593" s="184">
        <f>ROUND(I1593*H1593,2)</f>
        <v>0</v>
      </c>
      <c r="K1593" s="185"/>
      <c r="L1593" s="39"/>
      <c r="M1593" s="186" t="s">
        <v>1</v>
      </c>
      <c r="N1593" s="187" t="s">
        <v>42</v>
      </c>
      <c r="O1593" s="78"/>
      <c r="P1593" s="188">
        <f>O1593*H1593</f>
        <v>0</v>
      </c>
      <c r="Q1593" s="188">
        <v>0.00014999999999999999</v>
      </c>
      <c r="R1593" s="188">
        <f>Q1593*H1593</f>
        <v>0.28806779999999998</v>
      </c>
      <c r="S1593" s="188">
        <v>0</v>
      </c>
      <c r="T1593" s="189">
        <f>S1593*H1593</f>
        <v>0</v>
      </c>
      <c r="U1593" s="38"/>
      <c r="V1593" s="38"/>
      <c r="W1593" s="38"/>
      <c r="X1593" s="38"/>
      <c r="Y1593" s="38"/>
      <c r="Z1593" s="38"/>
      <c r="AA1593" s="38"/>
      <c r="AB1593" s="38"/>
      <c r="AC1593" s="38"/>
      <c r="AD1593" s="38"/>
      <c r="AE1593" s="38"/>
      <c r="AR1593" s="190" t="s">
        <v>240</v>
      </c>
      <c r="AT1593" s="190" t="s">
        <v>167</v>
      </c>
      <c r="AU1593" s="190" t="s">
        <v>171</v>
      </c>
      <c r="AY1593" s="19" t="s">
        <v>165</v>
      </c>
      <c r="BE1593" s="191">
        <f>IF(N1593="základná",J1593,0)</f>
        <v>0</v>
      </c>
      <c r="BF1593" s="191">
        <f>IF(N1593="znížená",J1593,0)</f>
        <v>0</v>
      </c>
      <c r="BG1593" s="191">
        <f>IF(N1593="zákl. prenesená",J1593,0)</f>
        <v>0</v>
      </c>
      <c r="BH1593" s="191">
        <f>IF(N1593="zníž. prenesená",J1593,0)</f>
        <v>0</v>
      </c>
      <c r="BI1593" s="191">
        <f>IF(N1593="nulová",J1593,0)</f>
        <v>0</v>
      </c>
      <c r="BJ1593" s="19" t="s">
        <v>171</v>
      </c>
      <c r="BK1593" s="191">
        <f>ROUND(I1593*H1593,2)</f>
        <v>0</v>
      </c>
      <c r="BL1593" s="19" t="s">
        <v>240</v>
      </c>
      <c r="BM1593" s="190" t="s">
        <v>2143</v>
      </c>
    </row>
    <row r="1594" s="13" customFormat="1">
      <c r="A1594" s="13"/>
      <c r="B1594" s="192"/>
      <c r="C1594" s="13"/>
      <c r="D1594" s="193" t="s">
        <v>173</v>
      </c>
      <c r="E1594" s="194" t="s">
        <v>1</v>
      </c>
      <c r="F1594" s="195" t="s">
        <v>2144</v>
      </c>
      <c r="G1594" s="13"/>
      <c r="H1594" s="196">
        <v>1920.452</v>
      </c>
      <c r="I1594" s="197"/>
      <c r="J1594" s="13"/>
      <c r="K1594" s="13"/>
      <c r="L1594" s="192"/>
      <c r="M1594" s="198"/>
      <c r="N1594" s="199"/>
      <c r="O1594" s="199"/>
      <c r="P1594" s="199"/>
      <c r="Q1594" s="199"/>
      <c r="R1594" s="199"/>
      <c r="S1594" s="199"/>
      <c r="T1594" s="200"/>
      <c r="U1594" s="13"/>
      <c r="V1594" s="13"/>
      <c r="W1594" s="13"/>
      <c r="X1594" s="13"/>
      <c r="Y1594" s="13"/>
      <c r="Z1594" s="13"/>
      <c r="AA1594" s="13"/>
      <c r="AB1594" s="13"/>
      <c r="AC1594" s="13"/>
      <c r="AD1594" s="13"/>
      <c r="AE1594" s="13"/>
      <c r="AT1594" s="194" t="s">
        <v>173</v>
      </c>
      <c r="AU1594" s="194" t="s">
        <v>171</v>
      </c>
      <c r="AV1594" s="13" t="s">
        <v>171</v>
      </c>
      <c r="AW1594" s="13" t="s">
        <v>32</v>
      </c>
      <c r="AX1594" s="13" t="s">
        <v>81</v>
      </c>
      <c r="AY1594" s="194" t="s">
        <v>165</v>
      </c>
    </row>
    <row r="1595" s="2" customFormat="1" ht="33" customHeight="1">
      <c r="A1595" s="38"/>
      <c r="B1595" s="177"/>
      <c r="C1595" s="178" t="s">
        <v>2145</v>
      </c>
      <c r="D1595" s="178" t="s">
        <v>167</v>
      </c>
      <c r="E1595" s="179" t="s">
        <v>2146</v>
      </c>
      <c r="F1595" s="180" t="s">
        <v>2147</v>
      </c>
      <c r="G1595" s="181" t="s">
        <v>170</v>
      </c>
      <c r="H1595" s="182">
        <v>5468.3289999999997</v>
      </c>
      <c r="I1595" s="183"/>
      <c r="J1595" s="184">
        <f>ROUND(I1595*H1595,2)</f>
        <v>0</v>
      </c>
      <c r="K1595" s="185"/>
      <c r="L1595" s="39"/>
      <c r="M1595" s="186" t="s">
        <v>1</v>
      </c>
      <c r="N1595" s="187" t="s">
        <v>42</v>
      </c>
      <c r="O1595" s="78"/>
      <c r="P1595" s="188">
        <f>O1595*H1595</f>
        <v>0</v>
      </c>
      <c r="Q1595" s="188">
        <v>0.00044000000000000002</v>
      </c>
      <c r="R1595" s="188">
        <f>Q1595*H1595</f>
        <v>2.40606476</v>
      </c>
      <c r="S1595" s="188">
        <v>0</v>
      </c>
      <c r="T1595" s="189">
        <f>S1595*H1595</f>
        <v>0</v>
      </c>
      <c r="U1595" s="38"/>
      <c r="V1595" s="38"/>
      <c r="W1595" s="38"/>
      <c r="X1595" s="38"/>
      <c r="Y1595" s="38"/>
      <c r="Z1595" s="38"/>
      <c r="AA1595" s="38"/>
      <c r="AB1595" s="38"/>
      <c r="AC1595" s="38"/>
      <c r="AD1595" s="38"/>
      <c r="AE1595" s="38"/>
      <c r="AR1595" s="190" t="s">
        <v>240</v>
      </c>
      <c r="AT1595" s="190" t="s">
        <v>167</v>
      </c>
      <c r="AU1595" s="190" t="s">
        <v>171</v>
      </c>
      <c r="AY1595" s="19" t="s">
        <v>165</v>
      </c>
      <c r="BE1595" s="191">
        <f>IF(N1595="základná",J1595,0)</f>
        <v>0</v>
      </c>
      <c r="BF1595" s="191">
        <f>IF(N1595="znížená",J1595,0)</f>
        <v>0</v>
      </c>
      <c r="BG1595" s="191">
        <f>IF(N1595="zákl. prenesená",J1595,0)</f>
        <v>0</v>
      </c>
      <c r="BH1595" s="191">
        <f>IF(N1595="zníž. prenesená",J1595,0)</f>
        <v>0</v>
      </c>
      <c r="BI1595" s="191">
        <f>IF(N1595="nulová",J1595,0)</f>
        <v>0</v>
      </c>
      <c r="BJ1595" s="19" t="s">
        <v>171</v>
      </c>
      <c r="BK1595" s="191">
        <f>ROUND(I1595*H1595,2)</f>
        <v>0</v>
      </c>
      <c r="BL1595" s="19" t="s">
        <v>240</v>
      </c>
      <c r="BM1595" s="190" t="s">
        <v>2148</v>
      </c>
    </row>
    <row r="1596" s="15" customFormat="1">
      <c r="A1596" s="15"/>
      <c r="B1596" s="220"/>
      <c r="C1596" s="15"/>
      <c r="D1596" s="193" t="s">
        <v>173</v>
      </c>
      <c r="E1596" s="221" t="s">
        <v>1</v>
      </c>
      <c r="F1596" s="222" t="s">
        <v>2032</v>
      </c>
      <c r="G1596" s="15"/>
      <c r="H1596" s="221" t="s">
        <v>1</v>
      </c>
      <c r="I1596" s="223"/>
      <c r="J1596" s="15"/>
      <c r="K1596" s="15"/>
      <c r="L1596" s="220"/>
      <c r="M1596" s="224"/>
      <c r="N1596" s="225"/>
      <c r="O1596" s="225"/>
      <c r="P1596" s="225"/>
      <c r="Q1596" s="225"/>
      <c r="R1596" s="225"/>
      <c r="S1596" s="225"/>
      <c r="T1596" s="226"/>
      <c r="U1596" s="15"/>
      <c r="V1596" s="15"/>
      <c r="W1596" s="15"/>
      <c r="X1596" s="15"/>
      <c r="Y1596" s="15"/>
      <c r="Z1596" s="15"/>
      <c r="AA1596" s="15"/>
      <c r="AB1596" s="15"/>
      <c r="AC1596" s="15"/>
      <c r="AD1596" s="15"/>
      <c r="AE1596" s="15"/>
      <c r="AT1596" s="221" t="s">
        <v>173</v>
      </c>
      <c r="AU1596" s="221" t="s">
        <v>171</v>
      </c>
      <c r="AV1596" s="15" t="s">
        <v>81</v>
      </c>
      <c r="AW1596" s="15" t="s">
        <v>32</v>
      </c>
      <c r="AX1596" s="15" t="s">
        <v>76</v>
      </c>
      <c r="AY1596" s="221" t="s">
        <v>165</v>
      </c>
    </row>
    <row r="1597" s="13" customFormat="1">
      <c r="A1597" s="13"/>
      <c r="B1597" s="192"/>
      <c r="C1597" s="13"/>
      <c r="D1597" s="193" t="s">
        <v>173</v>
      </c>
      <c r="E1597" s="194" t="s">
        <v>1</v>
      </c>
      <c r="F1597" s="195" t="s">
        <v>2033</v>
      </c>
      <c r="G1597" s="13"/>
      <c r="H1597" s="196">
        <v>442.08999999999998</v>
      </c>
      <c r="I1597" s="197"/>
      <c r="J1597" s="13"/>
      <c r="K1597" s="13"/>
      <c r="L1597" s="192"/>
      <c r="M1597" s="198"/>
      <c r="N1597" s="199"/>
      <c r="O1597" s="199"/>
      <c r="P1597" s="199"/>
      <c r="Q1597" s="199"/>
      <c r="R1597" s="199"/>
      <c r="S1597" s="199"/>
      <c r="T1597" s="200"/>
      <c r="U1597" s="13"/>
      <c r="V1597" s="13"/>
      <c r="W1597" s="13"/>
      <c r="X1597" s="13"/>
      <c r="Y1597" s="13"/>
      <c r="Z1597" s="13"/>
      <c r="AA1597" s="13"/>
      <c r="AB1597" s="13"/>
      <c r="AC1597" s="13"/>
      <c r="AD1597" s="13"/>
      <c r="AE1597" s="13"/>
      <c r="AT1597" s="194" t="s">
        <v>173</v>
      </c>
      <c r="AU1597" s="194" t="s">
        <v>171</v>
      </c>
      <c r="AV1597" s="13" t="s">
        <v>171</v>
      </c>
      <c r="AW1597" s="13" t="s">
        <v>32</v>
      </c>
      <c r="AX1597" s="13" t="s">
        <v>76</v>
      </c>
      <c r="AY1597" s="194" t="s">
        <v>165</v>
      </c>
    </row>
    <row r="1598" s="13" customFormat="1">
      <c r="A1598" s="13"/>
      <c r="B1598" s="192"/>
      <c r="C1598" s="13"/>
      <c r="D1598" s="193" t="s">
        <v>173</v>
      </c>
      <c r="E1598" s="194" t="s">
        <v>1</v>
      </c>
      <c r="F1598" s="195" t="s">
        <v>2034</v>
      </c>
      <c r="G1598" s="13"/>
      <c r="H1598" s="196">
        <v>459.18000000000001</v>
      </c>
      <c r="I1598" s="197"/>
      <c r="J1598" s="13"/>
      <c r="K1598" s="13"/>
      <c r="L1598" s="192"/>
      <c r="M1598" s="198"/>
      <c r="N1598" s="199"/>
      <c r="O1598" s="199"/>
      <c r="P1598" s="199"/>
      <c r="Q1598" s="199"/>
      <c r="R1598" s="199"/>
      <c r="S1598" s="199"/>
      <c r="T1598" s="200"/>
      <c r="U1598" s="13"/>
      <c r="V1598" s="13"/>
      <c r="W1598" s="13"/>
      <c r="X1598" s="13"/>
      <c r="Y1598" s="13"/>
      <c r="Z1598" s="13"/>
      <c r="AA1598" s="13"/>
      <c r="AB1598" s="13"/>
      <c r="AC1598" s="13"/>
      <c r="AD1598" s="13"/>
      <c r="AE1598" s="13"/>
      <c r="AT1598" s="194" t="s">
        <v>173</v>
      </c>
      <c r="AU1598" s="194" t="s">
        <v>171</v>
      </c>
      <c r="AV1598" s="13" t="s">
        <v>171</v>
      </c>
      <c r="AW1598" s="13" t="s">
        <v>32</v>
      </c>
      <c r="AX1598" s="13" t="s">
        <v>76</v>
      </c>
      <c r="AY1598" s="194" t="s">
        <v>165</v>
      </c>
    </row>
    <row r="1599" s="13" customFormat="1">
      <c r="A1599" s="13"/>
      <c r="B1599" s="192"/>
      <c r="C1599" s="13"/>
      <c r="D1599" s="193" t="s">
        <v>173</v>
      </c>
      <c r="E1599" s="194" t="s">
        <v>1</v>
      </c>
      <c r="F1599" s="195" t="s">
        <v>2035</v>
      </c>
      <c r="G1599" s="13"/>
      <c r="H1599" s="196">
        <v>488.23000000000002</v>
      </c>
      <c r="I1599" s="197"/>
      <c r="J1599" s="13"/>
      <c r="K1599" s="13"/>
      <c r="L1599" s="192"/>
      <c r="M1599" s="198"/>
      <c r="N1599" s="199"/>
      <c r="O1599" s="199"/>
      <c r="P1599" s="199"/>
      <c r="Q1599" s="199"/>
      <c r="R1599" s="199"/>
      <c r="S1599" s="199"/>
      <c r="T1599" s="200"/>
      <c r="U1599" s="13"/>
      <c r="V1599" s="13"/>
      <c r="W1599" s="13"/>
      <c r="X1599" s="13"/>
      <c r="Y1599" s="13"/>
      <c r="Z1599" s="13"/>
      <c r="AA1599" s="13"/>
      <c r="AB1599" s="13"/>
      <c r="AC1599" s="13"/>
      <c r="AD1599" s="13"/>
      <c r="AE1599" s="13"/>
      <c r="AT1599" s="194" t="s">
        <v>173</v>
      </c>
      <c r="AU1599" s="194" t="s">
        <v>171</v>
      </c>
      <c r="AV1599" s="13" t="s">
        <v>171</v>
      </c>
      <c r="AW1599" s="13" t="s">
        <v>32</v>
      </c>
      <c r="AX1599" s="13" t="s">
        <v>76</v>
      </c>
      <c r="AY1599" s="194" t="s">
        <v>165</v>
      </c>
    </row>
    <row r="1600" s="13" customFormat="1">
      <c r="A1600" s="13"/>
      <c r="B1600" s="192"/>
      <c r="C1600" s="13"/>
      <c r="D1600" s="193" t="s">
        <v>173</v>
      </c>
      <c r="E1600" s="194" t="s">
        <v>1</v>
      </c>
      <c r="F1600" s="195" t="s">
        <v>2036</v>
      </c>
      <c r="G1600" s="13"/>
      <c r="H1600" s="196">
        <v>444.49200000000002</v>
      </c>
      <c r="I1600" s="197"/>
      <c r="J1600" s="13"/>
      <c r="K1600" s="13"/>
      <c r="L1600" s="192"/>
      <c r="M1600" s="198"/>
      <c r="N1600" s="199"/>
      <c r="O1600" s="199"/>
      <c r="P1600" s="199"/>
      <c r="Q1600" s="199"/>
      <c r="R1600" s="199"/>
      <c r="S1600" s="199"/>
      <c r="T1600" s="200"/>
      <c r="U1600" s="13"/>
      <c r="V1600" s="13"/>
      <c r="W1600" s="13"/>
      <c r="X1600" s="13"/>
      <c r="Y1600" s="13"/>
      <c r="Z1600" s="13"/>
      <c r="AA1600" s="13"/>
      <c r="AB1600" s="13"/>
      <c r="AC1600" s="13"/>
      <c r="AD1600" s="13"/>
      <c r="AE1600" s="13"/>
      <c r="AT1600" s="194" t="s">
        <v>173</v>
      </c>
      <c r="AU1600" s="194" t="s">
        <v>171</v>
      </c>
      <c r="AV1600" s="13" t="s">
        <v>171</v>
      </c>
      <c r="AW1600" s="13" t="s">
        <v>32</v>
      </c>
      <c r="AX1600" s="13" t="s">
        <v>76</v>
      </c>
      <c r="AY1600" s="194" t="s">
        <v>165</v>
      </c>
    </row>
    <row r="1601" s="15" customFormat="1">
      <c r="A1601" s="15"/>
      <c r="B1601" s="220"/>
      <c r="C1601" s="15"/>
      <c r="D1601" s="193" t="s">
        <v>173</v>
      </c>
      <c r="E1601" s="221" t="s">
        <v>1</v>
      </c>
      <c r="F1601" s="222" t="s">
        <v>2149</v>
      </c>
      <c r="G1601" s="15"/>
      <c r="H1601" s="221" t="s">
        <v>1</v>
      </c>
      <c r="I1601" s="223"/>
      <c r="J1601" s="15"/>
      <c r="K1601" s="15"/>
      <c r="L1601" s="220"/>
      <c r="M1601" s="224"/>
      <c r="N1601" s="225"/>
      <c r="O1601" s="225"/>
      <c r="P1601" s="225"/>
      <c r="Q1601" s="225"/>
      <c r="R1601" s="225"/>
      <c r="S1601" s="225"/>
      <c r="T1601" s="226"/>
      <c r="U1601" s="15"/>
      <c r="V1601" s="15"/>
      <c r="W1601" s="15"/>
      <c r="X1601" s="15"/>
      <c r="Y1601" s="15"/>
      <c r="Z1601" s="15"/>
      <c r="AA1601" s="15"/>
      <c r="AB1601" s="15"/>
      <c r="AC1601" s="15"/>
      <c r="AD1601" s="15"/>
      <c r="AE1601" s="15"/>
      <c r="AT1601" s="221" t="s">
        <v>173</v>
      </c>
      <c r="AU1601" s="221" t="s">
        <v>171</v>
      </c>
      <c r="AV1601" s="15" t="s">
        <v>81</v>
      </c>
      <c r="AW1601" s="15" t="s">
        <v>32</v>
      </c>
      <c r="AX1601" s="15" t="s">
        <v>76</v>
      </c>
      <c r="AY1601" s="221" t="s">
        <v>165</v>
      </c>
    </row>
    <row r="1602" s="13" customFormat="1">
      <c r="A1602" s="13"/>
      <c r="B1602" s="192"/>
      <c r="C1602" s="13"/>
      <c r="D1602" s="193" t="s">
        <v>173</v>
      </c>
      <c r="E1602" s="194" t="s">
        <v>1</v>
      </c>
      <c r="F1602" s="195" t="s">
        <v>2150</v>
      </c>
      <c r="G1602" s="13"/>
      <c r="H1602" s="196">
        <v>-240.28</v>
      </c>
      <c r="I1602" s="197"/>
      <c r="J1602" s="13"/>
      <c r="K1602" s="13"/>
      <c r="L1602" s="192"/>
      <c r="M1602" s="198"/>
      <c r="N1602" s="199"/>
      <c r="O1602" s="199"/>
      <c r="P1602" s="199"/>
      <c r="Q1602" s="199"/>
      <c r="R1602" s="199"/>
      <c r="S1602" s="199"/>
      <c r="T1602" s="200"/>
      <c r="U1602" s="13"/>
      <c r="V1602" s="13"/>
      <c r="W1602" s="13"/>
      <c r="X1602" s="13"/>
      <c r="Y1602" s="13"/>
      <c r="Z1602" s="13"/>
      <c r="AA1602" s="13"/>
      <c r="AB1602" s="13"/>
      <c r="AC1602" s="13"/>
      <c r="AD1602" s="13"/>
      <c r="AE1602" s="13"/>
      <c r="AT1602" s="194" t="s">
        <v>173</v>
      </c>
      <c r="AU1602" s="194" t="s">
        <v>171</v>
      </c>
      <c r="AV1602" s="13" t="s">
        <v>171</v>
      </c>
      <c r="AW1602" s="13" t="s">
        <v>32</v>
      </c>
      <c r="AX1602" s="13" t="s">
        <v>76</v>
      </c>
      <c r="AY1602" s="194" t="s">
        <v>165</v>
      </c>
    </row>
    <row r="1603" s="16" customFormat="1">
      <c r="A1603" s="16"/>
      <c r="B1603" s="227"/>
      <c r="C1603" s="16"/>
      <c r="D1603" s="193" t="s">
        <v>173</v>
      </c>
      <c r="E1603" s="228" t="s">
        <v>1</v>
      </c>
      <c r="F1603" s="229" t="s">
        <v>307</v>
      </c>
      <c r="G1603" s="16"/>
      <c r="H1603" s="230">
        <v>1593.712</v>
      </c>
      <c r="I1603" s="231"/>
      <c r="J1603" s="16"/>
      <c r="K1603" s="16"/>
      <c r="L1603" s="227"/>
      <c r="M1603" s="232"/>
      <c r="N1603" s="233"/>
      <c r="O1603" s="233"/>
      <c r="P1603" s="233"/>
      <c r="Q1603" s="233"/>
      <c r="R1603" s="233"/>
      <c r="S1603" s="233"/>
      <c r="T1603" s="234"/>
      <c r="U1603" s="16"/>
      <c r="V1603" s="16"/>
      <c r="W1603" s="16"/>
      <c r="X1603" s="16"/>
      <c r="Y1603" s="16"/>
      <c r="Z1603" s="16"/>
      <c r="AA1603" s="16"/>
      <c r="AB1603" s="16"/>
      <c r="AC1603" s="16"/>
      <c r="AD1603" s="16"/>
      <c r="AE1603" s="16"/>
      <c r="AT1603" s="228" t="s">
        <v>173</v>
      </c>
      <c r="AU1603" s="228" t="s">
        <v>171</v>
      </c>
      <c r="AV1603" s="16" t="s">
        <v>88</v>
      </c>
      <c r="AW1603" s="16" t="s">
        <v>32</v>
      </c>
      <c r="AX1603" s="16" t="s">
        <v>76</v>
      </c>
      <c r="AY1603" s="228" t="s">
        <v>165</v>
      </c>
    </row>
    <row r="1604" s="15" customFormat="1">
      <c r="A1604" s="15"/>
      <c r="B1604" s="220"/>
      <c r="C1604" s="15"/>
      <c r="D1604" s="193" t="s">
        <v>173</v>
      </c>
      <c r="E1604" s="221" t="s">
        <v>1</v>
      </c>
      <c r="F1604" s="222" t="s">
        <v>260</v>
      </c>
      <c r="G1604" s="15"/>
      <c r="H1604" s="221" t="s">
        <v>1</v>
      </c>
      <c r="I1604" s="223"/>
      <c r="J1604" s="15"/>
      <c r="K1604" s="15"/>
      <c r="L1604" s="220"/>
      <c r="M1604" s="224"/>
      <c r="N1604" s="225"/>
      <c r="O1604" s="225"/>
      <c r="P1604" s="225"/>
      <c r="Q1604" s="225"/>
      <c r="R1604" s="225"/>
      <c r="S1604" s="225"/>
      <c r="T1604" s="226"/>
      <c r="U1604" s="15"/>
      <c r="V1604" s="15"/>
      <c r="W1604" s="15"/>
      <c r="X1604" s="15"/>
      <c r="Y1604" s="15"/>
      <c r="Z1604" s="15"/>
      <c r="AA1604" s="15"/>
      <c r="AB1604" s="15"/>
      <c r="AC1604" s="15"/>
      <c r="AD1604" s="15"/>
      <c r="AE1604" s="15"/>
      <c r="AT1604" s="221" t="s">
        <v>173</v>
      </c>
      <c r="AU1604" s="221" t="s">
        <v>171</v>
      </c>
      <c r="AV1604" s="15" t="s">
        <v>81</v>
      </c>
      <c r="AW1604" s="15" t="s">
        <v>32</v>
      </c>
      <c r="AX1604" s="15" t="s">
        <v>76</v>
      </c>
      <c r="AY1604" s="221" t="s">
        <v>165</v>
      </c>
    </row>
    <row r="1605" s="13" customFormat="1">
      <c r="A1605" s="13"/>
      <c r="B1605" s="192"/>
      <c r="C1605" s="13"/>
      <c r="D1605" s="193" t="s">
        <v>173</v>
      </c>
      <c r="E1605" s="194" t="s">
        <v>1</v>
      </c>
      <c r="F1605" s="195" t="s">
        <v>2037</v>
      </c>
      <c r="G1605" s="13"/>
      <c r="H1605" s="196">
        <v>57.600000000000001</v>
      </c>
      <c r="I1605" s="197"/>
      <c r="J1605" s="13"/>
      <c r="K1605" s="13"/>
      <c r="L1605" s="192"/>
      <c r="M1605" s="198"/>
      <c r="N1605" s="199"/>
      <c r="O1605" s="199"/>
      <c r="P1605" s="199"/>
      <c r="Q1605" s="199"/>
      <c r="R1605" s="199"/>
      <c r="S1605" s="199"/>
      <c r="T1605" s="200"/>
      <c r="U1605" s="13"/>
      <c r="V1605" s="13"/>
      <c r="W1605" s="13"/>
      <c r="X1605" s="13"/>
      <c r="Y1605" s="13"/>
      <c r="Z1605" s="13"/>
      <c r="AA1605" s="13"/>
      <c r="AB1605" s="13"/>
      <c r="AC1605" s="13"/>
      <c r="AD1605" s="13"/>
      <c r="AE1605" s="13"/>
      <c r="AT1605" s="194" t="s">
        <v>173</v>
      </c>
      <c r="AU1605" s="194" t="s">
        <v>171</v>
      </c>
      <c r="AV1605" s="13" t="s">
        <v>171</v>
      </c>
      <c r="AW1605" s="13" t="s">
        <v>32</v>
      </c>
      <c r="AX1605" s="13" t="s">
        <v>76</v>
      </c>
      <c r="AY1605" s="194" t="s">
        <v>165</v>
      </c>
    </row>
    <row r="1606" s="13" customFormat="1">
      <c r="A1606" s="13"/>
      <c r="B1606" s="192"/>
      <c r="C1606" s="13"/>
      <c r="D1606" s="193" t="s">
        <v>173</v>
      </c>
      <c r="E1606" s="194" t="s">
        <v>1</v>
      </c>
      <c r="F1606" s="195" t="s">
        <v>373</v>
      </c>
      <c r="G1606" s="13"/>
      <c r="H1606" s="196">
        <v>33.420000000000002</v>
      </c>
      <c r="I1606" s="197"/>
      <c r="J1606" s="13"/>
      <c r="K1606" s="13"/>
      <c r="L1606" s="192"/>
      <c r="M1606" s="198"/>
      <c r="N1606" s="199"/>
      <c r="O1606" s="199"/>
      <c r="P1606" s="199"/>
      <c r="Q1606" s="199"/>
      <c r="R1606" s="199"/>
      <c r="S1606" s="199"/>
      <c r="T1606" s="200"/>
      <c r="U1606" s="13"/>
      <c r="V1606" s="13"/>
      <c r="W1606" s="13"/>
      <c r="X1606" s="13"/>
      <c r="Y1606" s="13"/>
      <c r="Z1606" s="13"/>
      <c r="AA1606" s="13"/>
      <c r="AB1606" s="13"/>
      <c r="AC1606" s="13"/>
      <c r="AD1606" s="13"/>
      <c r="AE1606" s="13"/>
      <c r="AT1606" s="194" t="s">
        <v>173</v>
      </c>
      <c r="AU1606" s="194" t="s">
        <v>171</v>
      </c>
      <c r="AV1606" s="13" t="s">
        <v>171</v>
      </c>
      <c r="AW1606" s="13" t="s">
        <v>32</v>
      </c>
      <c r="AX1606" s="13" t="s">
        <v>76</v>
      </c>
      <c r="AY1606" s="194" t="s">
        <v>165</v>
      </c>
    </row>
    <row r="1607" s="13" customFormat="1">
      <c r="A1607" s="13"/>
      <c r="B1607" s="192"/>
      <c r="C1607" s="13"/>
      <c r="D1607" s="193" t="s">
        <v>173</v>
      </c>
      <c r="E1607" s="194" t="s">
        <v>1</v>
      </c>
      <c r="F1607" s="195" t="s">
        <v>374</v>
      </c>
      <c r="G1607" s="13"/>
      <c r="H1607" s="196">
        <v>41.399999999999999</v>
      </c>
      <c r="I1607" s="197"/>
      <c r="J1607" s="13"/>
      <c r="K1607" s="13"/>
      <c r="L1607" s="192"/>
      <c r="M1607" s="198"/>
      <c r="N1607" s="199"/>
      <c r="O1607" s="199"/>
      <c r="P1607" s="199"/>
      <c r="Q1607" s="199"/>
      <c r="R1607" s="199"/>
      <c r="S1607" s="199"/>
      <c r="T1607" s="200"/>
      <c r="U1607" s="13"/>
      <c r="V1607" s="13"/>
      <c r="W1607" s="13"/>
      <c r="X1607" s="13"/>
      <c r="Y1607" s="13"/>
      <c r="Z1607" s="13"/>
      <c r="AA1607" s="13"/>
      <c r="AB1607" s="13"/>
      <c r="AC1607" s="13"/>
      <c r="AD1607" s="13"/>
      <c r="AE1607" s="13"/>
      <c r="AT1607" s="194" t="s">
        <v>173</v>
      </c>
      <c r="AU1607" s="194" t="s">
        <v>171</v>
      </c>
      <c r="AV1607" s="13" t="s">
        <v>171</v>
      </c>
      <c r="AW1607" s="13" t="s">
        <v>32</v>
      </c>
      <c r="AX1607" s="13" t="s">
        <v>76</v>
      </c>
      <c r="AY1607" s="194" t="s">
        <v>165</v>
      </c>
    </row>
    <row r="1608" s="13" customFormat="1">
      <c r="A1608" s="13"/>
      <c r="B1608" s="192"/>
      <c r="C1608" s="13"/>
      <c r="D1608" s="193" t="s">
        <v>173</v>
      </c>
      <c r="E1608" s="194" t="s">
        <v>1</v>
      </c>
      <c r="F1608" s="195" t="s">
        <v>375</v>
      </c>
      <c r="G1608" s="13"/>
      <c r="H1608" s="196">
        <v>24.300000000000001</v>
      </c>
      <c r="I1608" s="197"/>
      <c r="J1608" s="13"/>
      <c r="K1608" s="13"/>
      <c r="L1608" s="192"/>
      <c r="M1608" s="198"/>
      <c r="N1608" s="199"/>
      <c r="O1608" s="199"/>
      <c r="P1608" s="199"/>
      <c r="Q1608" s="199"/>
      <c r="R1608" s="199"/>
      <c r="S1608" s="199"/>
      <c r="T1608" s="200"/>
      <c r="U1608" s="13"/>
      <c r="V1608" s="13"/>
      <c r="W1608" s="13"/>
      <c r="X1608" s="13"/>
      <c r="Y1608" s="13"/>
      <c r="Z1608" s="13"/>
      <c r="AA1608" s="13"/>
      <c r="AB1608" s="13"/>
      <c r="AC1608" s="13"/>
      <c r="AD1608" s="13"/>
      <c r="AE1608" s="13"/>
      <c r="AT1608" s="194" t="s">
        <v>173</v>
      </c>
      <c r="AU1608" s="194" t="s">
        <v>171</v>
      </c>
      <c r="AV1608" s="13" t="s">
        <v>171</v>
      </c>
      <c r="AW1608" s="13" t="s">
        <v>32</v>
      </c>
      <c r="AX1608" s="13" t="s">
        <v>76</v>
      </c>
      <c r="AY1608" s="194" t="s">
        <v>165</v>
      </c>
    </row>
    <row r="1609" s="13" customFormat="1">
      <c r="A1609" s="13"/>
      <c r="B1609" s="192"/>
      <c r="C1609" s="13"/>
      <c r="D1609" s="193" t="s">
        <v>173</v>
      </c>
      <c r="E1609" s="194" t="s">
        <v>1</v>
      </c>
      <c r="F1609" s="195" t="s">
        <v>2038</v>
      </c>
      <c r="G1609" s="13"/>
      <c r="H1609" s="196">
        <v>46.200000000000003</v>
      </c>
      <c r="I1609" s="197"/>
      <c r="J1609" s="13"/>
      <c r="K1609" s="13"/>
      <c r="L1609" s="192"/>
      <c r="M1609" s="198"/>
      <c r="N1609" s="199"/>
      <c r="O1609" s="199"/>
      <c r="P1609" s="199"/>
      <c r="Q1609" s="199"/>
      <c r="R1609" s="199"/>
      <c r="S1609" s="199"/>
      <c r="T1609" s="200"/>
      <c r="U1609" s="13"/>
      <c r="V1609" s="13"/>
      <c r="W1609" s="13"/>
      <c r="X1609" s="13"/>
      <c r="Y1609" s="13"/>
      <c r="Z1609" s="13"/>
      <c r="AA1609" s="13"/>
      <c r="AB1609" s="13"/>
      <c r="AC1609" s="13"/>
      <c r="AD1609" s="13"/>
      <c r="AE1609" s="13"/>
      <c r="AT1609" s="194" t="s">
        <v>173</v>
      </c>
      <c r="AU1609" s="194" t="s">
        <v>171</v>
      </c>
      <c r="AV1609" s="13" t="s">
        <v>171</v>
      </c>
      <c r="AW1609" s="13" t="s">
        <v>32</v>
      </c>
      <c r="AX1609" s="13" t="s">
        <v>76</v>
      </c>
      <c r="AY1609" s="194" t="s">
        <v>165</v>
      </c>
    </row>
    <row r="1610" s="13" customFormat="1">
      <c r="A1610" s="13"/>
      <c r="B1610" s="192"/>
      <c r="C1610" s="13"/>
      <c r="D1610" s="193" t="s">
        <v>173</v>
      </c>
      <c r="E1610" s="194" t="s">
        <v>1</v>
      </c>
      <c r="F1610" s="195" t="s">
        <v>2039</v>
      </c>
      <c r="G1610" s="13"/>
      <c r="H1610" s="196">
        <v>107.22</v>
      </c>
      <c r="I1610" s="197"/>
      <c r="J1610" s="13"/>
      <c r="K1610" s="13"/>
      <c r="L1610" s="192"/>
      <c r="M1610" s="198"/>
      <c r="N1610" s="199"/>
      <c r="O1610" s="199"/>
      <c r="P1610" s="199"/>
      <c r="Q1610" s="199"/>
      <c r="R1610" s="199"/>
      <c r="S1610" s="199"/>
      <c r="T1610" s="200"/>
      <c r="U1610" s="13"/>
      <c r="V1610" s="13"/>
      <c r="W1610" s="13"/>
      <c r="X1610" s="13"/>
      <c r="Y1610" s="13"/>
      <c r="Z1610" s="13"/>
      <c r="AA1610" s="13"/>
      <c r="AB1610" s="13"/>
      <c r="AC1610" s="13"/>
      <c r="AD1610" s="13"/>
      <c r="AE1610" s="13"/>
      <c r="AT1610" s="194" t="s">
        <v>173</v>
      </c>
      <c r="AU1610" s="194" t="s">
        <v>171</v>
      </c>
      <c r="AV1610" s="13" t="s">
        <v>171</v>
      </c>
      <c r="AW1610" s="13" t="s">
        <v>32</v>
      </c>
      <c r="AX1610" s="13" t="s">
        <v>76</v>
      </c>
      <c r="AY1610" s="194" t="s">
        <v>165</v>
      </c>
    </row>
    <row r="1611" s="13" customFormat="1">
      <c r="A1611" s="13"/>
      <c r="B1611" s="192"/>
      <c r="C1611" s="13"/>
      <c r="D1611" s="193" t="s">
        <v>173</v>
      </c>
      <c r="E1611" s="194" t="s">
        <v>1</v>
      </c>
      <c r="F1611" s="195" t="s">
        <v>2042</v>
      </c>
      <c r="G1611" s="13"/>
      <c r="H1611" s="196">
        <v>10.880000000000001</v>
      </c>
      <c r="I1611" s="197"/>
      <c r="J1611" s="13"/>
      <c r="K1611" s="13"/>
      <c r="L1611" s="192"/>
      <c r="M1611" s="198"/>
      <c r="N1611" s="199"/>
      <c r="O1611" s="199"/>
      <c r="P1611" s="199"/>
      <c r="Q1611" s="199"/>
      <c r="R1611" s="199"/>
      <c r="S1611" s="199"/>
      <c r="T1611" s="200"/>
      <c r="U1611" s="13"/>
      <c r="V1611" s="13"/>
      <c r="W1611" s="13"/>
      <c r="X1611" s="13"/>
      <c r="Y1611" s="13"/>
      <c r="Z1611" s="13"/>
      <c r="AA1611" s="13"/>
      <c r="AB1611" s="13"/>
      <c r="AC1611" s="13"/>
      <c r="AD1611" s="13"/>
      <c r="AE1611" s="13"/>
      <c r="AT1611" s="194" t="s">
        <v>173</v>
      </c>
      <c r="AU1611" s="194" t="s">
        <v>171</v>
      </c>
      <c r="AV1611" s="13" t="s">
        <v>171</v>
      </c>
      <c r="AW1611" s="13" t="s">
        <v>32</v>
      </c>
      <c r="AX1611" s="13" t="s">
        <v>76</v>
      </c>
      <c r="AY1611" s="194" t="s">
        <v>165</v>
      </c>
    </row>
    <row r="1612" s="13" customFormat="1">
      <c r="A1612" s="13"/>
      <c r="B1612" s="192"/>
      <c r="C1612" s="13"/>
      <c r="D1612" s="193" t="s">
        <v>173</v>
      </c>
      <c r="E1612" s="194" t="s">
        <v>1</v>
      </c>
      <c r="F1612" s="195" t="s">
        <v>2043</v>
      </c>
      <c r="G1612" s="13"/>
      <c r="H1612" s="196">
        <v>7.2599999999999998</v>
      </c>
      <c r="I1612" s="197"/>
      <c r="J1612" s="13"/>
      <c r="K1612" s="13"/>
      <c r="L1612" s="192"/>
      <c r="M1612" s="198"/>
      <c r="N1612" s="199"/>
      <c r="O1612" s="199"/>
      <c r="P1612" s="199"/>
      <c r="Q1612" s="199"/>
      <c r="R1612" s="199"/>
      <c r="S1612" s="199"/>
      <c r="T1612" s="200"/>
      <c r="U1612" s="13"/>
      <c r="V1612" s="13"/>
      <c r="W1612" s="13"/>
      <c r="X1612" s="13"/>
      <c r="Y1612" s="13"/>
      <c r="Z1612" s="13"/>
      <c r="AA1612" s="13"/>
      <c r="AB1612" s="13"/>
      <c r="AC1612" s="13"/>
      <c r="AD1612" s="13"/>
      <c r="AE1612" s="13"/>
      <c r="AT1612" s="194" t="s">
        <v>173</v>
      </c>
      <c r="AU1612" s="194" t="s">
        <v>171</v>
      </c>
      <c r="AV1612" s="13" t="s">
        <v>171</v>
      </c>
      <c r="AW1612" s="13" t="s">
        <v>32</v>
      </c>
      <c r="AX1612" s="13" t="s">
        <v>76</v>
      </c>
      <c r="AY1612" s="194" t="s">
        <v>165</v>
      </c>
    </row>
    <row r="1613" s="13" customFormat="1">
      <c r="A1613" s="13"/>
      <c r="B1613" s="192"/>
      <c r="C1613" s="13"/>
      <c r="D1613" s="193" t="s">
        <v>173</v>
      </c>
      <c r="E1613" s="194" t="s">
        <v>1</v>
      </c>
      <c r="F1613" s="195" t="s">
        <v>2044</v>
      </c>
      <c r="G1613" s="13"/>
      <c r="H1613" s="196">
        <v>6.2000000000000002</v>
      </c>
      <c r="I1613" s="197"/>
      <c r="J1613" s="13"/>
      <c r="K1613" s="13"/>
      <c r="L1613" s="192"/>
      <c r="M1613" s="198"/>
      <c r="N1613" s="199"/>
      <c r="O1613" s="199"/>
      <c r="P1613" s="199"/>
      <c r="Q1613" s="199"/>
      <c r="R1613" s="199"/>
      <c r="S1613" s="199"/>
      <c r="T1613" s="200"/>
      <c r="U1613" s="13"/>
      <c r="V1613" s="13"/>
      <c r="W1613" s="13"/>
      <c r="X1613" s="13"/>
      <c r="Y1613" s="13"/>
      <c r="Z1613" s="13"/>
      <c r="AA1613" s="13"/>
      <c r="AB1613" s="13"/>
      <c r="AC1613" s="13"/>
      <c r="AD1613" s="13"/>
      <c r="AE1613" s="13"/>
      <c r="AT1613" s="194" t="s">
        <v>173</v>
      </c>
      <c r="AU1613" s="194" t="s">
        <v>171</v>
      </c>
      <c r="AV1613" s="13" t="s">
        <v>171</v>
      </c>
      <c r="AW1613" s="13" t="s">
        <v>32</v>
      </c>
      <c r="AX1613" s="13" t="s">
        <v>76</v>
      </c>
      <c r="AY1613" s="194" t="s">
        <v>165</v>
      </c>
    </row>
    <row r="1614" s="13" customFormat="1">
      <c r="A1614" s="13"/>
      <c r="B1614" s="192"/>
      <c r="C1614" s="13"/>
      <c r="D1614" s="193" t="s">
        <v>173</v>
      </c>
      <c r="E1614" s="194" t="s">
        <v>1</v>
      </c>
      <c r="F1614" s="195" t="s">
        <v>2045</v>
      </c>
      <c r="G1614" s="13"/>
      <c r="H1614" s="196">
        <v>6.2599999999999998</v>
      </c>
      <c r="I1614" s="197"/>
      <c r="J1614" s="13"/>
      <c r="K1614" s="13"/>
      <c r="L1614" s="192"/>
      <c r="M1614" s="198"/>
      <c r="N1614" s="199"/>
      <c r="O1614" s="199"/>
      <c r="P1614" s="199"/>
      <c r="Q1614" s="199"/>
      <c r="R1614" s="199"/>
      <c r="S1614" s="199"/>
      <c r="T1614" s="200"/>
      <c r="U1614" s="13"/>
      <c r="V1614" s="13"/>
      <c r="W1614" s="13"/>
      <c r="X1614" s="13"/>
      <c r="Y1614" s="13"/>
      <c r="Z1614" s="13"/>
      <c r="AA1614" s="13"/>
      <c r="AB1614" s="13"/>
      <c r="AC1614" s="13"/>
      <c r="AD1614" s="13"/>
      <c r="AE1614" s="13"/>
      <c r="AT1614" s="194" t="s">
        <v>173</v>
      </c>
      <c r="AU1614" s="194" t="s">
        <v>171</v>
      </c>
      <c r="AV1614" s="13" t="s">
        <v>171</v>
      </c>
      <c r="AW1614" s="13" t="s">
        <v>32</v>
      </c>
      <c r="AX1614" s="13" t="s">
        <v>76</v>
      </c>
      <c r="AY1614" s="194" t="s">
        <v>165</v>
      </c>
    </row>
    <row r="1615" s="13" customFormat="1">
      <c r="A1615" s="13"/>
      <c r="B1615" s="192"/>
      <c r="C1615" s="13"/>
      <c r="D1615" s="193" t="s">
        <v>173</v>
      </c>
      <c r="E1615" s="194" t="s">
        <v>1</v>
      </c>
      <c r="F1615" s="195" t="s">
        <v>2046</v>
      </c>
      <c r="G1615" s="13"/>
      <c r="H1615" s="196">
        <v>57.18</v>
      </c>
      <c r="I1615" s="197"/>
      <c r="J1615" s="13"/>
      <c r="K1615" s="13"/>
      <c r="L1615" s="192"/>
      <c r="M1615" s="198"/>
      <c r="N1615" s="199"/>
      <c r="O1615" s="199"/>
      <c r="P1615" s="199"/>
      <c r="Q1615" s="199"/>
      <c r="R1615" s="199"/>
      <c r="S1615" s="199"/>
      <c r="T1615" s="200"/>
      <c r="U1615" s="13"/>
      <c r="V1615" s="13"/>
      <c r="W1615" s="13"/>
      <c r="X1615" s="13"/>
      <c r="Y1615" s="13"/>
      <c r="Z1615" s="13"/>
      <c r="AA1615" s="13"/>
      <c r="AB1615" s="13"/>
      <c r="AC1615" s="13"/>
      <c r="AD1615" s="13"/>
      <c r="AE1615" s="13"/>
      <c r="AT1615" s="194" t="s">
        <v>173</v>
      </c>
      <c r="AU1615" s="194" t="s">
        <v>171</v>
      </c>
      <c r="AV1615" s="13" t="s">
        <v>171</v>
      </c>
      <c r="AW1615" s="13" t="s">
        <v>32</v>
      </c>
      <c r="AX1615" s="13" t="s">
        <v>76</v>
      </c>
      <c r="AY1615" s="194" t="s">
        <v>165</v>
      </c>
    </row>
    <row r="1616" s="13" customFormat="1">
      <c r="A1616" s="13"/>
      <c r="B1616" s="192"/>
      <c r="C1616" s="13"/>
      <c r="D1616" s="193" t="s">
        <v>173</v>
      </c>
      <c r="E1616" s="194" t="s">
        <v>1</v>
      </c>
      <c r="F1616" s="195" t="s">
        <v>2050</v>
      </c>
      <c r="G1616" s="13"/>
      <c r="H1616" s="196">
        <v>25.140000000000001</v>
      </c>
      <c r="I1616" s="197"/>
      <c r="J1616" s="13"/>
      <c r="K1616" s="13"/>
      <c r="L1616" s="192"/>
      <c r="M1616" s="198"/>
      <c r="N1616" s="199"/>
      <c r="O1616" s="199"/>
      <c r="P1616" s="199"/>
      <c r="Q1616" s="199"/>
      <c r="R1616" s="199"/>
      <c r="S1616" s="199"/>
      <c r="T1616" s="200"/>
      <c r="U1616" s="13"/>
      <c r="V1616" s="13"/>
      <c r="W1616" s="13"/>
      <c r="X1616" s="13"/>
      <c r="Y1616" s="13"/>
      <c r="Z1616" s="13"/>
      <c r="AA1616" s="13"/>
      <c r="AB1616" s="13"/>
      <c r="AC1616" s="13"/>
      <c r="AD1616" s="13"/>
      <c r="AE1616" s="13"/>
      <c r="AT1616" s="194" t="s">
        <v>173</v>
      </c>
      <c r="AU1616" s="194" t="s">
        <v>171</v>
      </c>
      <c r="AV1616" s="13" t="s">
        <v>171</v>
      </c>
      <c r="AW1616" s="13" t="s">
        <v>32</v>
      </c>
      <c r="AX1616" s="13" t="s">
        <v>76</v>
      </c>
      <c r="AY1616" s="194" t="s">
        <v>165</v>
      </c>
    </row>
    <row r="1617" s="13" customFormat="1">
      <c r="A1617" s="13"/>
      <c r="B1617" s="192"/>
      <c r="C1617" s="13"/>
      <c r="D1617" s="193" t="s">
        <v>173</v>
      </c>
      <c r="E1617" s="194" t="s">
        <v>1</v>
      </c>
      <c r="F1617" s="195" t="s">
        <v>2051</v>
      </c>
      <c r="G1617" s="13"/>
      <c r="H1617" s="196">
        <v>25.140000000000001</v>
      </c>
      <c r="I1617" s="197"/>
      <c r="J1617" s="13"/>
      <c r="K1617" s="13"/>
      <c r="L1617" s="192"/>
      <c r="M1617" s="198"/>
      <c r="N1617" s="199"/>
      <c r="O1617" s="199"/>
      <c r="P1617" s="199"/>
      <c r="Q1617" s="199"/>
      <c r="R1617" s="199"/>
      <c r="S1617" s="199"/>
      <c r="T1617" s="200"/>
      <c r="U1617" s="13"/>
      <c r="V1617" s="13"/>
      <c r="W1617" s="13"/>
      <c r="X1617" s="13"/>
      <c r="Y1617" s="13"/>
      <c r="Z1617" s="13"/>
      <c r="AA1617" s="13"/>
      <c r="AB1617" s="13"/>
      <c r="AC1617" s="13"/>
      <c r="AD1617" s="13"/>
      <c r="AE1617" s="13"/>
      <c r="AT1617" s="194" t="s">
        <v>173</v>
      </c>
      <c r="AU1617" s="194" t="s">
        <v>171</v>
      </c>
      <c r="AV1617" s="13" t="s">
        <v>171</v>
      </c>
      <c r="AW1617" s="13" t="s">
        <v>32</v>
      </c>
      <c r="AX1617" s="13" t="s">
        <v>76</v>
      </c>
      <c r="AY1617" s="194" t="s">
        <v>165</v>
      </c>
    </row>
    <row r="1618" s="13" customFormat="1">
      <c r="A1618" s="13"/>
      <c r="B1618" s="192"/>
      <c r="C1618" s="13"/>
      <c r="D1618" s="193" t="s">
        <v>173</v>
      </c>
      <c r="E1618" s="194" t="s">
        <v>1</v>
      </c>
      <c r="F1618" s="195" t="s">
        <v>2052</v>
      </c>
      <c r="G1618" s="13"/>
      <c r="H1618" s="196">
        <v>25.199999999999999</v>
      </c>
      <c r="I1618" s="197"/>
      <c r="J1618" s="13"/>
      <c r="K1618" s="13"/>
      <c r="L1618" s="192"/>
      <c r="M1618" s="198"/>
      <c r="N1618" s="199"/>
      <c r="O1618" s="199"/>
      <c r="P1618" s="199"/>
      <c r="Q1618" s="199"/>
      <c r="R1618" s="199"/>
      <c r="S1618" s="199"/>
      <c r="T1618" s="200"/>
      <c r="U1618" s="13"/>
      <c r="V1618" s="13"/>
      <c r="W1618" s="13"/>
      <c r="X1618" s="13"/>
      <c r="Y1618" s="13"/>
      <c r="Z1618" s="13"/>
      <c r="AA1618" s="13"/>
      <c r="AB1618" s="13"/>
      <c r="AC1618" s="13"/>
      <c r="AD1618" s="13"/>
      <c r="AE1618" s="13"/>
      <c r="AT1618" s="194" t="s">
        <v>173</v>
      </c>
      <c r="AU1618" s="194" t="s">
        <v>171</v>
      </c>
      <c r="AV1618" s="13" t="s">
        <v>171</v>
      </c>
      <c r="AW1618" s="13" t="s">
        <v>32</v>
      </c>
      <c r="AX1618" s="13" t="s">
        <v>76</v>
      </c>
      <c r="AY1618" s="194" t="s">
        <v>165</v>
      </c>
    </row>
    <row r="1619" s="13" customFormat="1">
      <c r="A1619" s="13"/>
      <c r="B1619" s="192"/>
      <c r="C1619" s="13"/>
      <c r="D1619" s="193" t="s">
        <v>173</v>
      </c>
      <c r="E1619" s="194" t="s">
        <v>1</v>
      </c>
      <c r="F1619" s="195" t="s">
        <v>2053</v>
      </c>
      <c r="G1619" s="13"/>
      <c r="H1619" s="196">
        <v>23.399999999999999</v>
      </c>
      <c r="I1619" s="197"/>
      <c r="J1619" s="13"/>
      <c r="K1619" s="13"/>
      <c r="L1619" s="192"/>
      <c r="M1619" s="198"/>
      <c r="N1619" s="199"/>
      <c r="O1619" s="199"/>
      <c r="P1619" s="199"/>
      <c r="Q1619" s="199"/>
      <c r="R1619" s="199"/>
      <c r="S1619" s="199"/>
      <c r="T1619" s="200"/>
      <c r="U1619" s="13"/>
      <c r="V1619" s="13"/>
      <c r="W1619" s="13"/>
      <c r="X1619" s="13"/>
      <c r="Y1619" s="13"/>
      <c r="Z1619" s="13"/>
      <c r="AA1619" s="13"/>
      <c r="AB1619" s="13"/>
      <c r="AC1619" s="13"/>
      <c r="AD1619" s="13"/>
      <c r="AE1619" s="13"/>
      <c r="AT1619" s="194" t="s">
        <v>173</v>
      </c>
      <c r="AU1619" s="194" t="s">
        <v>171</v>
      </c>
      <c r="AV1619" s="13" t="s">
        <v>171</v>
      </c>
      <c r="AW1619" s="13" t="s">
        <v>32</v>
      </c>
      <c r="AX1619" s="13" t="s">
        <v>76</v>
      </c>
      <c r="AY1619" s="194" t="s">
        <v>165</v>
      </c>
    </row>
    <row r="1620" s="13" customFormat="1">
      <c r="A1620" s="13"/>
      <c r="B1620" s="192"/>
      <c r="C1620" s="13"/>
      <c r="D1620" s="193" t="s">
        <v>173</v>
      </c>
      <c r="E1620" s="194" t="s">
        <v>1</v>
      </c>
      <c r="F1620" s="195" t="s">
        <v>2055</v>
      </c>
      <c r="G1620" s="13"/>
      <c r="H1620" s="196">
        <v>15.460000000000001</v>
      </c>
      <c r="I1620" s="197"/>
      <c r="J1620" s="13"/>
      <c r="K1620" s="13"/>
      <c r="L1620" s="192"/>
      <c r="M1620" s="198"/>
      <c r="N1620" s="199"/>
      <c r="O1620" s="199"/>
      <c r="P1620" s="199"/>
      <c r="Q1620" s="199"/>
      <c r="R1620" s="199"/>
      <c r="S1620" s="199"/>
      <c r="T1620" s="200"/>
      <c r="U1620" s="13"/>
      <c r="V1620" s="13"/>
      <c r="W1620" s="13"/>
      <c r="X1620" s="13"/>
      <c r="Y1620" s="13"/>
      <c r="Z1620" s="13"/>
      <c r="AA1620" s="13"/>
      <c r="AB1620" s="13"/>
      <c r="AC1620" s="13"/>
      <c r="AD1620" s="13"/>
      <c r="AE1620" s="13"/>
      <c r="AT1620" s="194" t="s">
        <v>173</v>
      </c>
      <c r="AU1620" s="194" t="s">
        <v>171</v>
      </c>
      <c r="AV1620" s="13" t="s">
        <v>171</v>
      </c>
      <c r="AW1620" s="13" t="s">
        <v>32</v>
      </c>
      <c r="AX1620" s="13" t="s">
        <v>76</v>
      </c>
      <c r="AY1620" s="194" t="s">
        <v>165</v>
      </c>
    </row>
    <row r="1621" s="13" customFormat="1">
      <c r="A1621" s="13"/>
      <c r="B1621" s="192"/>
      <c r="C1621" s="13"/>
      <c r="D1621" s="193" t="s">
        <v>173</v>
      </c>
      <c r="E1621" s="194" t="s">
        <v>1</v>
      </c>
      <c r="F1621" s="195" t="s">
        <v>2058</v>
      </c>
      <c r="G1621" s="13"/>
      <c r="H1621" s="196">
        <v>50.399999999999999</v>
      </c>
      <c r="I1621" s="197"/>
      <c r="J1621" s="13"/>
      <c r="K1621" s="13"/>
      <c r="L1621" s="192"/>
      <c r="M1621" s="198"/>
      <c r="N1621" s="199"/>
      <c r="O1621" s="199"/>
      <c r="P1621" s="199"/>
      <c r="Q1621" s="199"/>
      <c r="R1621" s="199"/>
      <c r="S1621" s="199"/>
      <c r="T1621" s="200"/>
      <c r="U1621" s="13"/>
      <c r="V1621" s="13"/>
      <c r="W1621" s="13"/>
      <c r="X1621" s="13"/>
      <c r="Y1621" s="13"/>
      <c r="Z1621" s="13"/>
      <c r="AA1621" s="13"/>
      <c r="AB1621" s="13"/>
      <c r="AC1621" s="13"/>
      <c r="AD1621" s="13"/>
      <c r="AE1621" s="13"/>
      <c r="AT1621" s="194" t="s">
        <v>173</v>
      </c>
      <c r="AU1621" s="194" t="s">
        <v>171</v>
      </c>
      <c r="AV1621" s="13" t="s">
        <v>171</v>
      </c>
      <c r="AW1621" s="13" t="s">
        <v>32</v>
      </c>
      <c r="AX1621" s="13" t="s">
        <v>76</v>
      </c>
      <c r="AY1621" s="194" t="s">
        <v>165</v>
      </c>
    </row>
    <row r="1622" s="13" customFormat="1">
      <c r="A1622" s="13"/>
      <c r="B1622" s="192"/>
      <c r="C1622" s="13"/>
      <c r="D1622" s="193" t="s">
        <v>173</v>
      </c>
      <c r="E1622" s="194" t="s">
        <v>1</v>
      </c>
      <c r="F1622" s="195" t="s">
        <v>2060</v>
      </c>
      <c r="G1622" s="13"/>
      <c r="H1622" s="196">
        <v>14.16</v>
      </c>
      <c r="I1622" s="197"/>
      <c r="J1622" s="13"/>
      <c r="K1622" s="13"/>
      <c r="L1622" s="192"/>
      <c r="M1622" s="198"/>
      <c r="N1622" s="199"/>
      <c r="O1622" s="199"/>
      <c r="P1622" s="199"/>
      <c r="Q1622" s="199"/>
      <c r="R1622" s="199"/>
      <c r="S1622" s="199"/>
      <c r="T1622" s="200"/>
      <c r="U1622" s="13"/>
      <c r="V1622" s="13"/>
      <c r="W1622" s="13"/>
      <c r="X1622" s="13"/>
      <c r="Y1622" s="13"/>
      <c r="Z1622" s="13"/>
      <c r="AA1622" s="13"/>
      <c r="AB1622" s="13"/>
      <c r="AC1622" s="13"/>
      <c r="AD1622" s="13"/>
      <c r="AE1622" s="13"/>
      <c r="AT1622" s="194" t="s">
        <v>173</v>
      </c>
      <c r="AU1622" s="194" t="s">
        <v>171</v>
      </c>
      <c r="AV1622" s="13" t="s">
        <v>171</v>
      </c>
      <c r="AW1622" s="13" t="s">
        <v>32</v>
      </c>
      <c r="AX1622" s="13" t="s">
        <v>76</v>
      </c>
      <c r="AY1622" s="194" t="s">
        <v>165</v>
      </c>
    </row>
    <row r="1623" s="13" customFormat="1">
      <c r="A1623" s="13"/>
      <c r="B1623" s="192"/>
      <c r="C1623" s="13"/>
      <c r="D1623" s="193" t="s">
        <v>173</v>
      </c>
      <c r="E1623" s="194" t="s">
        <v>1</v>
      </c>
      <c r="F1623" s="195" t="s">
        <v>2061</v>
      </c>
      <c r="G1623" s="13"/>
      <c r="H1623" s="196">
        <v>57.479999999999997</v>
      </c>
      <c r="I1623" s="197"/>
      <c r="J1623" s="13"/>
      <c r="K1623" s="13"/>
      <c r="L1623" s="192"/>
      <c r="M1623" s="198"/>
      <c r="N1623" s="199"/>
      <c r="O1623" s="199"/>
      <c r="P1623" s="199"/>
      <c r="Q1623" s="199"/>
      <c r="R1623" s="199"/>
      <c r="S1623" s="199"/>
      <c r="T1623" s="200"/>
      <c r="U1623" s="13"/>
      <c r="V1623" s="13"/>
      <c r="W1623" s="13"/>
      <c r="X1623" s="13"/>
      <c r="Y1623" s="13"/>
      <c r="Z1623" s="13"/>
      <c r="AA1623" s="13"/>
      <c r="AB1623" s="13"/>
      <c r="AC1623" s="13"/>
      <c r="AD1623" s="13"/>
      <c r="AE1623" s="13"/>
      <c r="AT1623" s="194" t="s">
        <v>173</v>
      </c>
      <c r="AU1623" s="194" t="s">
        <v>171</v>
      </c>
      <c r="AV1623" s="13" t="s">
        <v>171</v>
      </c>
      <c r="AW1623" s="13" t="s">
        <v>32</v>
      </c>
      <c r="AX1623" s="13" t="s">
        <v>76</v>
      </c>
      <c r="AY1623" s="194" t="s">
        <v>165</v>
      </c>
    </row>
    <row r="1624" s="13" customFormat="1">
      <c r="A1624" s="13"/>
      <c r="B1624" s="192"/>
      <c r="C1624" s="13"/>
      <c r="D1624" s="193" t="s">
        <v>173</v>
      </c>
      <c r="E1624" s="194" t="s">
        <v>1</v>
      </c>
      <c r="F1624" s="195" t="s">
        <v>2062</v>
      </c>
      <c r="G1624" s="13"/>
      <c r="H1624" s="196">
        <v>20.420000000000002</v>
      </c>
      <c r="I1624" s="197"/>
      <c r="J1624" s="13"/>
      <c r="K1624" s="13"/>
      <c r="L1624" s="192"/>
      <c r="M1624" s="198"/>
      <c r="N1624" s="199"/>
      <c r="O1624" s="199"/>
      <c r="P1624" s="199"/>
      <c r="Q1624" s="199"/>
      <c r="R1624" s="199"/>
      <c r="S1624" s="199"/>
      <c r="T1624" s="200"/>
      <c r="U1624" s="13"/>
      <c r="V1624" s="13"/>
      <c r="W1624" s="13"/>
      <c r="X1624" s="13"/>
      <c r="Y1624" s="13"/>
      <c r="Z1624" s="13"/>
      <c r="AA1624" s="13"/>
      <c r="AB1624" s="13"/>
      <c r="AC1624" s="13"/>
      <c r="AD1624" s="13"/>
      <c r="AE1624" s="13"/>
      <c r="AT1624" s="194" t="s">
        <v>173</v>
      </c>
      <c r="AU1624" s="194" t="s">
        <v>171</v>
      </c>
      <c r="AV1624" s="13" t="s">
        <v>171</v>
      </c>
      <c r="AW1624" s="13" t="s">
        <v>32</v>
      </c>
      <c r="AX1624" s="13" t="s">
        <v>76</v>
      </c>
      <c r="AY1624" s="194" t="s">
        <v>165</v>
      </c>
    </row>
    <row r="1625" s="13" customFormat="1">
      <c r="A1625" s="13"/>
      <c r="B1625" s="192"/>
      <c r="C1625" s="13"/>
      <c r="D1625" s="193" t="s">
        <v>173</v>
      </c>
      <c r="E1625" s="194" t="s">
        <v>1</v>
      </c>
      <c r="F1625" s="195" t="s">
        <v>2067</v>
      </c>
      <c r="G1625" s="13"/>
      <c r="H1625" s="196">
        <v>98.579999999999998</v>
      </c>
      <c r="I1625" s="197"/>
      <c r="J1625" s="13"/>
      <c r="K1625" s="13"/>
      <c r="L1625" s="192"/>
      <c r="M1625" s="198"/>
      <c r="N1625" s="199"/>
      <c r="O1625" s="199"/>
      <c r="P1625" s="199"/>
      <c r="Q1625" s="199"/>
      <c r="R1625" s="199"/>
      <c r="S1625" s="199"/>
      <c r="T1625" s="200"/>
      <c r="U1625" s="13"/>
      <c r="V1625" s="13"/>
      <c r="W1625" s="13"/>
      <c r="X1625" s="13"/>
      <c r="Y1625" s="13"/>
      <c r="Z1625" s="13"/>
      <c r="AA1625" s="13"/>
      <c r="AB1625" s="13"/>
      <c r="AC1625" s="13"/>
      <c r="AD1625" s="13"/>
      <c r="AE1625" s="13"/>
      <c r="AT1625" s="194" t="s">
        <v>173</v>
      </c>
      <c r="AU1625" s="194" t="s">
        <v>171</v>
      </c>
      <c r="AV1625" s="13" t="s">
        <v>171</v>
      </c>
      <c r="AW1625" s="13" t="s">
        <v>32</v>
      </c>
      <c r="AX1625" s="13" t="s">
        <v>76</v>
      </c>
      <c r="AY1625" s="194" t="s">
        <v>165</v>
      </c>
    </row>
    <row r="1626" s="16" customFormat="1">
      <c r="A1626" s="16"/>
      <c r="B1626" s="227"/>
      <c r="C1626" s="16"/>
      <c r="D1626" s="193" t="s">
        <v>173</v>
      </c>
      <c r="E1626" s="228" t="s">
        <v>1</v>
      </c>
      <c r="F1626" s="229" t="s">
        <v>307</v>
      </c>
      <c r="G1626" s="16"/>
      <c r="H1626" s="230">
        <v>753.29999999999984</v>
      </c>
      <c r="I1626" s="231"/>
      <c r="J1626" s="16"/>
      <c r="K1626" s="16"/>
      <c r="L1626" s="227"/>
      <c r="M1626" s="232"/>
      <c r="N1626" s="233"/>
      <c r="O1626" s="233"/>
      <c r="P1626" s="233"/>
      <c r="Q1626" s="233"/>
      <c r="R1626" s="233"/>
      <c r="S1626" s="233"/>
      <c r="T1626" s="234"/>
      <c r="U1626" s="16"/>
      <c r="V1626" s="16"/>
      <c r="W1626" s="16"/>
      <c r="X1626" s="16"/>
      <c r="Y1626" s="16"/>
      <c r="Z1626" s="16"/>
      <c r="AA1626" s="16"/>
      <c r="AB1626" s="16"/>
      <c r="AC1626" s="16"/>
      <c r="AD1626" s="16"/>
      <c r="AE1626" s="16"/>
      <c r="AT1626" s="228" t="s">
        <v>173</v>
      </c>
      <c r="AU1626" s="228" t="s">
        <v>171</v>
      </c>
      <c r="AV1626" s="16" t="s">
        <v>88</v>
      </c>
      <c r="AW1626" s="16" t="s">
        <v>32</v>
      </c>
      <c r="AX1626" s="16" t="s">
        <v>76</v>
      </c>
      <c r="AY1626" s="228" t="s">
        <v>165</v>
      </c>
    </row>
    <row r="1627" s="15" customFormat="1">
      <c r="A1627" s="15"/>
      <c r="B1627" s="220"/>
      <c r="C1627" s="15"/>
      <c r="D1627" s="193" t="s">
        <v>173</v>
      </c>
      <c r="E1627" s="221" t="s">
        <v>1</v>
      </c>
      <c r="F1627" s="222" t="s">
        <v>338</v>
      </c>
      <c r="G1627" s="15"/>
      <c r="H1627" s="221" t="s">
        <v>1</v>
      </c>
      <c r="I1627" s="223"/>
      <c r="J1627" s="15"/>
      <c r="K1627" s="15"/>
      <c r="L1627" s="220"/>
      <c r="M1627" s="224"/>
      <c r="N1627" s="225"/>
      <c r="O1627" s="225"/>
      <c r="P1627" s="225"/>
      <c r="Q1627" s="225"/>
      <c r="R1627" s="225"/>
      <c r="S1627" s="225"/>
      <c r="T1627" s="226"/>
      <c r="U1627" s="15"/>
      <c r="V1627" s="15"/>
      <c r="W1627" s="15"/>
      <c r="X1627" s="15"/>
      <c r="Y1627" s="15"/>
      <c r="Z1627" s="15"/>
      <c r="AA1627" s="15"/>
      <c r="AB1627" s="15"/>
      <c r="AC1627" s="15"/>
      <c r="AD1627" s="15"/>
      <c r="AE1627" s="15"/>
      <c r="AT1627" s="221" t="s">
        <v>173</v>
      </c>
      <c r="AU1627" s="221" t="s">
        <v>171</v>
      </c>
      <c r="AV1627" s="15" t="s">
        <v>81</v>
      </c>
      <c r="AW1627" s="15" t="s">
        <v>32</v>
      </c>
      <c r="AX1627" s="15" t="s">
        <v>76</v>
      </c>
      <c r="AY1627" s="221" t="s">
        <v>165</v>
      </c>
    </row>
    <row r="1628" s="13" customFormat="1">
      <c r="A1628" s="13"/>
      <c r="B1628" s="192"/>
      <c r="C1628" s="13"/>
      <c r="D1628" s="193" t="s">
        <v>173</v>
      </c>
      <c r="E1628" s="194" t="s">
        <v>1</v>
      </c>
      <c r="F1628" s="195" t="s">
        <v>416</v>
      </c>
      <c r="G1628" s="13"/>
      <c r="H1628" s="196">
        <v>50.552</v>
      </c>
      <c r="I1628" s="197"/>
      <c r="J1628" s="13"/>
      <c r="K1628" s="13"/>
      <c r="L1628" s="192"/>
      <c r="M1628" s="198"/>
      <c r="N1628" s="199"/>
      <c r="O1628" s="199"/>
      <c r="P1628" s="199"/>
      <c r="Q1628" s="199"/>
      <c r="R1628" s="199"/>
      <c r="S1628" s="199"/>
      <c r="T1628" s="200"/>
      <c r="U1628" s="13"/>
      <c r="V1628" s="13"/>
      <c r="W1628" s="13"/>
      <c r="X1628" s="13"/>
      <c r="Y1628" s="13"/>
      <c r="Z1628" s="13"/>
      <c r="AA1628" s="13"/>
      <c r="AB1628" s="13"/>
      <c r="AC1628" s="13"/>
      <c r="AD1628" s="13"/>
      <c r="AE1628" s="13"/>
      <c r="AT1628" s="194" t="s">
        <v>173</v>
      </c>
      <c r="AU1628" s="194" t="s">
        <v>171</v>
      </c>
      <c r="AV1628" s="13" t="s">
        <v>171</v>
      </c>
      <c r="AW1628" s="13" t="s">
        <v>32</v>
      </c>
      <c r="AX1628" s="13" t="s">
        <v>76</v>
      </c>
      <c r="AY1628" s="194" t="s">
        <v>165</v>
      </c>
    </row>
    <row r="1629" s="13" customFormat="1">
      <c r="A1629" s="13"/>
      <c r="B1629" s="192"/>
      <c r="C1629" s="13"/>
      <c r="D1629" s="193" t="s">
        <v>173</v>
      </c>
      <c r="E1629" s="194" t="s">
        <v>1</v>
      </c>
      <c r="F1629" s="195" t="s">
        <v>2068</v>
      </c>
      <c r="G1629" s="13"/>
      <c r="H1629" s="196">
        <v>89</v>
      </c>
      <c r="I1629" s="197"/>
      <c r="J1629" s="13"/>
      <c r="K1629" s="13"/>
      <c r="L1629" s="192"/>
      <c r="M1629" s="198"/>
      <c r="N1629" s="199"/>
      <c r="O1629" s="199"/>
      <c r="P1629" s="199"/>
      <c r="Q1629" s="199"/>
      <c r="R1629" s="199"/>
      <c r="S1629" s="199"/>
      <c r="T1629" s="200"/>
      <c r="U1629" s="13"/>
      <c r="V1629" s="13"/>
      <c r="W1629" s="13"/>
      <c r="X1629" s="13"/>
      <c r="Y1629" s="13"/>
      <c r="Z1629" s="13"/>
      <c r="AA1629" s="13"/>
      <c r="AB1629" s="13"/>
      <c r="AC1629" s="13"/>
      <c r="AD1629" s="13"/>
      <c r="AE1629" s="13"/>
      <c r="AT1629" s="194" t="s">
        <v>173</v>
      </c>
      <c r="AU1629" s="194" t="s">
        <v>171</v>
      </c>
      <c r="AV1629" s="13" t="s">
        <v>171</v>
      </c>
      <c r="AW1629" s="13" t="s">
        <v>32</v>
      </c>
      <c r="AX1629" s="13" t="s">
        <v>76</v>
      </c>
      <c r="AY1629" s="194" t="s">
        <v>165</v>
      </c>
    </row>
    <row r="1630" s="13" customFormat="1">
      <c r="A1630" s="13"/>
      <c r="B1630" s="192"/>
      <c r="C1630" s="13"/>
      <c r="D1630" s="193" t="s">
        <v>173</v>
      </c>
      <c r="E1630" s="194" t="s">
        <v>1</v>
      </c>
      <c r="F1630" s="195" t="s">
        <v>2071</v>
      </c>
      <c r="G1630" s="13"/>
      <c r="H1630" s="196">
        <v>60.520000000000003</v>
      </c>
      <c r="I1630" s="197"/>
      <c r="J1630" s="13"/>
      <c r="K1630" s="13"/>
      <c r="L1630" s="192"/>
      <c r="M1630" s="198"/>
      <c r="N1630" s="199"/>
      <c r="O1630" s="199"/>
      <c r="P1630" s="199"/>
      <c r="Q1630" s="199"/>
      <c r="R1630" s="199"/>
      <c r="S1630" s="199"/>
      <c r="T1630" s="200"/>
      <c r="U1630" s="13"/>
      <c r="V1630" s="13"/>
      <c r="W1630" s="13"/>
      <c r="X1630" s="13"/>
      <c r="Y1630" s="13"/>
      <c r="Z1630" s="13"/>
      <c r="AA1630" s="13"/>
      <c r="AB1630" s="13"/>
      <c r="AC1630" s="13"/>
      <c r="AD1630" s="13"/>
      <c r="AE1630" s="13"/>
      <c r="AT1630" s="194" t="s">
        <v>173</v>
      </c>
      <c r="AU1630" s="194" t="s">
        <v>171</v>
      </c>
      <c r="AV1630" s="13" t="s">
        <v>171</v>
      </c>
      <c r="AW1630" s="13" t="s">
        <v>32</v>
      </c>
      <c r="AX1630" s="13" t="s">
        <v>76</v>
      </c>
      <c r="AY1630" s="194" t="s">
        <v>165</v>
      </c>
    </row>
    <row r="1631" s="13" customFormat="1">
      <c r="A1631" s="13"/>
      <c r="B1631" s="192"/>
      <c r="C1631" s="13"/>
      <c r="D1631" s="193" t="s">
        <v>173</v>
      </c>
      <c r="E1631" s="194" t="s">
        <v>1</v>
      </c>
      <c r="F1631" s="195" t="s">
        <v>2072</v>
      </c>
      <c r="G1631" s="13"/>
      <c r="H1631" s="196">
        <v>9.8279999999999994</v>
      </c>
      <c r="I1631" s="197"/>
      <c r="J1631" s="13"/>
      <c r="K1631" s="13"/>
      <c r="L1631" s="192"/>
      <c r="M1631" s="198"/>
      <c r="N1631" s="199"/>
      <c r="O1631" s="199"/>
      <c r="P1631" s="199"/>
      <c r="Q1631" s="199"/>
      <c r="R1631" s="199"/>
      <c r="S1631" s="199"/>
      <c r="T1631" s="200"/>
      <c r="U1631" s="13"/>
      <c r="V1631" s="13"/>
      <c r="W1631" s="13"/>
      <c r="X1631" s="13"/>
      <c r="Y1631" s="13"/>
      <c r="Z1631" s="13"/>
      <c r="AA1631" s="13"/>
      <c r="AB1631" s="13"/>
      <c r="AC1631" s="13"/>
      <c r="AD1631" s="13"/>
      <c r="AE1631" s="13"/>
      <c r="AT1631" s="194" t="s">
        <v>173</v>
      </c>
      <c r="AU1631" s="194" t="s">
        <v>171</v>
      </c>
      <c r="AV1631" s="13" t="s">
        <v>171</v>
      </c>
      <c r="AW1631" s="13" t="s">
        <v>32</v>
      </c>
      <c r="AX1631" s="13" t="s">
        <v>76</v>
      </c>
      <c r="AY1631" s="194" t="s">
        <v>165</v>
      </c>
    </row>
    <row r="1632" s="13" customFormat="1">
      <c r="A1632" s="13"/>
      <c r="B1632" s="192"/>
      <c r="C1632" s="13"/>
      <c r="D1632" s="193" t="s">
        <v>173</v>
      </c>
      <c r="E1632" s="194" t="s">
        <v>1</v>
      </c>
      <c r="F1632" s="195" t="s">
        <v>2073</v>
      </c>
      <c r="G1632" s="13"/>
      <c r="H1632" s="196">
        <v>78.319999999999993</v>
      </c>
      <c r="I1632" s="197"/>
      <c r="J1632" s="13"/>
      <c r="K1632" s="13"/>
      <c r="L1632" s="192"/>
      <c r="M1632" s="198"/>
      <c r="N1632" s="199"/>
      <c r="O1632" s="199"/>
      <c r="P1632" s="199"/>
      <c r="Q1632" s="199"/>
      <c r="R1632" s="199"/>
      <c r="S1632" s="199"/>
      <c r="T1632" s="200"/>
      <c r="U1632" s="13"/>
      <c r="V1632" s="13"/>
      <c r="W1632" s="13"/>
      <c r="X1632" s="13"/>
      <c r="Y1632" s="13"/>
      <c r="Z1632" s="13"/>
      <c r="AA1632" s="13"/>
      <c r="AB1632" s="13"/>
      <c r="AC1632" s="13"/>
      <c r="AD1632" s="13"/>
      <c r="AE1632" s="13"/>
      <c r="AT1632" s="194" t="s">
        <v>173</v>
      </c>
      <c r="AU1632" s="194" t="s">
        <v>171</v>
      </c>
      <c r="AV1632" s="13" t="s">
        <v>171</v>
      </c>
      <c r="AW1632" s="13" t="s">
        <v>32</v>
      </c>
      <c r="AX1632" s="13" t="s">
        <v>76</v>
      </c>
      <c r="AY1632" s="194" t="s">
        <v>165</v>
      </c>
    </row>
    <row r="1633" s="13" customFormat="1">
      <c r="A1633" s="13"/>
      <c r="B1633" s="192"/>
      <c r="C1633" s="13"/>
      <c r="D1633" s="193" t="s">
        <v>173</v>
      </c>
      <c r="E1633" s="194" t="s">
        <v>1</v>
      </c>
      <c r="F1633" s="195" t="s">
        <v>2074</v>
      </c>
      <c r="G1633" s="13"/>
      <c r="H1633" s="196">
        <v>13.353999999999999</v>
      </c>
      <c r="I1633" s="197"/>
      <c r="J1633" s="13"/>
      <c r="K1633" s="13"/>
      <c r="L1633" s="192"/>
      <c r="M1633" s="198"/>
      <c r="N1633" s="199"/>
      <c r="O1633" s="199"/>
      <c r="P1633" s="199"/>
      <c r="Q1633" s="199"/>
      <c r="R1633" s="199"/>
      <c r="S1633" s="199"/>
      <c r="T1633" s="200"/>
      <c r="U1633" s="13"/>
      <c r="V1633" s="13"/>
      <c r="W1633" s="13"/>
      <c r="X1633" s="13"/>
      <c r="Y1633" s="13"/>
      <c r="Z1633" s="13"/>
      <c r="AA1633" s="13"/>
      <c r="AB1633" s="13"/>
      <c r="AC1633" s="13"/>
      <c r="AD1633" s="13"/>
      <c r="AE1633" s="13"/>
      <c r="AT1633" s="194" t="s">
        <v>173</v>
      </c>
      <c r="AU1633" s="194" t="s">
        <v>171</v>
      </c>
      <c r="AV1633" s="13" t="s">
        <v>171</v>
      </c>
      <c r="AW1633" s="13" t="s">
        <v>32</v>
      </c>
      <c r="AX1633" s="13" t="s">
        <v>76</v>
      </c>
      <c r="AY1633" s="194" t="s">
        <v>165</v>
      </c>
    </row>
    <row r="1634" s="13" customFormat="1">
      <c r="A1634" s="13"/>
      <c r="B1634" s="192"/>
      <c r="C1634" s="13"/>
      <c r="D1634" s="193" t="s">
        <v>173</v>
      </c>
      <c r="E1634" s="194" t="s">
        <v>1</v>
      </c>
      <c r="F1634" s="195" t="s">
        <v>2075</v>
      </c>
      <c r="G1634" s="13"/>
      <c r="H1634" s="196">
        <v>42.719999999999999</v>
      </c>
      <c r="I1634" s="197"/>
      <c r="J1634" s="13"/>
      <c r="K1634" s="13"/>
      <c r="L1634" s="192"/>
      <c r="M1634" s="198"/>
      <c r="N1634" s="199"/>
      <c r="O1634" s="199"/>
      <c r="P1634" s="199"/>
      <c r="Q1634" s="199"/>
      <c r="R1634" s="199"/>
      <c r="S1634" s="199"/>
      <c r="T1634" s="200"/>
      <c r="U1634" s="13"/>
      <c r="V1634" s="13"/>
      <c r="W1634" s="13"/>
      <c r="X1634" s="13"/>
      <c r="Y1634" s="13"/>
      <c r="Z1634" s="13"/>
      <c r="AA1634" s="13"/>
      <c r="AB1634" s="13"/>
      <c r="AC1634" s="13"/>
      <c r="AD1634" s="13"/>
      <c r="AE1634" s="13"/>
      <c r="AT1634" s="194" t="s">
        <v>173</v>
      </c>
      <c r="AU1634" s="194" t="s">
        <v>171</v>
      </c>
      <c r="AV1634" s="13" t="s">
        <v>171</v>
      </c>
      <c r="AW1634" s="13" t="s">
        <v>32</v>
      </c>
      <c r="AX1634" s="13" t="s">
        <v>76</v>
      </c>
      <c r="AY1634" s="194" t="s">
        <v>165</v>
      </c>
    </row>
    <row r="1635" s="13" customFormat="1">
      <c r="A1635" s="13"/>
      <c r="B1635" s="192"/>
      <c r="C1635" s="13"/>
      <c r="D1635" s="193" t="s">
        <v>173</v>
      </c>
      <c r="E1635" s="194" t="s">
        <v>1</v>
      </c>
      <c r="F1635" s="195" t="s">
        <v>2076</v>
      </c>
      <c r="G1635" s="13"/>
      <c r="H1635" s="196">
        <v>61.231999999999999</v>
      </c>
      <c r="I1635" s="197"/>
      <c r="J1635" s="13"/>
      <c r="K1635" s="13"/>
      <c r="L1635" s="192"/>
      <c r="M1635" s="198"/>
      <c r="N1635" s="199"/>
      <c r="O1635" s="199"/>
      <c r="P1635" s="199"/>
      <c r="Q1635" s="199"/>
      <c r="R1635" s="199"/>
      <c r="S1635" s="199"/>
      <c r="T1635" s="200"/>
      <c r="U1635" s="13"/>
      <c r="V1635" s="13"/>
      <c r="W1635" s="13"/>
      <c r="X1635" s="13"/>
      <c r="Y1635" s="13"/>
      <c r="Z1635" s="13"/>
      <c r="AA1635" s="13"/>
      <c r="AB1635" s="13"/>
      <c r="AC1635" s="13"/>
      <c r="AD1635" s="13"/>
      <c r="AE1635" s="13"/>
      <c r="AT1635" s="194" t="s">
        <v>173</v>
      </c>
      <c r="AU1635" s="194" t="s">
        <v>171</v>
      </c>
      <c r="AV1635" s="13" t="s">
        <v>171</v>
      </c>
      <c r="AW1635" s="13" t="s">
        <v>32</v>
      </c>
      <c r="AX1635" s="13" t="s">
        <v>76</v>
      </c>
      <c r="AY1635" s="194" t="s">
        <v>165</v>
      </c>
    </row>
    <row r="1636" s="13" customFormat="1">
      <c r="A1636" s="13"/>
      <c r="B1636" s="192"/>
      <c r="C1636" s="13"/>
      <c r="D1636" s="193" t="s">
        <v>173</v>
      </c>
      <c r="E1636" s="194" t="s">
        <v>1</v>
      </c>
      <c r="F1636" s="195" t="s">
        <v>2077</v>
      </c>
      <c r="G1636" s="13"/>
      <c r="H1636" s="196">
        <v>39.872</v>
      </c>
      <c r="I1636" s="197"/>
      <c r="J1636" s="13"/>
      <c r="K1636" s="13"/>
      <c r="L1636" s="192"/>
      <c r="M1636" s="198"/>
      <c r="N1636" s="199"/>
      <c r="O1636" s="199"/>
      <c r="P1636" s="199"/>
      <c r="Q1636" s="199"/>
      <c r="R1636" s="199"/>
      <c r="S1636" s="199"/>
      <c r="T1636" s="200"/>
      <c r="U1636" s="13"/>
      <c r="V1636" s="13"/>
      <c r="W1636" s="13"/>
      <c r="X1636" s="13"/>
      <c r="Y1636" s="13"/>
      <c r="Z1636" s="13"/>
      <c r="AA1636" s="13"/>
      <c r="AB1636" s="13"/>
      <c r="AC1636" s="13"/>
      <c r="AD1636" s="13"/>
      <c r="AE1636" s="13"/>
      <c r="AT1636" s="194" t="s">
        <v>173</v>
      </c>
      <c r="AU1636" s="194" t="s">
        <v>171</v>
      </c>
      <c r="AV1636" s="13" t="s">
        <v>171</v>
      </c>
      <c r="AW1636" s="13" t="s">
        <v>32</v>
      </c>
      <c r="AX1636" s="13" t="s">
        <v>76</v>
      </c>
      <c r="AY1636" s="194" t="s">
        <v>165</v>
      </c>
    </row>
    <row r="1637" s="13" customFormat="1">
      <c r="A1637" s="13"/>
      <c r="B1637" s="192"/>
      <c r="C1637" s="13"/>
      <c r="D1637" s="193" t="s">
        <v>173</v>
      </c>
      <c r="E1637" s="194" t="s">
        <v>1</v>
      </c>
      <c r="F1637" s="195" t="s">
        <v>2078</v>
      </c>
      <c r="G1637" s="13"/>
      <c r="H1637" s="196">
        <v>8.5800000000000001</v>
      </c>
      <c r="I1637" s="197"/>
      <c r="J1637" s="13"/>
      <c r="K1637" s="13"/>
      <c r="L1637" s="192"/>
      <c r="M1637" s="198"/>
      <c r="N1637" s="199"/>
      <c r="O1637" s="199"/>
      <c r="P1637" s="199"/>
      <c r="Q1637" s="199"/>
      <c r="R1637" s="199"/>
      <c r="S1637" s="199"/>
      <c r="T1637" s="200"/>
      <c r="U1637" s="13"/>
      <c r="V1637" s="13"/>
      <c r="W1637" s="13"/>
      <c r="X1637" s="13"/>
      <c r="Y1637" s="13"/>
      <c r="Z1637" s="13"/>
      <c r="AA1637" s="13"/>
      <c r="AB1637" s="13"/>
      <c r="AC1637" s="13"/>
      <c r="AD1637" s="13"/>
      <c r="AE1637" s="13"/>
      <c r="AT1637" s="194" t="s">
        <v>173</v>
      </c>
      <c r="AU1637" s="194" t="s">
        <v>171</v>
      </c>
      <c r="AV1637" s="13" t="s">
        <v>171</v>
      </c>
      <c r="AW1637" s="13" t="s">
        <v>32</v>
      </c>
      <c r="AX1637" s="13" t="s">
        <v>76</v>
      </c>
      <c r="AY1637" s="194" t="s">
        <v>165</v>
      </c>
    </row>
    <row r="1638" s="13" customFormat="1">
      <c r="A1638" s="13"/>
      <c r="B1638" s="192"/>
      <c r="C1638" s="13"/>
      <c r="D1638" s="193" t="s">
        <v>173</v>
      </c>
      <c r="E1638" s="194" t="s">
        <v>1</v>
      </c>
      <c r="F1638" s="195" t="s">
        <v>2079</v>
      </c>
      <c r="G1638" s="13"/>
      <c r="H1638" s="196">
        <v>12.012000000000001</v>
      </c>
      <c r="I1638" s="197"/>
      <c r="J1638" s="13"/>
      <c r="K1638" s="13"/>
      <c r="L1638" s="192"/>
      <c r="M1638" s="198"/>
      <c r="N1638" s="199"/>
      <c r="O1638" s="199"/>
      <c r="P1638" s="199"/>
      <c r="Q1638" s="199"/>
      <c r="R1638" s="199"/>
      <c r="S1638" s="199"/>
      <c r="T1638" s="200"/>
      <c r="U1638" s="13"/>
      <c r="V1638" s="13"/>
      <c r="W1638" s="13"/>
      <c r="X1638" s="13"/>
      <c r="Y1638" s="13"/>
      <c r="Z1638" s="13"/>
      <c r="AA1638" s="13"/>
      <c r="AB1638" s="13"/>
      <c r="AC1638" s="13"/>
      <c r="AD1638" s="13"/>
      <c r="AE1638" s="13"/>
      <c r="AT1638" s="194" t="s">
        <v>173</v>
      </c>
      <c r="AU1638" s="194" t="s">
        <v>171</v>
      </c>
      <c r="AV1638" s="13" t="s">
        <v>171</v>
      </c>
      <c r="AW1638" s="13" t="s">
        <v>32</v>
      </c>
      <c r="AX1638" s="13" t="s">
        <v>76</v>
      </c>
      <c r="AY1638" s="194" t="s">
        <v>165</v>
      </c>
    </row>
    <row r="1639" s="13" customFormat="1">
      <c r="A1639" s="13"/>
      <c r="B1639" s="192"/>
      <c r="C1639" s="13"/>
      <c r="D1639" s="193" t="s">
        <v>173</v>
      </c>
      <c r="E1639" s="194" t="s">
        <v>1</v>
      </c>
      <c r="F1639" s="195" t="s">
        <v>2080</v>
      </c>
      <c r="G1639" s="13"/>
      <c r="H1639" s="196">
        <v>26.988</v>
      </c>
      <c r="I1639" s="197"/>
      <c r="J1639" s="13"/>
      <c r="K1639" s="13"/>
      <c r="L1639" s="192"/>
      <c r="M1639" s="198"/>
      <c r="N1639" s="199"/>
      <c r="O1639" s="199"/>
      <c r="P1639" s="199"/>
      <c r="Q1639" s="199"/>
      <c r="R1639" s="199"/>
      <c r="S1639" s="199"/>
      <c r="T1639" s="200"/>
      <c r="U1639" s="13"/>
      <c r="V1639" s="13"/>
      <c r="W1639" s="13"/>
      <c r="X1639" s="13"/>
      <c r="Y1639" s="13"/>
      <c r="Z1639" s="13"/>
      <c r="AA1639" s="13"/>
      <c r="AB1639" s="13"/>
      <c r="AC1639" s="13"/>
      <c r="AD1639" s="13"/>
      <c r="AE1639" s="13"/>
      <c r="AT1639" s="194" t="s">
        <v>173</v>
      </c>
      <c r="AU1639" s="194" t="s">
        <v>171</v>
      </c>
      <c r="AV1639" s="13" t="s">
        <v>171</v>
      </c>
      <c r="AW1639" s="13" t="s">
        <v>32</v>
      </c>
      <c r="AX1639" s="13" t="s">
        <v>76</v>
      </c>
      <c r="AY1639" s="194" t="s">
        <v>165</v>
      </c>
    </row>
    <row r="1640" s="13" customFormat="1">
      <c r="A1640" s="13"/>
      <c r="B1640" s="192"/>
      <c r="C1640" s="13"/>
      <c r="D1640" s="193" t="s">
        <v>173</v>
      </c>
      <c r="E1640" s="194" t="s">
        <v>1</v>
      </c>
      <c r="F1640" s="195" t="s">
        <v>2081</v>
      </c>
      <c r="G1640" s="13"/>
      <c r="H1640" s="196">
        <v>147.74000000000001</v>
      </c>
      <c r="I1640" s="197"/>
      <c r="J1640" s="13"/>
      <c r="K1640" s="13"/>
      <c r="L1640" s="192"/>
      <c r="M1640" s="198"/>
      <c r="N1640" s="199"/>
      <c r="O1640" s="199"/>
      <c r="P1640" s="199"/>
      <c r="Q1640" s="199"/>
      <c r="R1640" s="199"/>
      <c r="S1640" s="199"/>
      <c r="T1640" s="200"/>
      <c r="U1640" s="13"/>
      <c r="V1640" s="13"/>
      <c r="W1640" s="13"/>
      <c r="X1640" s="13"/>
      <c r="Y1640" s="13"/>
      <c r="Z1640" s="13"/>
      <c r="AA1640" s="13"/>
      <c r="AB1640" s="13"/>
      <c r="AC1640" s="13"/>
      <c r="AD1640" s="13"/>
      <c r="AE1640" s="13"/>
      <c r="AT1640" s="194" t="s">
        <v>173</v>
      </c>
      <c r="AU1640" s="194" t="s">
        <v>171</v>
      </c>
      <c r="AV1640" s="13" t="s">
        <v>171</v>
      </c>
      <c r="AW1640" s="13" t="s">
        <v>32</v>
      </c>
      <c r="AX1640" s="13" t="s">
        <v>76</v>
      </c>
      <c r="AY1640" s="194" t="s">
        <v>165</v>
      </c>
    </row>
    <row r="1641" s="13" customFormat="1">
      <c r="A1641" s="13"/>
      <c r="B1641" s="192"/>
      <c r="C1641" s="13"/>
      <c r="D1641" s="193" t="s">
        <v>173</v>
      </c>
      <c r="E1641" s="194" t="s">
        <v>1</v>
      </c>
      <c r="F1641" s="195" t="s">
        <v>2082</v>
      </c>
      <c r="G1641" s="13"/>
      <c r="H1641" s="196">
        <v>87.718000000000004</v>
      </c>
      <c r="I1641" s="197"/>
      <c r="J1641" s="13"/>
      <c r="K1641" s="13"/>
      <c r="L1641" s="192"/>
      <c r="M1641" s="198"/>
      <c r="N1641" s="199"/>
      <c r="O1641" s="199"/>
      <c r="P1641" s="199"/>
      <c r="Q1641" s="199"/>
      <c r="R1641" s="199"/>
      <c r="S1641" s="199"/>
      <c r="T1641" s="200"/>
      <c r="U1641" s="13"/>
      <c r="V1641" s="13"/>
      <c r="W1641" s="13"/>
      <c r="X1641" s="13"/>
      <c r="Y1641" s="13"/>
      <c r="Z1641" s="13"/>
      <c r="AA1641" s="13"/>
      <c r="AB1641" s="13"/>
      <c r="AC1641" s="13"/>
      <c r="AD1641" s="13"/>
      <c r="AE1641" s="13"/>
      <c r="AT1641" s="194" t="s">
        <v>173</v>
      </c>
      <c r="AU1641" s="194" t="s">
        <v>171</v>
      </c>
      <c r="AV1641" s="13" t="s">
        <v>171</v>
      </c>
      <c r="AW1641" s="13" t="s">
        <v>32</v>
      </c>
      <c r="AX1641" s="13" t="s">
        <v>76</v>
      </c>
      <c r="AY1641" s="194" t="s">
        <v>165</v>
      </c>
    </row>
    <row r="1642" s="13" customFormat="1">
      <c r="A1642" s="13"/>
      <c r="B1642" s="192"/>
      <c r="C1642" s="13"/>
      <c r="D1642" s="193" t="s">
        <v>173</v>
      </c>
      <c r="E1642" s="194" t="s">
        <v>1</v>
      </c>
      <c r="F1642" s="195" t="s">
        <v>431</v>
      </c>
      <c r="G1642" s="13"/>
      <c r="H1642" s="196">
        <v>25.276</v>
      </c>
      <c r="I1642" s="197"/>
      <c r="J1642" s="13"/>
      <c r="K1642" s="13"/>
      <c r="L1642" s="192"/>
      <c r="M1642" s="198"/>
      <c r="N1642" s="199"/>
      <c r="O1642" s="199"/>
      <c r="P1642" s="199"/>
      <c r="Q1642" s="199"/>
      <c r="R1642" s="199"/>
      <c r="S1642" s="199"/>
      <c r="T1642" s="200"/>
      <c r="U1642" s="13"/>
      <c r="V1642" s="13"/>
      <c r="W1642" s="13"/>
      <c r="X1642" s="13"/>
      <c r="Y1642" s="13"/>
      <c r="Z1642" s="13"/>
      <c r="AA1642" s="13"/>
      <c r="AB1642" s="13"/>
      <c r="AC1642" s="13"/>
      <c r="AD1642" s="13"/>
      <c r="AE1642" s="13"/>
      <c r="AT1642" s="194" t="s">
        <v>173</v>
      </c>
      <c r="AU1642" s="194" t="s">
        <v>171</v>
      </c>
      <c r="AV1642" s="13" t="s">
        <v>171</v>
      </c>
      <c r="AW1642" s="13" t="s">
        <v>32</v>
      </c>
      <c r="AX1642" s="13" t="s">
        <v>76</v>
      </c>
      <c r="AY1642" s="194" t="s">
        <v>165</v>
      </c>
    </row>
    <row r="1643" s="13" customFormat="1">
      <c r="A1643" s="13"/>
      <c r="B1643" s="192"/>
      <c r="C1643" s="13"/>
      <c r="D1643" s="193" t="s">
        <v>173</v>
      </c>
      <c r="E1643" s="194" t="s">
        <v>1</v>
      </c>
      <c r="F1643" s="195" t="s">
        <v>432</v>
      </c>
      <c r="G1643" s="13"/>
      <c r="H1643" s="196">
        <v>7.1760000000000002</v>
      </c>
      <c r="I1643" s="197"/>
      <c r="J1643" s="13"/>
      <c r="K1643" s="13"/>
      <c r="L1643" s="192"/>
      <c r="M1643" s="198"/>
      <c r="N1643" s="199"/>
      <c r="O1643" s="199"/>
      <c r="P1643" s="199"/>
      <c r="Q1643" s="199"/>
      <c r="R1643" s="199"/>
      <c r="S1643" s="199"/>
      <c r="T1643" s="200"/>
      <c r="U1643" s="13"/>
      <c r="V1643" s="13"/>
      <c r="W1643" s="13"/>
      <c r="X1643" s="13"/>
      <c r="Y1643" s="13"/>
      <c r="Z1643" s="13"/>
      <c r="AA1643" s="13"/>
      <c r="AB1643" s="13"/>
      <c r="AC1643" s="13"/>
      <c r="AD1643" s="13"/>
      <c r="AE1643" s="13"/>
      <c r="AT1643" s="194" t="s">
        <v>173</v>
      </c>
      <c r="AU1643" s="194" t="s">
        <v>171</v>
      </c>
      <c r="AV1643" s="13" t="s">
        <v>171</v>
      </c>
      <c r="AW1643" s="13" t="s">
        <v>32</v>
      </c>
      <c r="AX1643" s="13" t="s">
        <v>76</v>
      </c>
      <c r="AY1643" s="194" t="s">
        <v>165</v>
      </c>
    </row>
    <row r="1644" s="13" customFormat="1">
      <c r="A1644" s="13"/>
      <c r="B1644" s="192"/>
      <c r="C1644" s="13"/>
      <c r="D1644" s="193" t="s">
        <v>173</v>
      </c>
      <c r="E1644" s="194" t="s">
        <v>1</v>
      </c>
      <c r="F1644" s="195" t="s">
        <v>433</v>
      </c>
      <c r="G1644" s="13"/>
      <c r="H1644" s="196">
        <v>10.295999999999999</v>
      </c>
      <c r="I1644" s="197"/>
      <c r="J1644" s="13"/>
      <c r="K1644" s="13"/>
      <c r="L1644" s="192"/>
      <c r="M1644" s="198"/>
      <c r="N1644" s="199"/>
      <c r="O1644" s="199"/>
      <c r="P1644" s="199"/>
      <c r="Q1644" s="199"/>
      <c r="R1644" s="199"/>
      <c r="S1644" s="199"/>
      <c r="T1644" s="200"/>
      <c r="U1644" s="13"/>
      <c r="V1644" s="13"/>
      <c r="W1644" s="13"/>
      <c r="X1644" s="13"/>
      <c r="Y1644" s="13"/>
      <c r="Z1644" s="13"/>
      <c r="AA1644" s="13"/>
      <c r="AB1644" s="13"/>
      <c r="AC1644" s="13"/>
      <c r="AD1644" s="13"/>
      <c r="AE1644" s="13"/>
      <c r="AT1644" s="194" t="s">
        <v>173</v>
      </c>
      <c r="AU1644" s="194" t="s">
        <v>171</v>
      </c>
      <c r="AV1644" s="13" t="s">
        <v>171</v>
      </c>
      <c r="AW1644" s="13" t="s">
        <v>32</v>
      </c>
      <c r="AX1644" s="13" t="s">
        <v>76</v>
      </c>
      <c r="AY1644" s="194" t="s">
        <v>165</v>
      </c>
    </row>
    <row r="1645" s="13" customFormat="1">
      <c r="A1645" s="13"/>
      <c r="B1645" s="192"/>
      <c r="C1645" s="13"/>
      <c r="D1645" s="193" t="s">
        <v>173</v>
      </c>
      <c r="E1645" s="194" t="s">
        <v>1</v>
      </c>
      <c r="F1645" s="195" t="s">
        <v>434</v>
      </c>
      <c r="G1645" s="13"/>
      <c r="H1645" s="196">
        <v>11.856</v>
      </c>
      <c r="I1645" s="197"/>
      <c r="J1645" s="13"/>
      <c r="K1645" s="13"/>
      <c r="L1645" s="192"/>
      <c r="M1645" s="198"/>
      <c r="N1645" s="199"/>
      <c r="O1645" s="199"/>
      <c r="P1645" s="199"/>
      <c r="Q1645" s="199"/>
      <c r="R1645" s="199"/>
      <c r="S1645" s="199"/>
      <c r="T1645" s="200"/>
      <c r="U1645" s="13"/>
      <c r="V1645" s="13"/>
      <c r="W1645" s="13"/>
      <c r="X1645" s="13"/>
      <c r="Y1645" s="13"/>
      <c r="Z1645" s="13"/>
      <c r="AA1645" s="13"/>
      <c r="AB1645" s="13"/>
      <c r="AC1645" s="13"/>
      <c r="AD1645" s="13"/>
      <c r="AE1645" s="13"/>
      <c r="AT1645" s="194" t="s">
        <v>173</v>
      </c>
      <c r="AU1645" s="194" t="s">
        <v>171</v>
      </c>
      <c r="AV1645" s="13" t="s">
        <v>171</v>
      </c>
      <c r="AW1645" s="13" t="s">
        <v>32</v>
      </c>
      <c r="AX1645" s="13" t="s">
        <v>76</v>
      </c>
      <c r="AY1645" s="194" t="s">
        <v>165</v>
      </c>
    </row>
    <row r="1646" s="13" customFormat="1">
      <c r="A1646" s="13"/>
      <c r="B1646" s="192"/>
      <c r="C1646" s="13"/>
      <c r="D1646" s="193" t="s">
        <v>173</v>
      </c>
      <c r="E1646" s="194" t="s">
        <v>1</v>
      </c>
      <c r="F1646" s="195" t="s">
        <v>2083</v>
      </c>
      <c r="G1646" s="13"/>
      <c r="H1646" s="196">
        <v>59.095999999999997</v>
      </c>
      <c r="I1646" s="197"/>
      <c r="J1646" s="13"/>
      <c r="K1646" s="13"/>
      <c r="L1646" s="192"/>
      <c r="M1646" s="198"/>
      <c r="N1646" s="199"/>
      <c r="O1646" s="199"/>
      <c r="P1646" s="199"/>
      <c r="Q1646" s="199"/>
      <c r="R1646" s="199"/>
      <c r="S1646" s="199"/>
      <c r="T1646" s="200"/>
      <c r="U1646" s="13"/>
      <c r="V1646" s="13"/>
      <c r="W1646" s="13"/>
      <c r="X1646" s="13"/>
      <c r="Y1646" s="13"/>
      <c r="Z1646" s="13"/>
      <c r="AA1646" s="13"/>
      <c r="AB1646" s="13"/>
      <c r="AC1646" s="13"/>
      <c r="AD1646" s="13"/>
      <c r="AE1646" s="13"/>
      <c r="AT1646" s="194" t="s">
        <v>173</v>
      </c>
      <c r="AU1646" s="194" t="s">
        <v>171</v>
      </c>
      <c r="AV1646" s="13" t="s">
        <v>171</v>
      </c>
      <c r="AW1646" s="13" t="s">
        <v>32</v>
      </c>
      <c r="AX1646" s="13" t="s">
        <v>76</v>
      </c>
      <c r="AY1646" s="194" t="s">
        <v>165</v>
      </c>
    </row>
    <row r="1647" s="13" customFormat="1">
      <c r="A1647" s="13"/>
      <c r="B1647" s="192"/>
      <c r="C1647" s="13"/>
      <c r="D1647" s="193" t="s">
        <v>173</v>
      </c>
      <c r="E1647" s="194" t="s">
        <v>1</v>
      </c>
      <c r="F1647" s="195" t="s">
        <v>2084</v>
      </c>
      <c r="G1647" s="13"/>
      <c r="H1647" s="196">
        <v>9.048</v>
      </c>
      <c r="I1647" s="197"/>
      <c r="J1647" s="13"/>
      <c r="K1647" s="13"/>
      <c r="L1647" s="192"/>
      <c r="M1647" s="198"/>
      <c r="N1647" s="199"/>
      <c r="O1647" s="199"/>
      <c r="P1647" s="199"/>
      <c r="Q1647" s="199"/>
      <c r="R1647" s="199"/>
      <c r="S1647" s="199"/>
      <c r="T1647" s="200"/>
      <c r="U1647" s="13"/>
      <c r="V1647" s="13"/>
      <c r="W1647" s="13"/>
      <c r="X1647" s="13"/>
      <c r="Y1647" s="13"/>
      <c r="Z1647" s="13"/>
      <c r="AA1647" s="13"/>
      <c r="AB1647" s="13"/>
      <c r="AC1647" s="13"/>
      <c r="AD1647" s="13"/>
      <c r="AE1647" s="13"/>
      <c r="AT1647" s="194" t="s">
        <v>173</v>
      </c>
      <c r="AU1647" s="194" t="s">
        <v>171</v>
      </c>
      <c r="AV1647" s="13" t="s">
        <v>171</v>
      </c>
      <c r="AW1647" s="13" t="s">
        <v>32</v>
      </c>
      <c r="AX1647" s="13" t="s">
        <v>76</v>
      </c>
      <c r="AY1647" s="194" t="s">
        <v>165</v>
      </c>
    </row>
    <row r="1648" s="13" customFormat="1">
      <c r="A1648" s="13"/>
      <c r="B1648" s="192"/>
      <c r="C1648" s="13"/>
      <c r="D1648" s="193" t="s">
        <v>173</v>
      </c>
      <c r="E1648" s="194" t="s">
        <v>1</v>
      </c>
      <c r="F1648" s="195" t="s">
        <v>2085</v>
      </c>
      <c r="G1648" s="13"/>
      <c r="H1648" s="196">
        <v>59.808</v>
      </c>
      <c r="I1648" s="197"/>
      <c r="J1648" s="13"/>
      <c r="K1648" s="13"/>
      <c r="L1648" s="192"/>
      <c r="M1648" s="198"/>
      <c r="N1648" s="199"/>
      <c r="O1648" s="199"/>
      <c r="P1648" s="199"/>
      <c r="Q1648" s="199"/>
      <c r="R1648" s="199"/>
      <c r="S1648" s="199"/>
      <c r="T1648" s="200"/>
      <c r="U1648" s="13"/>
      <c r="V1648" s="13"/>
      <c r="W1648" s="13"/>
      <c r="X1648" s="13"/>
      <c r="Y1648" s="13"/>
      <c r="Z1648" s="13"/>
      <c r="AA1648" s="13"/>
      <c r="AB1648" s="13"/>
      <c r="AC1648" s="13"/>
      <c r="AD1648" s="13"/>
      <c r="AE1648" s="13"/>
      <c r="AT1648" s="194" t="s">
        <v>173</v>
      </c>
      <c r="AU1648" s="194" t="s">
        <v>171</v>
      </c>
      <c r="AV1648" s="13" t="s">
        <v>171</v>
      </c>
      <c r="AW1648" s="13" t="s">
        <v>32</v>
      </c>
      <c r="AX1648" s="13" t="s">
        <v>76</v>
      </c>
      <c r="AY1648" s="194" t="s">
        <v>165</v>
      </c>
    </row>
    <row r="1649" s="13" customFormat="1">
      <c r="A1649" s="13"/>
      <c r="B1649" s="192"/>
      <c r="C1649" s="13"/>
      <c r="D1649" s="193" t="s">
        <v>173</v>
      </c>
      <c r="E1649" s="194" t="s">
        <v>1</v>
      </c>
      <c r="F1649" s="195" t="s">
        <v>2086</v>
      </c>
      <c r="G1649" s="13"/>
      <c r="H1649" s="196">
        <v>21.359999999999999</v>
      </c>
      <c r="I1649" s="197"/>
      <c r="J1649" s="13"/>
      <c r="K1649" s="13"/>
      <c r="L1649" s="192"/>
      <c r="M1649" s="198"/>
      <c r="N1649" s="199"/>
      <c r="O1649" s="199"/>
      <c r="P1649" s="199"/>
      <c r="Q1649" s="199"/>
      <c r="R1649" s="199"/>
      <c r="S1649" s="199"/>
      <c r="T1649" s="200"/>
      <c r="U1649" s="13"/>
      <c r="V1649" s="13"/>
      <c r="W1649" s="13"/>
      <c r="X1649" s="13"/>
      <c r="Y1649" s="13"/>
      <c r="Z1649" s="13"/>
      <c r="AA1649" s="13"/>
      <c r="AB1649" s="13"/>
      <c r="AC1649" s="13"/>
      <c r="AD1649" s="13"/>
      <c r="AE1649" s="13"/>
      <c r="AT1649" s="194" t="s">
        <v>173</v>
      </c>
      <c r="AU1649" s="194" t="s">
        <v>171</v>
      </c>
      <c r="AV1649" s="13" t="s">
        <v>171</v>
      </c>
      <c r="AW1649" s="13" t="s">
        <v>32</v>
      </c>
      <c r="AX1649" s="13" t="s">
        <v>76</v>
      </c>
      <c r="AY1649" s="194" t="s">
        <v>165</v>
      </c>
    </row>
    <row r="1650" s="13" customFormat="1">
      <c r="A1650" s="13"/>
      <c r="B1650" s="192"/>
      <c r="C1650" s="13"/>
      <c r="D1650" s="193" t="s">
        <v>173</v>
      </c>
      <c r="E1650" s="194" t="s">
        <v>1</v>
      </c>
      <c r="F1650" s="195" t="s">
        <v>2087</v>
      </c>
      <c r="G1650" s="13"/>
      <c r="H1650" s="196">
        <v>22.783999999999999</v>
      </c>
      <c r="I1650" s="197"/>
      <c r="J1650" s="13"/>
      <c r="K1650" s="13"/>
      <c r="L1650" s="192"/>
      <c r="M1650" s="198"/>
      <c r="N1650" s="199"/>
      <c r="O1650" s="199"/>
      <c r="P1650" s="199"/>
      <c r="Q1650" s="199"/>
      <c r="R1650" s="199"/>
      <c r="S1650" s="199"/>
      <c r="T1650" s="200"/>
      <c r="U1650" s="13"/>
      <c r="V1650" s="13"/>
      <c r="W1650" s="13"/>
      <c r="X1650" s="13"/>
      <c r="Y1650" s="13"/>
      <c r="Z1650" s="13"/>
      <c r="AA1650" s="13"/>
      <c r="AB1650" s="13"/>
      <c r="AC1650" s="13"/>
      <c r="AD1650" s="13"/>
      <c r="AE1650" s="13"/>
      <c r="AT1650" s="194" t="s">
        <v>173</v>
      </c>
      <c r="AU1650" s="194" t="s">
        <v>171</v>
      </c>
      <c r="AV1650" s="13" t="s">
        <v>171</v>
      </c>
      <c r="AW1650" s="13" t="s">
        <v>32</v>
      </c>
      <c r="AX1650" s="13" t="s">
        <v>76</v>
      </c>
      <c r="AY1650" s="194" t="s">
        <v>165</v>
      </c>
    </row>
    <row r="1651" s="13" customFormat="1">
      <c r="A1651" s="13"/>
      <c r="B1651" s="192"/>
      <c r="C1651" s="13"/>
      <c r="D1651" s="193" t="s">
        <v>173</v>
      </c>
      <c r="E1651" s="194" t="s">
        <v>1</v>
      </c>
      <c r="F1651" s="195" t="s">
        <v>2088</v>
      </c>
      <c r="G1651" s="13"/>
      <c r="H1651" s="196">
        <v>11.544000000000001</v>
      </c>
      <c r="I1651" s="197"/>
      <c r="J1651" s="13"/>
      <c r="K1651" s="13"/>
      <c r="L1651" s="192"/>
      <c r="M1651" s="198"/>
      <c r="N1651" s="199"/>
      <c r="O1651" s="199"/>
      <c r="P1651" s="199"/>
      <c r="Q1651" s="199"/>
      <c r="R1651" s="199"/>
      <c r="S1651" s="199"/>
      <c r="T1651" s="200"/>
      <c r="U1651" s="13"/>
      <c r="V1651" s="13"/>
      <c r="W1651" s="13"/>
      <c r="X1651" s="13"/>
      <c r="Y1651" s="13"/>
      <c r="Z1651" s="13"/>
      <c r="AA1651" s="13"/>
      <c r="AB1651" s="13"/>
      <c r="AC1651" s="13"/>
      <c r="AD1651" s="13"/>
      <c r="AE1651" s="13"/>
      <c r="AT1651" s="194" t="s">
        <v>173</v>
      </c>
      <c r="AU1651" s="194" t="s">
        <v>171</v>
      </c>
      <c r="AV1651" s="13" t="s">
        <v>171</v>
      </c>
      <c r="AW1651" s="13" t="s">
        <v>32</v>
      </c>
      <c r="AX1651" s="13" t="s">
        <v>76</v>
      </c>
      <c r="AY1651" s="194" t="s">
        <v>165</v>
      </c>
    </row>
    <row r="1652" s="13" customFormat="1">
      <c r="A1652" s="13"/>
      <c r="B1652" s="192"/>
      <c r="C1652" s="13"/>
      <c r="D1652" s="193" t="s">
        <v>173</v>
      </c>
      <c r="E1652" s="194" t="s">
        <v>1</v>
      </c>
      <c r="F1652" s="195" t="s">
        <v>2089</v>
      </c>
      <c r="G1652" s="13"/>
      <c r="H1652" s="196">
        <v>42.719999999999999</v>
      </c>
      <c r="I1652" s="197"/>
      <c r="J1652" s="13"/>
      <c r="K1652" s="13"/>
      <c r="L1652" s="192"/>
      <c r="M1652" s="198"/>
      <c r="N1652" s="199"/>
      <c r="O1652" s="199"/>
      <c r="P1652" s="199"/>
      <c r="Q1652" s="199"/>
      <c r="R1652" s="199"/>
      <c r="S1652" s="199"/>
      <c r="T1652" s="200"/>
      <c r="U1652" s="13"/>
      <c r="V1652" s="13"/>
      <c r="W1652" s="13"/>
      <c r="X1652" s="13"/>
      <c r="Y1652" s="13"/>
      <c r="Z1652" s="13"/>
      <c r="AA1652" s="13"/>
      <c r="AB1652" s="13"/>
      <c r="AC1652" s="13"/>
      <c r="AD1652" s="13"/>
      <c r="AE1652" s="13"/>
      <c r="AT1652" s="194" t="s">
        <v>173</v>
      </c>
      <c r="AU1652" s="194" t="s">
        <v>171</v>
      </c>
      <c r="AV1652" s="13" t="s">
        <v>171</v>
      </c>
      <c r="AW1652" s="13" t="s">
        <v>32</v>
      </c>
      <c r="AX1652" s="13" t="s">
        <v>76</v>
      </c>
      <c r="AY1652" s="194" t="s">
        <v>165</v>
      </c>
    </row>
    <row r="1653" s="13" customFormat="1">
      <c r="A1653" s="13"/>
      <c r="B1653" s="192"/>
      <c r="C1653" s="13"/>
      <c r="D1653" s="193" t="s">
        <v>173</v>
      </c>
      <c r="E1653" s="194" t="s">
        <v>1</v>
      </c>
      <c r="F1653" s="195" t="s">
        <v>2090</v>
      </c>
      <c r="G1653" s="13"/>
      <c r="H1653" s="196">
        <v>29.192</v>
      </c>
      <c r="I1653" s="197"/>
      <c r="J1653" s="13"/>
      <c r="K1653" s="13"/>
      <c r="L1653" s="192"/>
      <c r="M1653" s="198"/>
      <c r="N1653" s="199"/>
      <c r="O1653" s="199"/>
      <c r="P1653" s="199"/>
      <c r="Q1653" s="199"/>
      <c r="R1653" s="199"/>
      <c r="S1653" s="199"/>
      <c r="T1653" s="200"/>
      <c r="U1653" s="13"/>
      <c r="V1653" s="13"/>
      <c r="W1653" s="13"/>
      <c r="X1653" s="13"/>
      <c r="Y1653" s="13"/>
      <c r="Z1653" s="13"/>
      <c r="AA1653" s="13"/>
      <c r="AB1653" s="13"/>
      <c r="AC1653" s="13"/>
      <c r="AD1653" s="13"/>
      <c r="AE1653" s="13"/>
      <c r="AT1653" s="194" t="s">
        <v>173</v>
      </c>
      <c r="AU1653" s="194" t="s">
        <v>171</v>
      </c>
      <c r="AV1653" s="13" t="s">
        <v>171</v>
      </c>
      <c r="AW1653" s="13" t="s">
        <v>32</v>
      </c>
      <c r="AX1653" s="13" t="s">
        <v>76</v>
      </c>
      <c r="AY1653" s="194" t="s">
        <v>165</v>
      </c>
    </row>
    <row r="1654" s="13" customFormat="1">
      <c r="A1654" s="13"/>
      <c r="B1654" s="192"/>
      <c r="C1654" s="13"/>
      <c r="D1654" s="193" t="s">
        <v>173</v>
      </c>
      <c r="E1654" s="194" t="s">
        <v>1</v>
      </c>
      <c r="F1654" s="195" t="s">
        <v>2091</v>
      </c>
      <c r="G1654" s="13"/>
      <c r="H1654" s="196">
        <v>21.004000000000001</v>
      </c>
      <c r="I1654" s="197"/>
      <c r="J1654" s="13"/>
      <c r="K1654" s="13"/>
      <c r="L1654" s="192"/>
      <c r="M1654" s="198"/>
      <c r="N1654" s="199"/>
      <c r="O1654" s="199"/>
      <c r="P1654" s="199"/>
      <c r="Q1654" s="199"/>
      <c r="R1654" s="199"/>
      <c r="S1654" s="199"/>
      <c r="T1654" s="200"/>
      <c r="U1654" s="13"/>
      <c r="V1654" s="13"/>
      <c r="W1654" s="13"/>
      <c r="X1654" s="13"/>
      <c r="Y1654" s="13"/>
      <c r="Z1654" s="13"/>
      <c r="AA1654" s="13"/>
      <c r="AB1654" s="13"/>
      <c r="AC1654" s="13"/>
      <c r="AD1654" s="13"/>
      <c r="AE1654" s="13"/>
      <c r="AT1654" s="194" t="s">
        <v>173</v>
      </c>
      <c r="AU1654" s="194" t="s">
        <v>171</v>
      </c>
      <c r="AV1654" s="13" t="s">
        <v>171</v>
      </c>
      <c r="AW1654" s="13" t="s">
        <v>32</v>
      </c>
      <c r="AX1654" s="13" t="s">
        <v>76</v>
      </c>
      <c r="AY1654" s="194" t="s">
        <v>165</v>
      </c>
    </row>
    <row r="1655" s="13" customFormat="1">
      <c r="A1655" s="13"/>
      <c r="B1655" s="192"/>
      <c r="C1655" s="13"/>
      <c r="D1655" s="193" t="s">
        <v>173</v>
      </c>
      <c r="E1655" s="194" t="s">
        <v>1</v>
      </c>
      <c r="F1655" s="195" t="s">
        <v>2092</v>
      </c>
      <c r="G1655" s="13"/>
      <c r="H1655" s="196">
        <v>80.099999999999994</v>
      </c>
      <c r="I1655" s="197"/>
      <c r="J1655" s="13"/>
      <c r="K1655" s="13"/>
      <c r="L1655" s="192"/>
      <c r="M1655" s="198"/>
      <c r="N1655" s="199"/>
      <c r="O1655" s="199"/>
      <c r="P1655" s="199"/>
      <c r="Q1655" s="199"/>
      <c r="R1655" s="199"/>
      <c r="S1655" s="199"/>
      <c r="T1655" s="200"/>
      <c r="U1655" s="13"/>
      <c r="V1655" s="13"/>
      <c r="W1655" s="13"/>
      <c r="X1655" s="13"/>
      <c r="Y1655" s="13"/>
      <c r="Z1655" s="13"/>
      <c r="AA1655" s="13"/>
      <c r="AB1655" s="13"/>
      <c r="AC1655" s="13"/>
      <c r="AD1655" s="13"/>
      <c r="AE1655" s="13"/>
      <c r="AT1655" s="194" t="s">
        <v>173</v>
      </c>
      <c r="AU1655" s="194" t="s">
        <v>171</v>
      </c>
      <c r="AV1655" s="13" t="s">
        <v>171</v>
      </c>
      <c r="AW1655" s="13" t="s">
        <v>32</v>
      </c>
      <c r="AX1655" s="13" t="s">
        <v>76</v>
      </c>
      <c r="AY1655" s="194" t="s">
        <v>165</v>
      </c>
    </row>
    <row r="1656" s="13" customFormat="1">
      <c r="A1656" s="13"/>
      <c r="B1656" s="192"/>
      <c r="C1656" s="13"/>
      <c r="D1656" s="193" t="s">
        <v>173</v>
      </c>
      <c r="E1656" s="194" t="s">
        <v>1</v>
      </c>
      <c r="F1656" s="195" t="s">
        <v>2093</v>
      </c>
      <c r="G1656" s="13"/>
      <c r="H1656" s="196">
        <v>43.076000000000001</v>
      </c>
      <c r="I1656" s="197"/>
      <c r="J1656" s="13"/>
      <c r="K1656" s="13"/>
      <c r="L1656" s="192"/>
      <c r="M1656" s="198"/>
      <c r="N1656" s="199"/>
      <c r="O1656" s="199"/>
      <c r="P1656" s="199"/>
      <c r="Q1656" s="199"/>
      <c r="R1656" s="199"/>
      <c r="S1656" s="199"/>
      <c r="T1656" s="200"/>
      <c r="U1656" s="13"/>
      <c r="V1656" s="13"/>
      <c r="W1656" s="13"/>
      <c r="X1656" s="13"/>
      <c r="Y1656" s="13"/>
      <c r="Z1656" s="13"/>
      <c r="AA1656" s="13"/>
      <c r="AB1656" s="13"/>
      <c r="AC1656" s="13"/>
      <c r="AD1656" s="13"/>
      <c r="AE1656" s="13"/>
      <c r="AT1656" s="194" t="s">
        <v>173</v>
      </c>
      <c r="AU1656" s="194" t="s">
        <v>171</v>
      </c>
      <c r="AV1656" s="13" t="s">
        <v>171</v>
      </c>
      <c r="AW1656" s="13" t="s">
        <v>32</v>
      </c>
      <c r="AX1656" s="13" t="s">
        <v>76</v>
      </c>
      <c r="AY1656" s="194" t="s">
        <v>165</v>
      </c>
    </row>
    <row r="1657" s="13" customFormat="1">
      <c r="A1657" s="13"/>
      <c r="B1657" s="192"/>
      <c r="C1657" s="13"/>
      <c r="D1657" s="193" t="s">
        <v>173</v>
      </c>
      <c r="E1657" s="194" t="s">
        <v>1</v>
      </c>
      <c r="F1657" s="195" t="s">
        <v>2094</v>
      </c>
      <c r="G1657" s="13"/>
      <c r="H1657" s="196">
        <v>51.975999999999999</v>
      </c>
      <c r="I1657" s="197"/>
      <c r="J1657" s="13"/>
      <c r="K1657" s="13"/>
      <c r="L1657" s="192"/>
      <c r="M1657" s="198"/>
      <c r="N1657" s="199"/>
      <c r="O1657" s="199"/>
      <c r="P1657" s="199"/>
      <c r="Q1657" s="199"/>
      <c r="R1657" s="199"/>
      <c r="S1657" s="199"/>
      <c r="T1657" s="200"/>
      <c r="U1657" s="13"/>
      <c r="V1657" s="13"/>
      <c r="W1657" s="13"/>
      <c r="X1657" s="13"/>
      <c r="Y1657" s="13"/>
      <c r="Z1657" s="13"/>
      <c r="AA1657" s="13"/>
      <c r="AB1657" s="13"/>
      <c r="AC1657" s="13"/>
      <c r="AD1657" s="13"/>
      <c r="AE1657" s="13"/>
      <c r="AT1657" s="194" t="s">
        <v>173</v>
      </c>
      <c r="AU1657" s="194" t="s">
        <v>171</v>
      </c>
      <c r="AV1657" s="13" t="s">
        <v>171</v>
      </c>
      <c r="AW1657" s="13" t="s">
        <v>32</v>
      </c>
      <c r="AX1657" s="13" t="s">
        <v>76</v>
      </c>
      <c r="AY1657" s="194" t="s">
        <v>165</v>
      </c>
    </row>
    <row r="1658" s="13" customFormat="1">
      <c r="A1658" s="13"/>
      <c r="B1658" s="192"/>
      <c r="C1658" s="13"/>
      <c r="D1658" s="193" t="s">
        <v>173</v>
      </c>
      <c r="E1658" s="194" t="s">
        <v>1</v>
      </c>
      <c r="F1658" s="195" t="s">
        <v>2095</v>
      </c>
      <c r="G1658" s="13"/>
      <c r="H1658" s="196">
        <v>43.076000000000001</v>
      </c>
      <c r="I1658" s="197"/>
      <c r="J1658" s="13"/>
      <c r="K1658" s="13"/>
      <c r="L1658" s="192"/>
      <c r="M1658" s="198"/>
      <c r="N1658" s="199"/>
      <c r="O1658" s="199"/>
      <c r="P1658" s="199"/>
      <c r="Q1658" s="199"/>
      <c r="R1658" s="199"/>
      <c r="S1658" s="199"/>
      <c r="T1658" s="200"/>
      <c r="U1658" s="13"/>
      <c r="V1658" s="13"/>
      <c r="W1658" s="13"/>
      <c r="X1658" s="13"/>
      <c r="Y1658" s="13"/>
      <c r="Z1658" s="13"/>
      <c r="AA1658" s="13"/>
      <c r="AB1658" s="13"/>
      <c r="AC1658" s="13"/>
      <c r="AD1658" s="13"/>
      <c r="AE1658" s="13"/>
      <c r="AT1658" s="194" t="s">
        <v>173</v>
      </c>
      <c r="AU1658" s="194" t="s">
        <v>171</v>
      </c>
      <c r="AV1658" s="13" t="s">
        <v>171</v>
      </c>
      <c r="AW1658" s="13" t="s">
        <v>32</v>
      </c>
      <c r="AX1658" s="13" t="s">
        <v>76</v>
      </c>
      <c r="AY1658" s="194" t="s">
        <v>165</v>
      </c>
    </row>
    <row r="1659" s="13" customFormat="1">
      <c r="A1659" s="13"/>
      <c r="B1659" s="192"/>
      <c r="C1659" s="13"/>
      <c r="D1659" s="193" t="s">
        <v>173</v>
      </c>
      <c r="E1659" s="194" t="s">
        <v>1</v>
      </c>
      <c r="F1659" s="195" t="s">
        <v>2097</v>
      </c>
      <c r="G1659" s="13"/>
      <c r="H1659" s="196">
        <v>31.684000000000001</v>
      </c>
      <c r="I1659" s="197"/>
      <c r="J1659" s="13"/>
      <c r="K1659" s="13"/>
      <c r="L1659" s="192"/>
      <c r="M1659" s="198"/>
      <c r="N1659" s="199"/>
      <c r="O1659" s="199"/>
      <c r="P1659" s="199"/>
      <c r="Q1659" s="199"/>
      <c r="R1659" s="199"/>
      <c r="S1659" s="199"/>
      <c r="T1659" s="200"/>
      <c r="U1659" s="13"/>
      <c r="V1659" s="13"/>
      <c r="W1659" s="13"/>
      <c r="X1659" s="13"/>
      <c r="Y1659" s="13"/>
      <c r="Z1659" s="13"/>
      <c r="AA1659" s="13"/>
      <c r="AB1659" s="13"/>
      <c r="AC1659" s="13"/>
      <c r="AD1659" s="13"/>
      <c r="AE1659" s="13"/>
      <c r="AT1659" s="194" t="s">
        <v>173</v>
      </c>
      <c r="AU1659" s="194" t="s">
        <v>171</v>
      </c>
      <c r="AV1659" s="13" t="s">
        <v>171</v>
      </c>
      <c r="AW1659" s="13" t="s">
        <v>32</v>
      </c>
      <c r="AX1659" s="13" t="s">
        <v>76</v>
      </c>
      <c r="AY1659" s="194" t="s">
        <v>165</v>
      </c>
    </row>
    <row r="1660" s="15" customFormat="1">
      <c r="A1660" s="15"/>
      <c r="B1660" s="220"/>
      <c r="C1660" s="15"/>
      <c r="D1660" s="193" t="s">
        <v>173</v>
      </c>
      <c r="E1660" s="221" t="s">
        <v>1</v>
      </c>
      <c r="F1660" s="222" t="s">
        <v>653</v>
      </c>
      <c r="G1660" s="15"/>
      <c r="H1660" s="221" t="s">
        <v>1</v>
      </c>
      <c r="I1660" s="223"/>
      <c r="J1660" s="15"/>
      <c r="K1660" s="15"/>
      <c r="L1660" s="220"/>
      <c r="M1660" s="224"/>
      <c r="N1660" s="225"/>
      <c r="O1660" s="225"/>
      <c r="P1660" s="225"/>
      <c r="Q1660" s="225"/>
      <c r="R1660" s="225"/>
      <c r="S1660" s="225"/>
      <c r="T1660" s="226"/>
      <c r="U1660" s="15"/>
      <c r="V1660" s="15"/>
      <c r="W1660" s="15"/>
      <c r="X1660" s="15"/>
      <c r="Y1660" s="15"/>
      <c r="Z1660" s="15"/>
      <c r="AA1660" s="15"/>
      <c r="AB1660" s="15"/>
      <c r="AC1660" s="15"/>
      <c r="AD1660" s="15"/>
      <c r="AE1660" s="15"/>
      <c r="AT1660" s="221" t="s">
        <v>173</v>
      </c>
      <c r="AU1660" s="221" t="s">
        <v>171</v>
      </c>
      <c r="AV1660" s="15" t="s">
        <v>81</v>
      </c>
      <c r="AW1660" s="15" t="s">
        <v>32</v>
      </c>
      <c r="AX1660" s="15" t="s">
        <v>76</v>
      </c>
      <c r="AY1660" s="221" t="s">
        <v>165</v>
      </c>
    </row>
    <row r="1661" s="13" customFormat="1">
      <c r="A1661" s="13"/>
      <c r="B1661" s="192"/>
      <c r="C1661" s="13"/>
      <c r="D1661" s="193" t="s">
        <v>173</v>
      </c>
      <c r="E1661" s="194" t="s">
        <v>1</v>
      </c>
      <c r="F1661" s="195" t="s">
        <v>447</v>
      </c>
      <c r="G1661" s="13"/>
      <c r="H1661" s="196">
        <v>77.921999999999997</v>
      </c>
      <c r="I1661" s="197"/>
      <c r="J1661" s="13"/>
      <c r="K1661" s="13"/>
      <c r="L1661" s="192"/>
      <c r="M1661" s="198"/>
      <c r="N1661" s="199"/>
      <c r="O1661" s="199"/>
      <c r="P1661" s="199"/>
      <c r="Q1661" s="199"/>
      <c r="R1661" s="199"/>
      <c r="S1661" s="199"/>
      <c r="T1661" s="200"/>
      <c r="U1661" s="13"/>
      <c r="V1661" s="13"/>
      <c r="W1661" s="13"/>
      <c r="X1661" s="13"/>
      <c r="Y1661" s="13"/>
      <c r="Z1661" s="13"/>
      <c r="AA1661" s="13"/>
      <c r="AB1661" s="13"/>
      <c r="AC1661" s="13"/>
      <c r="AD1661" s="13"/>
      <c r="AE1661" s="13"/>
      <c r="AT1661" s="194" t="s">
        <v>173</v>
      </c>
      <c r="AU1661" s="194" t="s">
        <v>171</v>
      </c>
      <c r="AV1661" s="13" t="s">
        <v>171</v>
      </c>
      <c r="AW1661" s="13" t="s">
        <v>32</v>
      </c>
      <c r="AX1661" s="13" t="s">
        <v>76</v>
      </c>
      <c r="AY1661" s="194" t="s">
        <v>165</v>
      </c>
    </row>
    <row r="1662" s="13" customFormat="1">
      <c r="A1662" s="13"/>
      <c r="B1662" s="192"/>
      <c r="C1662" s="13"/>
      <c r="D1662" s="193" t="s">
        <v>173</v>
      </c>
      <c r="E1662" s="194" t="s">
        <v>1</v>
      </c>
      <c r="F1662" s="195" t="s">
        <v>448</v>
      </c>
      <c r="G1662" s="13"/>
      <c r="H1662" s="196">
        <v>23.643000000000001</v>
      </c>
      <c r="I1662" s="197"/>
      <c r="J1662" s="13"/>
      <c r="K1662" s="13"/>
      <c r="L1662" s="192"/>
      <c r="M1662" s="198"/>
      <c r="N1662" s="199"/>
      <c r="O1662" s="199"/>
      <c r="P1662" s="199"/>
      <c r="Q1662" s="199"/>
      <c r="R1662" s="199"/>
      <c r="S1662" s="199"/>
      <c r="T1662" s="200"/>
      <c r="U1662" s="13"/>
      <c r="V1662" s="13"/>
      <c r="W1662" s="13"/>
      <c r="X1662" s="13"/>
      <c r="Y1662" s="13"/>
      <c r="Z1662" s="13"/>
      <c r="AA1662" s="13"/>
      <c r="AB1662" s="13"/>
      <c r="AC1662" s="13"/>
      <c r="AD1662" s="13"/>
      <c r="AE1662" s="13"/>
      <c r="AT1662" s="194" t="s">
        <v>173</v>
      </c>
      <c r="AU1662" s="194" t="s">
        <v>171</v>
      </c>
      <c r="AV1662" s="13" t="s">
        <v>171</v>
      </c>
      <c r="AW1662" s="13" t="s">
        <v>32</v>
      </c>
      <c r="AX1662" s="13" t="s">
        <v>76</v>
      </c>
      <c r="AY1662" s="194" t="s">
        <v>165</v>
      </c>
    </row>
    <row r="1663" s="13" customFormat="1">
      <c r="A1663" s="13"/>
      <c r="B1663" s="192"/>
      <c r="C1663" s="13"/>
      <c r="D1663" s="193" t="s">
        <v>173</v>
      </c>
      <c r="E1663" s="194" t="s">
        <v>1</v>
      </c>
      <c r="F1663" s="195" t="s">
        <v>449</v>
      </c>
      <c r="G1663" s="13"/>
      <c r="H1663" s="196">
        <v>15.318</v>
      </c>
      <c r="I1663" s="197"/>
      <c r="J1663" s="13"/>
      <c r="K1663" s="13"/>
      <c r="L1663" s="192"/>
      <c r="M1663" s="198"/>
      <c r="N1663" s="199"/>
      <c r="O1663" s="199"/>
      <c r="P1663" s="199"/>
      <c r="Q1663" s="199"/>
      <c r="R1663" s="199"/>
      <c r="S1663" s="199"/>
      <c r="T1663" s="200"/>
      <c r="U1663" s="13"/>
      <c r="V1663" s="13"/>
      <c r="W1663" s="13"/>
      <c r="X1663" s="13"/>
      <c r="Y1663" s="13"/>
      <c r="Z1663" s="13"/>
      <c r="AA1663" s="13"/>
      <c r="AB1663" s="13"/>
      <c r="AC1663" s="13"/>
      <c r="AD1663" s="13"/>
      <c r="AE1663" s="13"/>
      <c r="AT1663" s="194" t="s">
        <v>173</v>
      </c>
      <c r="AU1663" s="194" t="s">
        <v>171</v>
      </c>
      <c r="AV1663" s="13" t="s">
        <v>171</v>
      </c>
      <c r="AW1663" s="13" t="s">
        <v>32</v>
      </c>
      <c r="AX1663" s="13" t="s">
        <v>76</v>
      </c>
      <c r="AY1663" s="194" t="s">
        <v>165</v>
      </c>
    </row>
    <row r="1664" s="13" customFormat="1">
      <c r="A1664" s="13"/>
      <c r="B1664" s="192"/>
      <c r="C1664" s="13"/>
      <c r="D1664" s="193" t="s">
        <v>173</v>
      </c>
      <c r="E1664" s="194" t="s">
        <v>1</v>
      </c>
      <c r="F1664" s="195" t="s">
        <v>450</v>
      </c>
      <c r="G1664" s="13"/>
      <c r="H1664" s="196">
        <v>8.7780000000000005</v>
      </c>
      <c r="I1664" s="197"/>
      <c r="J1664" s="13"/>
      <c r="K1664" s="13"/>
      <c r="L1664" s="192"/>
      <c r="M1664" s="198"/>
      <c r="N1664" s="199"/>
      <c r="O1664" s="199"/>
      <c r="P1664" s="199"/>
      <c r="Q1664" s="199"/>
      <c r="R1664" s="199"/>
      <c r="S1664" s="199"/>
      <c r="T1664" s="200"/>
      <c r="U1664" s="13"/>
      <c r="V1664" s="13"/>
      <c r="W1664" s="13"/>
      <c r="X1664" s="13"/>
      <c r="Y1664" s="13"/>
      <c r="Z1664" s="13"/>
      <c r="AA1664" s="13"/>
      <c r="AB1664" s="13"/>
      <c r="AC1664" s="13"/>
      <c r="AD1664" s="13"/>
      <c r="AE1664" s="13"/>
      <c r="AT1664" s="194" t="s">
        <v>173</v>
      </c>
      <c r="AU1664" s="194" t="s">
        <v>171</v>
      </c>
      <c r="AV1664" s="13" t="s">
        <v>171</v>
      </c>
      <c r="AW1664" s="13" t="s">
        <v>32</v>
      </c>
      <c r="AX1664" s="13" t="s">
        <v>76</v>
      </c>
      <c r="AY1664" s="194" t="s">
        <v>165</v>
      </c>
    </row>
    <row r="1665" s="13" customFormat="1">
      <c r="A1665" s="13"/>
      <c r="B1665" s="192"/>
      <c r="C1665" s="13"/>
      <c r="D1665" s="193" t="s">
        <v>173</v>
      </c>
      <c r="E1665" s="194" t="s">
        <v>1</v>
      </c>
      <c r="F1665" s="195" t="s">
        <v>451</v>
      </c>
      <c r="G1665" s="13"/>
      <c r="H1665" s="196">
        <v>10.108000000000001</v>
      </c>
      <c r="I1665" s="197"/>
      <c r="J1665" s="13"/>
      <c r="K1665" s="13"/>
      <c r="L1665" s="192"/>
      <c r="M1665" s="198"/>
      <c r="N1665" s="199"/>
      <c r="O1665" s="199"/>
      <c r="P1665" s="199"/>
      <c r="Q1665" s="199"/>
      <c r="R1665" s="199"/>
      <c r="S1665" s="199"/>
      <c r="T1665" s="200"/>
      <c r="U1665" s="13"/>
      <c r="V1665" s="13"/>
      <c r="W1665" s="13"/>
      <c r="X1665" s="13"/>
      <c r="Y1665" s="13"/>
      <c r="Z1665" s="13"/>
      <c r="AA1665" s="13"/>
      <c r="AB1665" s="13"/>
      <c r="AC1665" s="13"/>
      <c r="AD1665" s="13"/>
      <c r="AE1665" s="13"/>
      <c r="AT1665" s="194" t="s">
        <v>173</v>
      </c>
      <c r="AU1665" s="194" t="s">
        <v>171</v>
      </c>
      <c r="AV1665" s="13" t="s">
        <v>171</v>
      </c>
      <c r="AW1665" s="13" t="s">
        <v>32</v>
      </c>
      <c r="AX1665" s="13" t="s">
        <v>76</v>
      </c>
      <c r="AY1665" s="194" t="s">
        <v>165</v>
      </c>
    </row>
    <row r="1666" s="13" customFormat="1">
      <c r="A1666" s="13"/>
      <c r="B1666" s="192"/>
      <c r="C1666" s="13"/>
      <c r="D1666" s="193" t="s">
        <v>173</v>
      </c>
      <c r="E1666" s="194" t="s">
        <v>1</v>
      </c>
      <c r="F1666" s="195" t="s">
        <v>2103</v>
      </c>
      <c r="G1666" s="13"/>
      <c r="H1666" s="196">
        <v>27.306000000000001</v>
      </c>
      <c r="I1666" s="197"/>
      <c r="J1666" s="13"/>
      <c r="K1666" s="13"/>
      <c r="L1666" s="192"/>
      <c r="M1666" s="198"/>
      <c r="N1666" s="199"/>
      <c r="O1666" s="199"/>
      <c r="P1666" s="199"/>
      <c r="Q1666" s="199"/>
      <c r="R1666" s="199"/>
      <c r="S1666" s="199"/>
      <c r="T1666" s="200"/>
      <c r="U1666" s="13"/>
      <c r="V1666" s="13"/>
      <c r="W1666" s="13"/>
      <c r="X1666" s="13"/>
      <c r="Y1666" s="13"/>
      <c r="Z1666" s="13"/>
      <c r="AA1666" s="13"/>
      <c r="AB1666" s="13"/>
      <c r="AC1666" s="13"/>
      <c r="AD1666" s="13"/>
      <c r="AE1666" s="13"/>
      <c r="AT1666" s="194" t="s">
        <v>173</v>
      </c>
      <c r="AU1666" s="194" t="s">
        <v>171</v>
      </c>
      <c r="AV1666" s="13" t="s">
        <v>171</v>
      </c>
      <c r="AW1666" s="13" t="s">
        <v>32</v>
      </c>
      <c r="AX1666" s="13" t="s">
        <v>76</v>
      </c>
      <c r="AY1666" s="194" t="s">
        <v>165</v>
      </c>
    </row>
    <row r="1667" s="13" customFormat="1">
      <c r="A1667" s="13"/>
      <c r="B1667" s="192"/>
      <c r="C1667" s="13"/>
      <c r="D1667" s="193" t="s">
        <v>173</v>
      </c>
      <c r="E1667" s="194" t="s">
        <v>1</v>
      </c>
      <c r="F1667" s="195" t="s">
        <v>452</v>
      </c>
      <c r="G1667" s="13"/>
      <c r="H1667" s="196">
        <v>79.920000000000002</v>
      </c>
      <c r="I1667" s="197"/>
      <c r="J1667" s="13"/>
      <c r="K1667" s="13"/>
      <c r="L1667" s="192"/>
      <c r="M1667" s="198"/>
      <c r="N1667" s="199"/>
      <c r="O1667" s="199"/>
      <c r="P1667" s="199"/>
      <c r="Q1667" s="199"/>
      <c r="R1667" s="199"/>
      <c r="S1667" s="199"/>
      <c r="T1667" s="200"/>
      <c r="U1667" s="13"/>
      <c r="V1667" s="13"/>
      <c r="W1667" s="13"/>
      <c r="X1667" s="13"/>
      <c r="Y1667" s="13"/>
      <c r="Z1667" s="13"/>
      <c r="AA1667" s="13"/>
      <c r="AB1667" s="13"/>
      <c r="AC1667" s="13"/>
      <c r="AD1667" s="13"/>
      <c r="AE1667" s="13"/>
      <c r="AT1667" s="194" t="s">
        <v>173</v>
      </c>
      <c r="AU1667" s="194" t="s">
        <v>171</v>
      </c>
      <c r="AV1667" s="13" t="s">
        <v>171</v>
      </c>
      <c r="AW1667" s="13" t="s">
        <v>32</v>
      </c>
      <c r="AX1667" s="13" t="s">
        <v>76</v>
      </c>
      <c r="AY1667" s="194" t="s">
        <v>165</v>
      </c>
    </row>
    <row r="1668" s="13" customFormat="1">
      <c r="A1668" s="13"/>
      <c r="B1668" s="192"/>
      <c r="C1668" s="13"/>
      <c r="D1668" s="193" t="s">
        <v>173</v>
      </c>
      <c r="E1668" s="194" t="s">
        <v>1</v>
      </c>
      <c r="F1668" s="195" t="s">
        <v>2104</v>
      </c>
      <c r="G1668" s="13"/>
      <c r="H1668" s="196">
        <v>136.53</v>
      </c>
      <c r="I1668" s="197"/>
      <c r="J1668" s="13"/>
      <c r="K1668" s="13"/>
      <c r="L1668" s="192"/>
      <c r="M1668" s="198"/>
      <c r="N1668" s="199"/>
      <c r="O1668" s="199"/>
      <c r="P1668" s="199"/>
      <c r="Q1668" s="199"/>
      <c r="R1668" s="199"/>
      <c r="S1668" s="199"/>
      <c r="T1668" s="200"/>
      <c r="U1668" s="13"/>
      <c r="V1668" s="13"/>
      <c r="W1668" s="13"/>
      <c r="X1668" s="13"/>
      <c r="Y1668" s="13"/>
      <c r="Z1668" s="13"/>
      <c r="AA1668" s="13"/>
      <c r="AB1668" s="13"/>
      <c r="AC1668" s="13"/>
      <c r="AD1668" s="13"/>
      <c r="AE1668" s="13"/>
      <c r="AT1668" s="194" t="s">
        <v>173</v>
      </c>
      <c r="AU1668" s="194" t="s">
        <v>171</v>
      </c>
      <c r="AV1668" s="13" t="s">
        <v>171</v>
      </c>
      <c r="AW1668" s="13" t="s">
        <v>32</v>
      </c>
      <c r="AX1668" s="13" t="s">
        <v>76</v>
      </c>
      <c r="AY1668" s="194" t="s">
        <v>165</v>
      </c>
    </row>
    <row r="1669" s="13" customFormat="1">
      <c r="A1669" s="13"/>
      <c r="B1669" s="192"/>
      <c r="C1669" s="13"/>
      <c r="D1669" s="193" t="s">
        <v>173</v>
      </c>
      <c r="E1669" s="194" t="s">
        <v>1</v>
      </c>
      <c r="F1669" s="195" t="s">
        <v>1900</v>
      </c>
      <c r="G1669" s="13"/>
      <c r="H1669" s="196">
        <v>9.5760000000000005</v>
      </c>
      <c r="I1669" s="197"/>
      <c r="J1669" s="13"/>
      <c r="K1669" s="13"/>
      <c r="L1669" s="192"/>
      <c r="M1669" s="198"/>
      <c r="N1669" s="199"/>
      <c r="O1669" s="199"/>
      <c r="P1669" s="199"/>
      <c r="Q1669" s="199"/>
      <c r="R1669" s="199"/>
      <c r="S1669" s="199"/>
      <c r="T1669" s="200"/>
      <c r="U1669" s="13"/>
      <c r="V1669" s="13"/>
      <c r="W1669" s="13"/>
      <c r="X1669" s="13"/>
      <c r="Y1669" s="13"/>
      <c r="Z1669" s="13"/>
      <c r="AA1669" s="13"/>
      <c r="AB1669" s="13"/>
      <c r="AC1669" s="13"/>
      <c r="AD1669" s="13"/>
      <c r="AE1669" s="13"/>
      <c r="AT1669" s="194" t="s">
        <v>173</v>
      </c>
      <c r="AU1669" s="194" t="s">
        <v>171</v>
      </c>
      <c r="AV1669" s="13" t="s">
        <v>171</v>
      </c>
      <c r="AW1669" s="13" t="s">
        <v>32</v>
      </c>
      <c r="AX1669" s="13" t="s">
        <v>76</v>
      </c>
      <c r="AY1669" s="194" t="s">
        <v>165</v>
      </c>
    </row>
    <row r="1670" s="13" customFormat="1">
      <c r="A1670" s="13"/>
      <c r="B1670" s="192"/>
      <c r="C1670" s="13"/>
      <c r="D1670" s="193" t="s">
        <v>173</v>
      </c>
      <c r="E1670" s="194" t="s">
        <v>1</v>
      </c>
      <c r="F1670" s="195" t="s">
        <v>1901</v>
      </c>
      <c r="G1670" s="13"/>
      <c r="H1670" s="196">
        <v>7.3150000000000004</v>
      </c>
      <c r="I1670" s="197"/>
      <c r="J1670" s="13"/>
      <c r="K1670" s="13"/>
      <c r="L1670" s="192"/>
      <c r="M1670" s="198"/>
      <c r="N1670" s="199"/>
      <c r="O1670" s="199"/>
      <c r="P1670" s="199"/>
      <c r="Q1670" s="199"/>
      <c r="R1670" s="199"/>
      <c r="S1670" s="199"/>
      <c r="T1670" s="200"/>
      <c r="U1670" s="13"/>
      <c r="V1670" s="13"/>
      <c r="W1670" s="13"/>
      <c r="X1670" s="13"/>
      <c r="Y1670" s="13"/>
      <c r="Z1670" s="13"/>
      <c r="AA1670" s="13"/>
      <c r="AB1670" s="13"/>
      <c r="AC1670" s="13"/>
      <c r="AD1670" s="13"/>
      <c r="AE1670" s="13"/>
      <c r="AT1670" s="194" t="s">
        <v>173</v>
      </c>
      <c r="AU1670" s="194" t="s">
        <v>171</v>
      </c>
      <c r="AV1670" s="13" t="s">
        <v>171</v>
      </c>
      <c r="AW1670" s="13" t="s">
        <v>32</v>
      </c>
      <c r="AX1670" s="13" t="s">
        <v>76</v>
      </c>
      <c r="AY1670" s="194" t="s">
        <v>165</v>
      </c>
    </row>
    <row r="1671" s="13" customFormat="1">
      <c r="A1671" s="13"/>
      <c r="B1671" s="192"/>
      <c r="C1671" s="13"/>
      <c r="D1671" s="193" t="s">
        <v>173</v>
      </c>
      <c r="E1671" s="194" t="s">
        <v>1</v>
      </c>
      <c r="F1671" s="195" t="s">
        <v>1902</v>
      </c>
      <c r="G1671" s="13"/>
      <c r="H1671" s="196">
        <v>7.5810000000000004</v>
      </c>
      <c r="I1671" s="197"/>
      <c r="J1671" s="13"/>
      <c r="K1671" s="13"/>
      <c r="L1671" s="192"/>
      <c r="M1671" s="198"/>
      <c r="N1671" s="199"/>
      <c r="O1671" s="199"/>
      <c r="P1671" s="199"/>
      <c r="Q1671" s="199"/>
      <c r="R1671" s="199"/>
      <c r="S1671" s="199"/>
      <c r="T1671" s="200"/>
      <c r="U1671" s="13"/>
      <c r="V1671" s="13"/>
      <c r="W1671" s="13"/>
      <c r="X1671" s="13"/>
      <c r="Y1671" s="13"/>
      <c r="Z1671" s="13"/>
      <c r="AA1671" s="13"/>
      <c r="AB1671" s="13"/>
      <c r="AC1671" s="13"/>
      <c r="AD1671" s="13"/>
      <c r="AE1671" s="13"/>
      <c r="AT1671" s="194" t="s">
        <v>173</v>
      </c>
      <c r="AU1671" s="194" t="s">
        <v>171</v>
      </c>
      <c r="AV1671" s="13" t="s">
        <v>171</v>
      </c>
      <c r="AW1671" s="13" t="s">
        <v>32</v>
      </c>
      <c r="AX1671" s="13" t="s">
        <v>76</v>
      </c>
      <c r="AY1671" s="194" t="s">
        <v>165</v>
      </c>
    </row>
    <row r="1672" s="13" customFormat="1">
      <c r="A1672" s="13"/>
      <c r="B1672" s="192"/>
      <c r="C1672" s="13"/>
      <c r="D1672" s="193" t="s">
        <v>173</v>
      </c>
      <c r="E1672" s="194" t="s">
        <v>1</v>
      </c>
      <c r="F1672" s="195" t="s">
        <v>1903</v>
      </c>
      <c r="G1672" s="13"/>
      <c r="H1672" s="196">
        <v>9.1769999999999996</v>
      </c>
      <c r="I1672" s="197"/>
      <c r="J1672" s="13"/>
      <c r="K1672" s="13"/>
      <c r="L1672" s="192"/>
      <c r="M1672" s="198"/>
      <c r="N1672" s="199"/>
      <c r="O1672" s="199"/>
      <c r="P1672" s="199"/>
      <c r="Q1672" s="199"/>
      <c r="R1672" s="199"/>
      <c r="S1672" s="199"/>
      <c r="T1672" s="200"/>
      <c r="U1672" s="13"/>
      <c r="V1672" s="13"/>
      <c r="W1672" s="13"/>
      <c r="X1672" s="13"/>
      <c r="Y1672" s="13"/>
      <c r="Z1672" s="13"/>
      <c r="AA1672" s="13"/>
      <c r="AB1672" s="13"/>
      <c r="AC1672" s="13"/>
      <c r="AD1672" s="13"/>
      <c r="AE1672" s="13"/>
      <c r="AT1672" s="194" t="s">
        <v>173</v>
      </c>
      <c r="AU1672" s="194" t="s">
        <v>171</v>
      </c>
      <c r="AV1672" s="13" t="s">
        <v>171</v>
      </c>
      <c r="AW1672" s="13" t="s">
        <v>32</v>
      </c>
      <c r="AX1672" s="13" t="s">
        <v>76</v>
      </c>
      <c r="AY1672" s="194" t="s">
        <v>165</v>
      </c>
    </row>
    <row r="1673" s="13" customFormat="1">
      <c r="A1673" s="13"/>
      <c r="B1673" s="192"/>
      <c r="C1673" s="13"/>
      <c r="D1673" s="193" t="s">
        <v>173</v>
      </c>
      <c r="E1673" s="194" t="s">
        <v>1</v>
      </c>
      <c r="F1673" s="195" t="s">
        <v>2106</v>
      </c>
      <c r="G1673" s="13"/>
      <c r="H1673" s="196">
        <v>42.290999999999997</v>
      </c>
      <c r="I1673" s="197"/>
      <c r="J1673" s="13"/>
      <c r="K1673" s="13"/>
      <c r="L1673" s="192"/>
      <c r="M1673" s="198"/>
      <c r="N1673" s="199"/>
      <c r="O1673" s="199"/>
      <c r="P1673" s="199"/>
      <c r="Q1673" s="199"/>
      <c r="R1673" s="199"/>
      <c r="S1673" s="199"/>
      <c r="T1673" s="200"/>
      <c r="U1673" s="13"/>
      <c r="V1673" s="13"/>
      <c r="W1673" s="13"/>
      <c r="X1673" s="13"/>
      <c r="Y1673" s="13"/>
      <c r="Z1673" s="13"/>
      <c r="AA1673" s="13"/>
      <c r="AB1673" s="13"/>
      <c r="AC1673" s="13"/>
      <c r="AD1673" s="13"/>
      <c r="AE1673" s="13"/>
      <c r="AT1673" s="194" t="s">
        <v>173</v>
      </c>
      <c r="AU1673" s="194" t="s">
        <v>171</v>
      </c>
      <c r="AV1673" s="13" t="s">
        <v>171</v>
      </c>
      <c r="AW1673" s="13" t="s">
        <v>32</v>
      </c>
      <c r="AX1673" s="13" t="s">
        <v>76</v>
      </c>
      <c r="AY1673" s="194" t="s">
        <v>165</v>
      </c>
    </row>
    <row r="1674" s="13" customFormat="1">
      <c r="A1674" s="13"/>
      <c r="B1674" s="192"/>
      <c r="C1674" s="13"/>
      <c r="D1674" s="193" t="s">
        <v>173</v>
      </c>
      <c r="E1674" s="194" t="s">
        <v>1</v>
      </c>
      <c r="F1674" s="195" t="s">
        <v>2107</v>
      </c>
      <c r="G1674" s="13"/>
      <c r="H1674" s="196">
        <v>78.587999999999994</v>
      </c>
      <c r="I1674" s="197"/>
      <c r="J1674" s="13"/>
      <c r="K1674" s="13"/>
      <c r="L1674" s="192"/>
      <c r="M1674" s="198"/>
      <c r="N1674" s="199"/>
      <c r="O1674" s="199"/>
      <c r="P1674" s="199"/>
      <c r="Q1674" s="199"/>
      <c r="R1674" s="199"/>
      <c r="S1674" s="199"/>
      <c r="T1674" s="200"/>
      <c r="U1674" s="13"/>
      <c r="V1674" s="13"/>
      <c r="W1674" s="13"/>
      <c r="X1674" s="13"/>
      <c r="Y1674" s="13"/>
      <c r="Z1674" s="13"/>
      <c r="AA1674" s="13"/>
      <c r="AB1674" s="13"/>
      <c r="AC1674" s="13"/>
      <c r="AD1674" s="13"/>
      <c r="AE1674" s="13"/>
      <c r="AT1674" s="194" t="s">
        <v>173</v>
      </c>
      <c r="AU1674" s="194" t="s">
        <v>171</v>
      </c>
      <c r="AV1674" s="13" t="s">
        <v>171</v>
      </c>
      <c r="AW1674" s="13" t="s">
        <v>32</v>
      </c>
      <c r="AX1674" s="13" t="s">
        <v>76</v>
      </c>
      <c r="AY1674" s="194" t="s">
        <v>165</v>
      </c>
    </row>
    <row r="1675" s="13" customFormat="1">
      <c r="A1675" s="13"/>
      <c r="B1675" s="192"/>
      <c r="C1675" s="13"/>
      <c r="D1675" s="193" t="s">
        <v>173</v>
      </c>
      <c r="E1675" s="194" t="s">
        <v>1</v>
      </c>
      <c r="F1675" s="195" t="s">
        <v>462</v>
      </c>
      <c r="G1675" s="13"/>
      <c r="H1675" s="196">
        <v>61.938000000000002</v>
      </c>
      <c r="I1675" s="197"/>
      <c r="J1675" s="13"/>
      <c r="K1675" s="13"/>
      <c r="L1675" s="192"/>
      <c r="M1675" s="198"/>
      <c r="N1675" s="199"/>
      <c r="O1675" s="199"/>
      <c r="P1675" s="199"/>
      <c r="Q1675" s="199"/>
      <c r="R1675" s="199"/>
      <c r="S1675" s="199"/>
      <c r="T1675" s="200"/>
      <c r="U1675" s="13"/>
      <c r="V1675" s="13"/>
      <c r="W1675" s="13"/>
      <c r="X1675" s="13"/>
      <c r="Y1675" s="13"/>
      <c r="Z1675" s="13"/>
      <c r="AA1675" s="13"/>
      <c r="AB1675" s="13"/>
      <c r="AC1675" s="13"/>
      <c r="AD1675" s="13"/>
      <c r="AE1675" s="13"/>
      <c r="AT1675" s="194" t="s">
        <v>173</v>
      </c>
      <c r="AU1675" s="194" t="s">
        <v>171</v>
      </c>
      <c r="AV1675" s="13" t="s">
        <v>171</v>
      </c>
      <c r="AW1675" s="13" t="s">
        <v>32</v>
      </c>
      <c r="AX1675" s="13" t="s">
        <v>76</v>
      </c>
      <c r="AY1675" s="194" t="s">
        <v>165</v>
      </c>
    </row>
    <row r="1676" s="13" customFormat="1">
      <c r="A1676" s="13"/>
      <c r="B1676" s="192"/>
      <c r="C1676" s="13"/>
      <c r="D1676" s="193" t="s">
        <v>173</v>
      </c>
      <c r="E1676" s="194" t="s">
        <v>1</v>
      </c>
      <c r="F1676" s="195" t="s">
        <v>1906</v>
      </c>
      <c r="G1676" s="13"/>
      <c r="H1676" s="196">
        <v>11.438000000000001</v>
      </c>
      <c r="I1676" s="197"/>
      <c r="J1676" s="13"/>
      <c r="K1676" s="13"/>
      <c r="L1676" s="192"/>
      <c r="M1676" s="198"/>
      <c r="N1676" s="199"/>
      <c r="O1676" s="199"/>
      <c r="P1676" s="199"/>
      <c r="Q1676" s="199"/>
      <c r="R1676" s="199"/>
      <c r="S1676" s="199"/>
      <c r="T1676" s="200"/>
      <c r="U1676" s="13"/>
      <c r="V1676" s="13"/>
      <c r="W1676" s="13"/>
      <c r="X1676" s="13"/>
      <c r="Y1676" s="13"/>
      <c r="Z1676" s="13"/>
      <c r="AA1676" s="13"/>
      <c r="AB1676" s="13"/>
      <c r="AC1676" s="13"/>
      <c r="AD1676" s="13"/>
      <c r="AE1676" s="13"/>
      <c r="AT1676" s="194" t="s">
        <v>173</v>
      </c>
      <c r="AU1676" s="194" t="s">
        <v>171</v>
      </c>
      <c r="AV1676" s="13" t="s">
        <v>171</v>
      </c>
      <c r="AW1676" s="13" t="s">
        <v>32</v>
      </c>
      <c r="AX1676" s="13" t="s">
        <v>76</v>
      </c>
      <c r="AY1676" s="194" t="s">
        <v>165</v>
      </c>
    </row>
    <row r="1677" s="13" customFormat="1">
      <c r="A1677" s="13"/>
      <c r="B1677" s="192"/>
      <c r="C1677" s="13"/>
      <c r="D1677" s="193" t="s">
        <v>173</v>
      </c>
      <c r="E1677" s="194" t="s">
        <v>1</v>
      </c>
      <c r="F1677" s="195" t="s">
        <v>1907</v>
      </c>
      <c r="G1677" s="13"/>
      <c r="H1677" s="196">
        <v>13.167</v>
      </c>
      <c r="I1677" s="197"/>
      <c r="J1677" s="13"/>
      <c r="K1677" s="13"/>
      <c r="L1677" s="192"/>
      <c r="M1677" s="198"/>
      <c r="N1677" s="199"/>
      <c r="O1677" s="199"/>
      <c r="P1677" s="199"/>
      <c r="Q1677" s="199"/>
      <c r="R1677" s="199"/>
      <c r="S1677" s="199"/>
      <c r="T1677" s="200"/>
      <c r="U1677" s="13"/>
      <c r="V1677" s="13"/>
      <c r="W1677" s="13"/>
      <c r="X1677" s="13"/>
      <c r="Y1677" s="13"/>
      <c r="Z1677" s="13"/>
      <c r="AA1677" s="13"/>
      <c r="AB1677" s="13"/>
      <c r="AC1677" s="13"/>
      <c r="AD1677" s="13"/>
      <c r="AE1677" s="13"/>
      <c r="AT1677" s="194" t="s">
        <v>173</v>
      </c>
      <c r="AU1677" s="194" t="s">
        <v>171</v>
      </c>
      <c r="AV1677" s="13" t="s">
        <v>171</v>
      </c>
      <c r="AW1677" s="13" t="s">
        <v>32</v>
      </c>
      <c r="AX1677" s="13" t="s">
        <v>76</v>
      </c>
      <c r="AY1677" s="194" t="s">
        <v>165</v>
      </c>
    </row>
    <row r="1678" s="13" customFormat="1">
      <c r="A1678" s="13"/>
      <c r="B1678" s="192"/>
      <c r="C1678" s="13"/>
      <c r="D1678" s="193" t="s">
        <v>173</v>
      </c>
      <c r="E1678" s="194" t="s">
        <v>1</v>
      </c>
      <c r="F1678" s="195" t="s">
        <v>1908</v>
      </c>
      <c r="G1678" s="13"/>
      <c r="H1678" s="196">
        <v>11.438000000000001</v>
      </c>
      <c r="I1678" s="197"/>
      <c r="J1678" s="13"/>
      <c r="K1678" s="13"/>
      <c r="L1678" s="192"/>
      <c r="M1678" s="198"/>
      <c r="N1678" s="199"/>
      <c r="O1678" s="199"/>
      <c r="P1678" s="199"/>
      <c r="Q1678" s="199"/>
      <c r="R1678" s="199"/>
      <c r="S1678" s="199"/>
      <c r="T1678" s="200"/>
      <c r="U1678" s="13"/>
      <c r="V1678" s="13"/>
      <c r="W1678" s="13"/>
      <c r="X1678" s="13"/>
      <c r="Y1678" s="13"/>
      <c r="Z1678" s="13"/>
      <c r="AA1678" s="13"/>
      <c r="AB1678" s="13"/>
      <c r="AC1678" s="13"/>
      <c r="AD1678" s="13"/>
      <c r="AE1678" s="13"/>
      <c r="AT1678" s="194" t="s">
        <v>173</v>
      </c>
      <c r="AU1678" s="194" t="s">
        <v>171</v>
      </c>
      <c r="AV1678" s="13" t="s">
        <v>171</v>
      </c>
      <c r="AW1678" s="13" t="s">
        <v>32</v>
      </c>
      <c r="AX1678" s="13" t="s">
        <v>76</v>
      </c>
      <c r="AY1678" s="194" t="s">
        <v>165</v>
      </c>
    </row>
    <row r="1679" s="13" customFormat="1">
      <c r="A1679" s="13"/>
      <c r="B1679" s="192"/>
      <c r="C1679" s="13"/>
      <c r="D1679" s="193" t="s">
        <v>173</v>
      </c>
      <c r="E1679" s="194" t="s">
        <v>1</v>
      </c>
      <c r="F1679" s="195" t="s">
        <v>2113</v>
      </c>
      <c r="G1679" s="13"/>
      <c r="H1679" s="196">
        <v>53.280000000000001</v>
      </c>
      <c r="I1679" s="197"/>
      <c r="J1679" s="13"/>
      <c r="K1679" s="13"/>
      <c r="L1679" s="192"/>
      <c r="M1679" s="198"/>
      <c r="N1679" s="199"/>
      <c r="O1679" s="199"/>
      <c r="P1679" s="199"/>
      <c r="Q1679" s="199"/>
      <c r="R1679" s="199"/>
      <c r="S1679" s="199"/>
      <c r="T1679" s="200"/>
      <c r="U1679" s="13"/>
      <c r="V1679" s="13"/>
      <c r="W1679" s="13"/>
      <c r="X1679" s="13"/>
      <c r="Y1679" s="13"/>
      <c r="Z1679" s="13"/>
      <c r="AA1679" s="13"/>
      <c r="AB1679" s="13"/>
      <c r="AC1679" s="13"/>
      <c r="AD1679" s="13"/>
      <c r="AE1679" s="13"/>
      <c r="AT1679" s="194" t="s">
        <v>173</v>
      </c>
      <c r="AU1679" s="194" t="s">
        <v>171</v>
      </c>
      <c r="AV1679" s="13" t="s">
        <v>171</v>
      </c>
      <c r="AW1679" s="13" t="s">
        <v>32</v>
      </c>
      <c r="AX1679" s="13" t="s">
        <v>76</v>
      </c>
      <c r="AY1679" s="194" t="s">
        <v>165</v>
      </c>
    </row>
    <row r="1680" s="13" customFormat="1">
      <c r="A1680" s="13"/>
      <c r="B1680" s="192"/>
      <c r="C1680" s="13"/>
      <c r="D1680" s="193" t="s">
        <v>173</v>
      </c>
      <c r="E1680" s="194" t="s">
        <v>1</v>
      </c>
      <c r="F1680" s="195" t="s">
        <v>475</v>
      </c>
      <c r="G1680" s="13"/>
      <c r="H1680" s="196">
        <v>78.587999999999994</v>
      </c>
      <c r="I1680" s="197"/>
      <c r="J1680" s="13"/>
      <c r="K1680" s="13"/>
      <c r="L1680" s="192"/>
      <c r="M1680" s="198"/>
      <c r="N1680" s="199"/>
      <c r="O1680" s="199"/>
      <c r="P1680" s="199"/>
      <c r="Q1680" s="199"/>
      <c r="R1680" s="199"/>
      <c r="S1680" s="199"/>
      <c r="T1680" s="200"/>
      <c r="U1680" s="13"/>
      <c r="V1680" s="13"/>
      <c r="W1680" s="13"/>
      <c r="X1680" s="13"/>
      <c r="Y1680" s="13"/>
      <c r="Z1680" s="13"/>
      <c r="AA1680" s="13"/>
      <c r="AB1680" s="13"/>
      <c r="AC1680" s="13"/>
      <c r="AD1680" s="13"/>
      <c r="AE1680" s="13"/>
      <c r="AT1680" s="194" t="s">
        <v>173</v>
      </c>
      <c r="AU1680" s="194" t="s">
        <v>171</v>
      </c>
      <c r="AV1680" s="13" t="s">
        <v>171</v>
      </c>
      <c r="AW1680" s="13" t="s">
        <v>32</v>
      </c>
      <c r="AX1680" s="13" t="s">
        <v>76</v>
      </c>
      <c r="AY1680" s="194" t="s">
        <v>165</v>
      </c>
    </row>
    <row r="1681" s="13" customFormat="1">
      <c r="A1681" s="13"/>
      <c r="B1681" s="192"/>
      <c r="C1681" s="13"/>
      <c r="D1681" s="193" t="s">
        <v>173</v>
      </c>
      <c r="E1681" s="194" t="s">
        <v>1</v>
      </c>
      <c r="F1681" s="195" t="s">
        <v>2116</v>
      </c>
      <c r="G1681" s="13"/>
      <c r="H1681" s="196">
        <v>121.212</v>
      </c>
      <c r="I1681" s="197"/>
      <c r="J1681" s="13"/>
      <c r="K1681" s="13"/>
      <c r="L1681" s="192"/>
      <c r="M1681" s="198"/>
      <c r="N1681" s="199"/>
      <c r="O1681" s="199"/>
      <c r="P1681" s="199"/>
      <c r="Q1681" s="199"/>
      <c r="R1681" s="199"/>
      <c r="S1681" s="199"/>
      <c r="T1681" s="200"/>
      <c r="U1681" s="13"/>
      <c r="V1681" s="13"/>
      <c r="W1681" s="13"/>
      <c r="X1681" s="13"/>
      <c r="Y1681" s="13"/>
      <c r="Z1681" s="13"/>
      <c r="AA1681" s="13"/>
      <c r="AB1681" s="13"/>
      <c r="AC1681" s="13"/>
      <c r="AD1681" s="13"/>
      <c r="AE1681" s="13"/>
      <c r="AT1681" s="194" t="s">
        <v>173</v>
      </c>
      <c r="AU1681" s="194" t="s">
        <v>171</v>
      </c>
      <c r="AV1681" s="13" t="s">
        <v>171</v>
      </c>
      <c r="AW1681" s="13" t="s">
        <v>32</v>
      </c>
      <c r="AX1681" s="13" t="s">
        <v>76</v>
      </c>
      <c r="AY1681" s="194" t="s">
        <v>165</v>
      </c>
    </row>
    <row r="1682" s="13" customFormat="1">
      <c r="A1682" s="13"/>
      <c r="B1682" s="192"/>
      <c r="C1682" s="13"/>
      <c r="D1682" s="193" t="s">
        <v>173</v>
      </c>
      <c r="E1682" s="194" t="s">
        <v>1</v>
      </c>
      <c r="F1682" s="195" t="s">
        <v>1909</v>
      </c>
      <c r="G1682" s="13"/>
      <c r="H1682" s="196">
        <v>7.7140000000000004</v>
      </c>
      <c r="I1682" s="197"/>
      <c r="J1682" s="13"/>
      <c r="K1682" s="13"/>
      <c r="L1682" s="192"/>
      <c r="M1682" s="198"/>
      <c r="N1682" s="199"/>
      <c r="O1682" s="199"/>
      <c r="P1682" s="199"/>
      <c r="Q1682" s="199"/>
      <c r="R1682" s="199"/>
      <c r="S1682" s="199"/>
      <c r="T1682" s="200"/>
      <c r="U1682" s="13"/>
      <c r="V1682" s="13"/>
      <c r="W1682" s="13"/>
      <c r="X1682" s="13"/>
      <c r="Y1682" s="13"/>
      <c r="Z1682" s="13"/>
      <c r="AA1682" s="13"/>
      <c r="AB1682" s="13"/>
      <c r="AC1682" s="13"/>
      <c r="AD1682" s="13"/>
      <c r="AE1682" s="13"/>
      <c r="AT1682" s="194" t="s">
        <v>173</v>
      </c>
      <c r="AU1682" s="194" t="s">
        <v>171</v>
      </c>
      <c r="AV1682" s="13" t="s">
        <v>171</v>
      </c>
      <c r="AW1682" s="13" t="s">
        <v>32</v>
      </c>
      <c r="AX1682" s="13" t="s">
        <v>76</v>
      </c>
      <c r="AY1682" s="194" t="s">
        <v>165</v>
      </c>
    </row>
    <row r="1683" s="13" customFormat="1">
      <c r="A1683" s="13"/>
      <c r="B1683" s="192"/>
      <c r="C1683" s="13"/>
      <c r="D1683" s="193" t="s">
        <v>173</v>
      </c>
      <c r="E1683" s="194" t="s">
        <v>1</v>
      </c>
      <c r="F1683" s="195" t="s">
        <v>1910</v>
      </c>
      <c r="G1683" s="13"/>
      <c r="H1683" s="196">
        <v>9.5760000000000005</v>
      </c>
      <c r="I1683" s="197"/>
      <c r="J1683" s="13"/>
      <c r="K1683" s="13"/>
      <c r="L1683" s="192"/>
      <c r="M1683" s="198"/>
      <c r="N1683" s="199"/>
      <c r="O1683" s="199"/>
      <c r="P1683" s="199"/>
      <c r="Q1683" s="199"/>
      <c r="R1683" s="199"/>
      <c r="S1683" s="199"/>
      <c r="T1683" s="200"/>
      <c r="U1683" s="13"/>
      <c r="V1683" s="13"/>
      <c r="W1683" s="13"/>
      <c r="X1683" s="13"/>
      <c r="Y1683" s="13"/>
      <c r="Z1683" s="13"/>
      <c r="AA1683" s="13"/>
      <c r="AB1683" s="13"/>
      <c r="AC1683" s="13"/>
      <c r="AD1683" s="13"/>
      <c r="AE1683" s="13"/>
      <c r="AT1683" s="194" t="s">
        <v>173</v>
      </c>
      <c r="AU1683" s="194" t="s">
        <v>171</v>
      </c>
      <c r="AV1683" s="13" t="s">
        <v>171</v>
      </c>
      <c r="AW1683" s="13" t="s">
        <v>32</v>
      </c>
      <c r="AX1683" s="13" t="s">
        <v>76</v>
      </c>
      <c r="AY1683" s="194" t="s">
        <v>165</v>
      </c>
    </row>
    <row r="1684" s="13" customFormat="1">
      <c r="A1684" s="13"/>
      <c r="B1684" s="192"/>
      <c r="C1684" s="13"/>
      <c r="D1684" s="193" t="s">
        <v>173</v>
      </c>
      <c r="E1684" s="194" t="s">
        <v>1</v>
      </c>
      <c r="F1684" s="195" t="s">
        <v>1911</v>
      </c>
      <c r="G1684" s="13"/>
      <c r="H1684" s="196">
        <v>7.7140000000000004</v>
      </c>
      <c r="I1684" s="197"/>
      <c r="J1684" s="13"/>
      <c r="K1684" s="13"/>
      <c r="L1684" s="192"/>
      <c r="M1684" s="198"/>
      <c r="N1684" s="199"/>
      <c r="O1684" s="199"/>
      <c r="P1684" s="199"/>
      <c r="Q1684" s="199"/>
      <c r="R1684" s="199"/>
      <c r="S1684" s="199"/>
      <c r="T1684" s="200"/>
      <c r="U1684" s="13"/>
      <c r="V1684" s="13"/>
      <c r="W1684" s="13"/>
      <c r="X1684" s="13"/>
      <c r="Y1684" s="13"/>
      <c r="Z1684" s="13"/>
      <c r="AA1684" s="13"/>
      <c r="AB1684" s="13"/>
      <c r="AC1684" s="13"/>
      <c r="AD1684" s="13"/>
      <c r="AE1684" s="13"/>
      <c r="AT1684" s="194" t="s">
        <v>173</v>
      </c>
      <c r="AU1684" s="194" t="s">
        <v>171</v>
      </c>
      <c r="AV1684" s="13" t="s">
        <v>171</v>
      </c>
      <c r="AW1684" s="13" t="s">
        <v>32</v>
      </c>
      <c r="AX1684" s="13" t="s">
        <v>76</v>
      </c>
      <c r="AY1684" s="194" t="s">
        <v>165</v>
      </c>
    </row>
    <row r="1685" s="13" customFormat="1">
      <c r="A1685" s="13"/>
      <c r="B1685" s="192"/>
      <c r="C1685" s="13"/>
      <c r="D1685" s="193" t="s">
        <v>173</v>
      </c>
      <c r="E1685" s="194" t="s">
        <v>1</v>
      </c>
      <c r="F1685" s="195" t="s">
        <v>1912</v>
      </c>
      <c r="G1685" s="13"/>
      <c r="H1685" s="196">
        <v>9.8420000000000005</v>
      </c>
      <c r="I1685" s="197"/>
      <c r="J1685" s="13"/>
      <c r="K1685" s="13"/>
      <c r="L1685" s="192"/>
      <c r="M1685" s="198"/>
      <c r="N1685" s="199"/>
      <c r="O1685" s="199"/>
      <c r="P1685" s="199"/>
      <c r="Q1685" s="199"/>
      <c r="R1685" s="199"/>
      <c r="S1685" s="199"/>
      <c r="T1685" s="200"/>
      <c r="U1685" s="13"/>
      <c r="V1685" s="13"/>
      <c r="W1685" s="13"/>
      <c r="X1685" s="13"/>
      <c r="Y1685" s="13"/>
      <c r="Z1685" s="13"/>
      <c r="AA1685" s="13"/>
      <c r="AB1685" s="13"/>
      <c r="AC1685" s="13"/>
      <c r="AD1685" s="13"/>
      <c r="AE1685" s="13"/>
      <c r="AT1685" s="194" t="s">
        <v>173</v>
      </c>
      <c r="AU1685" s="194" t="s">
        <v>171</v>
      </c>
      <c r="AV1685" s="13" t="s">
        <v>171</v>
      </c>
      <c r="AW1685" s="13" t="s">
        <v>32</v>
      </c>
      <c r="AX1685" s="13" t="s">
        <v>76</v>
      </c>
      <c r="AY1685" s="194" t="s">
        <v>165</v>
      </c>
    </row>
    <row r="1686" s="16" customFormat="1">
      <c r="A1686" s="16"/>
      <c r="B1686" s="227"/>
      <c r="C1686" s="16"/>
      <c r="D1686" s="193" t="s">
        <v>173</v>
      </c>
      <c r="E1686" s="228" t="s">
        <v>1</v>
      </c>
      <c r="F1686" s="229" t="s">
        <v>307</v>
      </c>
      <c r="G1686" s="16"/>
      <c r="H1686" s="230">
        <v>2229.4679999999998</v>
      </c>
      <c r="I1686" s="231"/>
      <c r="J1686" s="16"/>
      <c r="K1686" s="16"/>
      <c r="L1686" s="227"/>
      <c r="M1686" s="232"/>
      <c r="N1686" s="233"/>
      <c r="O1686" s="233"/>
      <c r="P1686" s="233"/>
      <c r="Q1686" s="233"/>
      <c r="R1686" s="233"/>
      <c r="S1686" s="233"/>
      <c r="T1686" s="234"/>
      <c r="U1686" s="16"/>
      <c r="V1686" s="16"/>
      <c r="W1686" s="16"/>
      <c r="X1686" s="16"/>
      <c r="Y1686" s="16"/>
      <c r="Z1686" s="16"/>
      <c r="AA1686" s="16"/>
      <c r="AB1686" s="16"/>
      <c r="AC1686" s="16"/>
      <c r="AD1686" s="16"/>
      <c r="AE1686" s="16"/>
      <c r="AT1686" s="228" t="s">
        <v>173</v>
      </c>
      <c r="AU1686" s="228" t="s">
        <v>171</v>
      </c>
      <c r="AV1686" s="16" t="s">
        <v>88</v>
      </c>
      <c r="AW1686" s="16" t="s">
        <v>32</v>
      </c>
      <c r="AX1686" s="16" t="s">
        <v>76</v>
      </c>
      <c r="AY1686" s="228" t="s">
        <v>165</v>
      </c>
    </row>
    <row r="1687" s="15" customFormat="1">
      <c r="A1687" s="15"/>
      <c r="B1687" s="220"/>
      <c r="C1687" s="15"/>
      <c r="D1687" s="193" t="s">
        <v>173</v>
      </c>
      <c r="E1687" s="221" t="s">
        <v>1</v>
      </c>
      <c r="F1687" s="222" t="s">
        <v>362</v>
      </c>
      <c r="G1687" s="15"/>
      <c r="H1687" s="221" t="s">
        <v>1</v>
      </c>
      <c r="I1687" s="223"/>
      <c r="J1687" s="15"/>
      <c r="K1687" s="15"/>
      <c r="L1687" s="220"/>
      <c r="M1687" s="224"/>
      <c r="N1687" s="225"/>
      <c r="O1687" s="225"/>
      <c r="P1687" s="225"/>
      <c r="Q1687" s="225"/>
      <c r="R1687" s="225"/>
      <c r="S1687" s="225"/>
      <c r="T1687" s="226"/>
      <c r="U1687" s="15"/>
      <c r="V1687" s="15"/>
      <c r="W1687" s="15"/>
      <c r="X1687" s="15"/>
      <c r="Y1687" s="15"/>
      <c r="Z1687" s="15"/>
      <c r="AA1687" s="15"/>
      <c r="AB1687" s="15"/>
      <c r="AC1687" s="15"/>
      <c r="AD1687" s="15"/>
      <c r="AE1687" s="15"/>
      <c r="AT1687" s="221" t="s">
        <v>173</v>
      </c>
      <c r="AU1687" s="221" t="s">
        <v>171</v>
      </c>
      <c r="AV1687" s="15" t="s">
        <v>81</v>
      </c>
      <c r="AW1687" s="15" t="s">
        <v>32</v>
      </c>
      <c r="AX1687" s="15" t="s">
        <v>76</v>
      </c>
      <c r="AY1687" s="221" t="s">
        <v>165</v>
      </c>
    </row>
    <row r="1688" s="13" customFormat="1">
      <c r="A1688" s="13"/>
      <c r="B1688" s="192"/>
      <c r="C1688" s="13"/>
      <c r="D1688" s="193" t="s">
        <v>173</v>
      </c>
      <c r="E1688" s="194" t="s">
        <v>1</v>
      </c>
      <c r="F1688" s="195" t="s">
        <v>2117</v>
      </c>
      <c r="G1688" s="13"/>
      <c r="H1688" s="196">
        <v>58.240000000000002</v>
      </c>
      <c r="I1688" s="197"/>
      <c r="J1688" s="13"/>
      <c r="K1688" s="13"/>
      <c r="L1688" s="192"/>
      <c r="M1688" s="198"/>
      <c r="N1688" s="199"/>
      <c r="O1688" s="199"/>
      <c r="P1688" s="199"/>
      <c r="Q1688" s="199"/>
      <c r="R1688" s="199"/>
      <c r="S1688" s="199"/>
      <c r="T1688" s="200"/>
      <c r="U1688" s="13"/>
      <c r="V1688" s="13"/>
      <c r="W1688" s="13"/>
      <c r="X1688" s="13"/>
      <c r="Y1688" s="13"/>
      <c r="Z1688" s="13"/>
      <c r="AA1688" s="13"/>
      <c r="AB1688" s="13"/>
      <c r="AC1688" s="13"/>
      <c r="AD1688" s="13"/>
      <c r="AE1688" s="13"/>
      <c r="AT1688" s="194" t="s">
        <v>173</v>
      </c>
      <c r="AU1688" s="194" t="s">
        <v>171</v>
      </c>
      <c r="AV1688" s="13" t="s">
        <v>171</v>
      </c>
      <c r="AW1688" s="13" t="s">
        <v>32</v>
      </c>
      <c r="AX1688" s="13" t="s">
        <v>76</v>
      </c>
      <c r="AY1688" s="194" t="s">
        <v>165</v>
      </c>
    </row>
    <row r="1689" s="13" customFormat="1">
      <c r="A1689" s="13"/>
      <c r="B1689" s="192"/>
      <c r="C1689" s="13"/>
      <c r="D1689" s="193" t="s">
        <v>173</v>
      </c>
      <c r="E1689" s="194" t="s">
        <v>1</v>
      </c>
      <c r="F1689" s="195" t="s">
        <v>2118</v>
      </c>
      <c r="G1689" s="13"/>
      <c r="H1689" s="196">
        <v>40.719999999999999</v>
      </c>
      <c r="I1689" s="197"/>
      <c r="J1689" s="13"/>
      <c r="K1689" s="13"/>
      <c r="L1689" s="192"/>
      <c r="M1689" s="198"/>
      <c r="N1689" s="199"/>
      <c r="O1689" s="199"/>
      <c r="P1689" s="199"/>
      <c r="Q1689" s="199"/>
      <c r="R1689" s="199"/>
      <c r="S1689" s="199"/>
      <c r="T1689" s="200"/>
      <c r="U1689" s="13"/>
      <c r="V1689" s="13"/>
      <c r="W1689" s="13"/>
      <c r="X1689" s="13"/>
      <c r="Y1689" s="13"/>
      <c r="Z1689" s="13"/>
      <c r="AA1689" s="13"/>
      <c r="AB1689" s="13"/>
      <c r="AC1689" s="13"/>
      <c r="AD1689" s="13"/>
      <c r="AE1689" s="13"/>
      <c r="AT1689" s="194" t="s">
        <v>173</v>
      </c>
      <c r="AU1689" s="194" t="s">
        <v>171</v>
      </c>
      <c r="AV1689" s="13" t="s">
        <v>171</v>
      </c>
      <c r="AW1689" s="13" t="s">
        <v>32</v>
      </c>
      <c r="AX1689" s="13" t="s">
        <v>76</v>
      </c>
      <c r="AY1689" s="194" t="s">
        <v>165</v>
      </c>
    </row>
    <row r="1690" s="13" customFormat="1">
      <c r="A1690" s="13"/>
      <c r="B1690" s="192"/>
      <c r="C1690" s="13"/>
      <c r="D1690" s="193" t="s">
        <v>173</v>
      </c>
      <c r="E1690" s="194" t="s">
        <v>1</v>
      </c>
      <c r="F1690" s="195" t="s">
        <v>488</v>
      </c>
      <c r="G1690" s="13"/>
      <c r="H1690" s="196">
        <v>34.683999999999997</v>
      </c>
      <c r="I1690" s="197"/>
      <c r="J1690" s="13"/>
      <c r="K1690" s="13"/>
      <c r="L1690" s="192"/>
      <c r="M1690" s="198"/>
      <c r="N1690" s="199"/>
      <c r="O1690" s="199"/>
      <c r="P1690" s="199"/>
      <c r="Q1690" s="199"/>
      <c r="R1690" s="199"/>
      <c r="S1690" s="199"/>
      <c r="T1690" s="200"/>
      <c r="U1690" s="13"/>
      <c r="V1690" s="13"/>
      <c r="W1690" s="13"/>
      <c r="X1690" s="13"/>
      <c r="Y1690" s="13"/>
      <c r="Z1690" s="13"/>
      <c r="AA1690" s="13"/>
      <c r="AB1690" s="13"/>
      <c r="AC1690" s="13"/>
      <c r="AD1690" s="13"/>
      <c r="AE1690" s="13"/>
      <c r="AT1690" s="194" t="s">
        <v>173</v>
      </c>
      <c r="AU1690" s="194" t="s">
        <v>171</v>
      </c>
      <c r="AV1690" s="13" t="s">
        <v>171</v>
      </c>
      <c r="AW1690" s="13" t="s">
        <v>32</v>
      </c>
      <c r="AX1690" s="13" t="s">
        <v>76</v>
      </c>
      <c r="AY1690" s="194" t="s">
        <v>165</v>
      </c>
    </row>
    <row r="1691" s="13" customFormat="1">
      <c r="A1691" s="13"/>
      <c r="B1691" s="192"/>
      <c r="C1691" s="13"/>
      <c r="D1691" s="193" t="s">
        <v>173</v>
      </c>
      <c r="E1691" s="194" t="s">
        <v>1</v>
      </c>
      <c r="F1691" s="195" t="s">
        <v>2119</v>
      </c>
      <c r="G1691" s="13"/>
      <c r="H1691" s="196">
        <v>3.6000000000000001</v>
      </c>
      <c r="I1691" s="197"/>
      <c r="J1691" s="13"/>
      <c r="K1691" s="13"/>
      <c r="L1691" s="192"/>
      <c r="M1691" s="198"/>
      <c r="N1691" s="199"/>
      <c r="O1691" s="199"/>
      <c r="P1691" s="199"/>
      <c r="Q1691" s="199"/>
      <c r="R1691" s="199"/>
      <c r="S1691" s="199"/>
      <c r="T1691" s="200"/>
      <c r="U1691" s="13"/>
      <c r="V1691" s="13"/>
      <c r="W1691" s="13"/>
      <c r="X1691" s="13"/>
      <c r="Y1691" s="13"/>
      <c r="Z1691" s="13"/>
      <c r="AA1691" s="13"/>
      <c r="AB1691" s="13"/>
      <c r="AC1691" s="13"/>
      <c r="AD1691" s="13"/>
      <c r="AE1691" s="13"/>
      <c r="AT1691" s="194" t="s">
        <v>173</v>
      </c>
      <c r="AU1691" s="194" t="s">
        <v>171</v>
      </c>
      <c r="AV1691" s="13" t="s">
        <v>171</v>
      </c>
      <c r="AW1691" s="13" t="s">
        <v>32</v>
      </c>
      <c r="AX1691" s="13" t="s">
        <v>76</v>
      </c>
      <c r="AY1691" s="194" t="s">
        <v>165</v>
      </c>
    </row>
    <row r="1692" s="13" customFormat="1">
      <c r="A1692" s="13"/>
      <c r="B1692" s="192"/>
      <c r="C1692" s="13"/>
      <c r="D1692" s="193" t="s">
        <v>173</v>
      </c>
      <c r="E1692" s="194" t="s">
        <v>1</v>
      </c>
      <c r="F1692" s="195" t="s">
        <v>2120</v>
      </c>
      <c r="G1692" s="13"/>
      <c r="H1692" s="196">
        <v>3.54</v>
      </c>
      <c r="I1692" s="197"/>
      <c r="J1692" s="13"/>
      <c r="K1692" s="13"/>
      <c r="L1692" s="192"/>
      <c r="M1692" s="198"/>
      <c r="N1692" s="199"/>
      <c r="O1692" s="199"/>
      <c r="P1692" s="199"/>
      <c r="Q1692" s="199"/>
      <c r="R1692" s="199"/>
      <c r="S1692" s="199"/>
      <c r="T1692" s="200"/>
      <c r="U1692" s="13"/>
      <c r="V1692" s="13"/>
      <c r="W1692" s="13"/>
      <c r="X1692" s="13"/>
      <c r="Y1692" s="13"/>
      <c r="Z1692" s="13"/>
      <c r="AA1692" s="13"/>
      <c r="AB1692" s="13"/>
      <c r="AC1692" s="13"/>
      <c r="AD1692" s="13"/>
      <c r="AE1692" s="13"/>
      <c r="AT1692" s="194" t="s">
        <v>173</v>
      </c>
      <c r="AU1692" s="194" t="s">
        <v>171</v>
      </c>
      <c r="AV1692" s="13" t="s">
        <v>171</v>
      </c>
      <c r="AW1692" s="13" t="s">
        <v>32</v>
      </c>
      <c r="AX1692" s="13" t="s">
        <v>76</v>
      </c>
      <c r="AY1692" s="194" t="s">
        <v>165</v>
      </c>
    </row>
    <row r="1693" s="13" customFormat="1">
      <c r="A1693" s="13"/>
      <c r="B1693" s="192"/>
      <c r="C1693" s="13"/>
      <c r="D1693" s="193" t="s">
        <v>173</v>
      </c>
      <c r="E1693" s="194" t="s">
        <v>1</v>
      </c>
      <c r="F1693" s="195" t="s">
        <v>2121</v>
      </c>
      <c r="G1693" s="13"/>
      <c r="H1693" s="196">
        <v>28.82</v>
      </c>
      <c r="I1693" s="197"/>
      <c r="J1693" s="13"/>
      <c r="K1693" s="13"/>
      <c r="L1693" s="192"/>
      <c r="M1693" s="198"/>
      <c r="N1693" s="199"/>
      <c r="O1693" s="199"/>
      <c r="P1693" s="199"/>
      <c r="Q1693" s="199"/>
      <c r="R1693" s="199"/>
      <c r="S1693" s="199"/>
      <c r="T1693" s="200"/>
      <c r="U1693" s="13"/>
      <c r="V1693" s="13"/>
      <c r="W1693" s="13"/>
      <c r="X1693" s="13"/>
      <c r="Y1693" s="13"/>
      <c r="Z1693" s="13"/>
      <c r="AA1693" s="13"/>
      <c r="AB1693" s="13"/>
      <c r="AC1693" s="13"/>
      <c r="AD1693" s="13"/>
      <c r="AE1693" s="13"/>
      <c r="AT1693" s="194" t="s">
        <v>173</v>
      </c>
      <c r="AU1693" s="194" t="s">
        <v>171</v>
      </c>
      <c r="AV1693" s="13" t="s">
        <v>171</v>
      </c>
      <c r="AW1693" s="13" t="s">
        <v>32</v>
      </c>
      <c r="AX1693" s="13" t="s">
        <v>76</v>
      </c>
      <c r="AY1693" s="194" t="s">
        <v>165</v>
      </c>
    </row>
    <row r="1694" s="13" customFormat="1">
      <c r="A1694" s="13"/>
      <c r="B1694" s="192"/>
      <c r="C1694" s="13"/>
      <c r="D1694" s="193" t="s">
        <v>173</v>
      </c>
      <c r="E1694" s="194" t="s">
        <v>1</v>
      </c>
      <c r="F1694" s="195" t="s">
        <v>2122</v>
      </c>
      <c r="G1694" s="13"/>
      <c r="H1694" s="196">
        <v>5.4000000000000004</v>
      </c>
      <c r="I1694" s="197"/>
      <c r="J1694" s="13"/>
      <c r="K1694" s="13"/>
      <c r="L1694" s="192"/>
      <c r="M1694" s="198"/>
      <c r="N1694" s="199"/>
      <c r="O1694" s="199"/>
      <c r="P1694" s="199"/>
      <c r="Q1694" s="199"/>
      <c r="R1694" s="199"/>
      <c r="S1694" s="199"/>
      <c r="T1694" s="200"/>
      <c r="U1694" s="13"/>
      <c r="V1694" s="13"/>
      <c r="W1694" s="13"/>
      <c r="X1694" s="13"/>
      <c r="Y1694" s="13"/>
      <c r="Z1694" s="13"/>
      <c r="AA1694" s="13"/>
      <c r="AB1694" s="13"/>
      <c r="AC1694" s="13"/>
      <c r="AD1694" s="13"/>
      <c r="AE1694" s="13"/>
      <c r="AT1694" s="194" t="s">
        <v>173</v>
      </c>
      <c r="AU1694" s="194" t="s">
        <v>171</v>
      </c>
      <c r="AV1694" s="13" t="s">
        <v>171</v>
      </c>
      <c r="AW1694" s="13" t="s">
        <v>32</v>
      </c>
      <c r="AX1694" s="13" t="s">
        <v>76</v>
      </c>
      <c r="AY1694" s="194" t="s">
        <v>165</v>
      </c>
    </row>
    <row r="1695" s="13" customFormat="1">
      <c r="A1695" s="13"/>
      <c r="B1695" s="192"/>
      <c r="C1695" s="13"/>
      <c r="D1695" s="193" t="s">
        <v>173</v>
      </c>
      <c r="E1695" s="194" t="s">
        <v>1</v>
      </c>
      <c r="F1695" s="195" t="s">
        <v>2123</v>
      </c>
      <c r="G1695" s="13"/>
      <c r="H1695" s="196">
        <v>23.937999999999999</v>
      </c>
      <c r="I1695" s="197"/>
      <c r="J1695" s="13"/>
      <c r="K1695" s="13"/>
      <c r="L1695" s="192"/>
      <c r="M1695" s="198"/>
      <c r="N1695" s="199"/>
      <c r="O1695" s="199"/>
      <c r="P1695" s="199"/>
      <c r="Q1695" s="199"/>
      <c r="R1695" s="199"/>
      <c r="S1695" s="199"/>
      <c r="T1695" s="200"/>
      <c r="U1695" s="13"/>
      <c r="V1695" s="13"/>
      <c r="W1695" s="13"/>
      <c r="X1695" s="13"/>
      <c r="Y1695" s="13"/>
      <c r="Z1695" s="13"/>
      <c r="AA1695" s="13"/>
      <c r="AB1695" s="13"/>
      <c r="AC1695" s="13"/>
      <c r="AD1695" s="13"/>
      <c r="AE1695" s="13"/>
      <c r="AT1695" s="194" t="s">
        <v>173</v>
      </c>
      <c r="AU1695" s="194" t="s">
        <v>171</v>
      </c>
      <c r="AV1695" s="13" t="s">
        <v>171</v>
      </c>
      <c r="AW1695" s="13" t="s">
        <v>32</v>
      </c>
      <c r="AX1695" s="13" t="s">
        <v>76</v>
      </c>
      <c r="AY1695" s="194" t="s">
        <v>165</v>
      </c>
    </row>
    <row r="1696" s="13" customFormat="1">
      <c r="A1696" s="13"/>
      <c r="B1696" s="192"/>
      <c r="C1696" s="13"/>
      <c r="D1696" s="193" t="s">
        <v>173</v>
      </c>
      <c r="E1696" s="194" t="s">
        <v>1</v>
      </c>
      <c r="F1696" s="195" t="s">
        <v>2124</v>
      </c>
      <c r="G1696" s="13"/>
      <c r="H1696" s="196">
        <v>24.440000000000001</v>
      </c>
      <c r="I1696" s="197"/>
      <c r="J1696" s="13"/>
      <c r="K1696" s="13"/>
      <c r="L1696" s="192"/>
      <c r="M1696" s="198"/>
      <c r="N1696" s="199"/>
      <c r="O1696" s="199"/>
      <c r="P1696" s="199"/>
      <c r="Q1696" s="199"/>
      <c r="R1696" s="199"/>
      <c r="S1696" s="199"/>
      <c r="T1696" s="200"/>
      <c r="U1696" s="13"/>
      <c r="V1696" s="13"/>
      <c r="W1696" s="13"/>
      <c r="X1696" s="13"/>
      <c r="Y1696" s="13"/>
      <c r="Z1696" s="13"/>
      <c r="AA1696" s="13"/>
      <c r="AB1696" s="13"/>
      <c r="AC1696" s="13"/>
      <c r="AD1696" s="13"/>
      <c r="AE1696" s="13"/>
      <c r="AT1696" s="194" t="s">
        <v>173</v>
      </c>
      <c r="AU1696" s="194" t="s">
        <v>171</v>
      </c>
      <c r="AV1696" s="13" t="s">
        <v>171</v>
      </c>
      <c r="AW1696" s="13" t="s">
        <v>32</v>
      </c>
      <c r="AX1696" s="13" t="s">
        <v>76</v>
      </c>
      <c r="AY1696" s="194" t="s">
        <v>165</v>
      </c>
    </row>
    <row r="1697" s="13" customFormat="1">
      <c r="A1697" s="13"/>
      <c r="B1697" s="192"/>
      <c r="C1697" s="13"/>
      <c r="D1697" s="193" t="s">
        <v>173</v>
      </c>
      <c r="E1697" s="194" t="s">
        <v>1</v>
      </c>
      <c r="F1697" s="195" t="s">
        <v>2125</v>
      </c>
      <c r="G1697" s="13"/>
      <c r="H1697" s="196">
        <v>65.140000000000001</v>
      </c>
      <c r="I1697" s="197"/>
      <c r="J1697" s="13"/>
      <c r="K1697" s="13"/>
      <c r="L1697" s="192"/>
      <c r="M1697" s="198"/>
      <c r="N1697" s="199"/>
      <c r="O1697" s="199"/>
      <c r="P1697" s="199"/>
      <c r="Q1697" s="199"/>
      <c r="R1697" s="199"/>
      <c r="S1697" s="199"/>
      <c r="T1697" s="200"/>
      <c r="U1697" s="13"/>
      <c r="V1697" s="13"/>
      <c r="W1697" s="13"/>
      <c r="X1697" s="13"/>
      <c r="Y1697" s="13"/>
      <c r="Z1697" s="13"/>
      <c r="AA1697" s="13"/>
      <c r="AB1697" s="13"/>
      <c r="AC1697" s="13"/>
      <c r="AD1697" s="13"/>
      <c r="AE1697" s="13"/>
      <c r="AT1697" s="194" t="s">
        <v>173</v>
      </c>
      <c r="AU1697" s="194" t="s">
        <v>171</v>
      </c>
      <c r="AV1697" s="13" t="s">
        <v>171</v>
      </c>
      <c r="AW1697" s="13" t="s">
        <v>32</v>
      </c>
      <c r="AX1697" s="13" t="s">
        <v>76</v>
      </c>
      <c r="AY1697" s="194" t="s">
        <v>165</v>
      </c>
    </row>
    <row r="1698" s="13" customFormat="1">
      <c r="A1698" s="13"/>
      <c r="B1698" s="192"/>
      <c r="C1698" s="13"/>
      <c r="D1698" s="193" t="s">
        <v>173</v>
      </c>
      <c r="E1698" s="194" t="s">
        <v>1</v>
      </c>
      <c r="F1698" s="195" t="s">
        <v>2126</v>
      </c>
      <c r="G1698" s="13"/>
      <c r="H1698" s="196">
        <v>55.500999999999998</v>
      </c>
      <c r="I1698" s="197"/>
      <c r="J1698" s="13"/>
      <c r="K1698" s="13"/>
      <c r="L1698" s="192"/>
      <c r="M1698" s="198"/>
      <c r="N1698" s="199"/>
      <c r="O1698" s="199"/>
      <c r="P1698" s="199"/>
      <c r="Q1698" s="199"/>
      <c r="R1698" s="199"/>
      <c r="S1698" s="199"/>
      <c r="T1698" s="200"/>
      <c r="U1698" s="13"/>
      <c r="V1698" s="13"/>
      <c r="W1698" s="13"/>
      <c r="X1698" s="13"/>
      <c r="Y1698" s="13"/>
      <c r="Z1698" s="13"/>
      <c r="AA1698" s="13"/>
      <c r="AB1698" s="13"/>
      <c r="AC1698" s="13"/>
      <c r="AD1698" s="13"/>
      <c r="AE1698" s="13"/>
      <c r="AT1698" s="194" t="s">
        <v>173</v>
      </c>
      <c r="AU1698" s="194" t="s">
        <v>171</v>
      </c>
      <c r="AV1698" s="13" t="s">
        <v>171</v>
      </c>
      <c r="AW1698" s="13" t="s">
        <v>32</v>
      </c>
      <c r="AX1698" s="13" t="s">
        <v>76</v>
      </c>
      <c r="AY1698" s="194" t="s">
        <v>165</v>
      </c>
    </row>
    <row r="1699" s="13" customFormat="1">
      <c r="A1699" s="13"/>
      <c r="B1699" s="192"/>
      <c r="C1699" s="13"/>
      <c r="D1699" s="193" t="s">
        <v>173</v>
      </c>
      <c r="E1699" s="194" t="s">
        <v>1</v>
      </c>
      <c r="F1699" s="195" t="s">
        <v>2127</v>
      </c>
      <c r="G1699" s="13"/>
      <c r="H1699" s="196">
        <v>34.68</v>
      </c>
      <c r="I1699" s="197"/>
      <c r="J1699" s="13"/>
      <c r="K1699" s="13"/>
      <c r="L1699" s="192"/>
      <c r="M1699" s="198"/>
      <c r="N1699" s="199"/>
      <c r="O1699" s="199"/>
      <c r="P1699" s="199"/>
      <c r="Q1699" s="199"/>
      <c r="R1699" s="199"/>
      <c r="S1699" s="199"/>
      <c r="T1699" s="200"/>
      <c r="U1699" s="13"/>
      <c r="V1699" s="13"/>
      <c r="W1699" s="13"/>
      <c r="X1699" s="13"/>
      <c r="Y1699" s="13"/>
      <c r="Z1699" s="13"/>
      <c r="AA1699" s="13"/>
      <c r="AB1699" s="13"/>
      <c r="AC1699" s="13"/>
      <c r="AD1699" s="13"/>
      <c r="AE1699" s="13"/>
      <c r="AT1699" s="194" t="s">
        <v>173</v>
      </c>
      <c r="AU1699" s="194" t="s">
        <v>171</v>
      </c>
      <c r="AV1699" s="13" t="s">
        <v>171</v>
      </c>
      <c r="AW1699" s="13" t="s">
        <v>32</v>
      </c>
      <c r="AX1699" s="13" t="s">
        <v>76</v>
      </c>
      <c r="AY1699" s="194" t="s">
        <v>165</v>
      </c>
    </row>
    <row r="1700" s="13" customFormat="1">
      <c r="A1700" s="13"/>
      <c r="B1700" s="192"/>
      <c r="C1700" s="13"/>
      <c r="D1700" s="193" t="s">
        <v>173</v>
      </c>
      <c r="E1700" s="194" t="s">
        <v>1</v>
      </c>
      <c r="F1700" s="195" t="s">
        <v>2128</v>
      </c>
      <c r="G1700" s="13"/>
      <c r="H1700" s="196">
        <v>34.68</v>
      </c>
      <c r="I1700" s="197"/>
      <c r="J1700" s="13"/>
      <c r="K1700" s="13"/>
      <c r="L1700" s="192"/>
      <c r="M1700" s="198"/>
      <c r="N1700" s="199"/>
      <c r="O1700" s="199"/>
      <c r="P1700" s="199"/>
      <c r="Q1700" s="199"/>
      <c r="R1700" s="199"/>
      <c r="S1700" s="199"/>
      <c r="T1700" s="200"/>
      <c r="U1700" s="13"/>
      <c r="V1700" s="13"/>
      <c r="W1700" s="13"/>
      <c r="X1700" s="13"/>
      <c r="Y1700" s="13"/>
      <c r="Z1700" s="13"/>
      <c r="AA1700" s="13"/>
      <c r="AB1700" s="13"/>
      <c r="AC1700" s="13"/>
      <c r="AD1700" s="13"/>
      <c r="AE1700" s="13"/>
      <c r="AT1700" s="194" t="s">
        <v>173</v>
      </c>
      <c r="AU1700" s="194" t="s">
        <v>171</v>
      </c>
      <c r="AV1700" s="13" t="s">
        <v>171</v>
      </c>
      <c r="AW1700" s="13" t="s">
        <v>32</v>
      </c>
      <c r="AX1700" s="13" t="s">
        <v>76</v>
      </c>
      <c r="AY1700" s="194" t="s">
        <v>165</v>
      </c>
    </row>
    <row r="1701" s="13" customFormat="1">
      <c r="A1701" s="13"/>
      <c r="B1701" s="192"/>
      <c r="C1701" s="13"/>
      <c r="D1701" s="193" t="s">
        <v>173</v>
      </c>
      <c r="E1701" s="194" t="s">
        <v>1</v>
      </c>
      <c r="F1701" s="195" t="s">
        <v>2129</v>
      </c>
      <c r="G1701" s="13"/>
      <c r="H1701" s="196">
        <v>26.027999999999999</v>
      </c>
      <c r="I1701" s="197"/>
      <c r="J1701" s="13"/>
      <c r="K1701" s="13"/>
      <c r="L1701" s="192"/>
      <c r="M1701" s="198"/>
      <c r="N1701" s="199"/>
      <c r="O1701" s="199"/>
      <c r="P1701" s="199"/>
      <c r="Q1701" s="199"/>
      <c r="R1701" s="199"/>
      <c r="S1701" s="199"/>
      <c r="T1701" s="200"/>
      <c r="U1701" s="13"/>
      <c r="V1701" s="13"/>
      <c r="W1701" s="13"/>
      <c r="X1701" s="13"/>
      <c r="Y1701" s="13"/>
      <c r="Z1701" s="13"/>
      <c r="AA1701" s="13"/>
      <c r="AB1701" s="13"/>
      <c r="AC1701" s="13"/>
      <c r="AD1701" s="13"/>
      <c r="AE1701" s="13"/>
      <c r="AT1701" s="194" t="s">
        <v>173</v>
      </c>
      <c r="AU1701" s="194" t="s">
        <v>171</v>
      </c>
      <c r="AV1701" s="13" t="s">
        <v>171</v>
      </c>
      <c r="AW1701" s="13" t="s">
        <v>32</v>
      </c>
      <c r="AX1701" s="13" t="s">
        <v>76</v>
      </c>
      <c r="AY1701" s="194" t="s">
        <v>165</v>
      </c>
    </row>
    <row r="1702" s="13" customFormat="1">
      <c r="A1702" s="13"/>
      <c r="B1702" s="192"/>
      <c r="C1702" s="13"/>
      <c r="D1702" s="193" t="s">
        <v>173</v>
      </c>
      <c r="E1702" s="194" t="s">
        <v>1</v>
      </c>
      <c r="F1702" s="195" t="s">
        <v>2130</v>
      </c>
      <c r="G1702" s="13"/>
      <c r="H1702" s="196">
        <v>26.878</v>
      </c>
      <c r="I1702" s="197"/>
      <c r="J1702" s="13"/>
      <c r="K1702" s="13"/>
      <c r="L1702" s="192"/>
      <c r="M1702" s="198"/>
      <c r="N1702" s="199"/>
      <c r="O1702" s="199"/>
      <c r="P1702" s="199"/>
      <c r="Q1702" s="199"/>
      <c r="R1702" s="199"/>
      <c r="S1702" s="199"/>
      <c r="T1702" s="200"/>
      <c r="U1702" s="13"/>
      <c r="V1702" s="13"/>
      <c r="W1702" s="13"/>
      <c r="X1702" s="13"/>
      <c r="Y1702" s="13"/>
      <c r="Z1702" s="13"/>
      <c r="AA1702" s="13"/>
      <c r="AB1702" s="13"/>
      <c r="AC1702" s="13"/>
      <c r="AD1702" s="13"/>
      <c r="AE1702" s="13"/>
      <c r="AT1702" s="194" t="s">
        <v>173</v>
      </c>
      <c r="AU1702" s="194" t="s">
        <v>171</v>
      </c>
      <c r="AV1702" s="13" t="s">
        <v>171</v>
      </c>
      <c r="AW1702" s="13" t="s">
        <v>32</v>
      </c>
      <c r="AX1702" s="13" t="s">
        <v>76</v>
      </c>
      <c r="AY1702" s="194" t="s">
        <v>165</v>
      </c>
    </row>
    <row r="1703" s="13" customFormat="1">
      <c r="A1703" s="13"/>
      <c r="B1703" s="192"/>
      <c r="C1703" s="13"/>
      <c r="D1703" s="193" t="s">
        <v>173</v>
      </c>
      <c r="E1703" s="194" t="s">
        <v>1</v>
      </c>
      <c r="F1703" s="195" t="s">
        <v>2131</v>
      </c>
      <c r="G1703" s="13"/>
      <c r="H1703" s="196">
        <v>33.649999999999999</v>
      </c>
      <c r="I1703" s="197"/>
      <c r="J1703" s="13"/>
      <c r="K1703" s="13"/>
      <c r="L1703" s="192"/>
      <c r="M1703" s="198"/>
      <c r="N1703" s="199"/>
      <c r="O1703" s="199"/>
      <c r="P1703" s="199"/>
      <c r="Q1703" s="199"/>
      <c r="R1703" s="199"/>
      <c r="S1703" s="199"/>
      <c r="T1703" s="200"/>
      <c r="U1703" s="13"/>
      <c r="V1703" s="13"/>
      <c r="W1703" s="13"/>
      <c r="X1703" s="13"/>
      <c r="Y1703" s="13"/>
      <c r="Z1703" s="13"/>
      <c r="AA1703" s="13"/>
      <c r="AB1703" s="13"/>
      <c r="AC1703" s="13"/>
      <c r="AD1703" s="13"/>
      <c r="AE1703" s="13"/>
      <c r="AT1703" s="194" t="s">
        <v>173</v>
      </c>
      <c r="AU1703" s="194" t="s">
        <v>171</v>
      </c>
      <c r="AV1703" s="13" t="s">
        <v>171</v>
      </c>
      <c r="AW1703" s="13" t="s">
        <v>32</v>
      </c>
      <c r="AX1703" s="13" t="s">
        <v>76</v>
      </c>
      <c r="AY1703" s="194" t="s">
        <v>165</v>
      </c>
    </row>
    <row r="1704" s="13" customFormat="1">
      <c r="A1704" s="13"/>
      <c r="B1704" s="192"/>
      <c r="C1704" s="13"/>
      <c r="D1704" s="193" t="s">
        <v>173</v>
      </c>
      <c r="E1704" s="194" t="s">
        <v>1</v>
      </c>
      <c r="F1704" s="195" t="s">
        <v>2132</v>
      </c>
      <c r="G1704" s="13"/>
      <c r="H1704" s="196">
        <v>35.710000000000001</v>
      </c>
      <c r="I1704" s="197"/>
      <c r="J1704" s="13"/>
      <c r="K1704" s="13"/>
      <c r="L1704" s="192"/>
      <c r="M1704" s="198"/>
      <c r="N1704" s="199"/>
      <c r="O1704" s="199"/>
      <c r="P1704" s="199"/>
      <c r="Q1704" s="199"/>
      <c r="R1704" s="199"/>
      <c r="S1704" s="199"/>
      <c r="T1704" s="200"/>
      <c r="U1704" s="13"/>
      <c r="V1704" s="13"/>
      <c r="W1704" s="13"/>
      <c r="X1704" s="13"/>
      <c r="Y1704" s="13"/>
      <c r="Z1704" s="13"/>
      <c r="AA1704" s="13"/>
      <c r="AB1704" s="13"/>
      <c r="AC1704" s="13"/>
      <c r="AD1704" s="13"/>
      <c r="AE1704" s="13"/>
      <c r="AT1704" s="194" t="s">
        <v>173</v>
      </c>
      <c r="AU1704" s="194" t="s">
        <v>171</v>
      </c>
      <c r="AV1704" s="13" t="s">
        <v>171</v>
      </c>
      <c r="AW1704" s="13" t="s">
        <v>32</v>
      </c>
      <c r="AX1704" s="13" t="s">
        <v>76</v>
      </c>
      <c r="AY1704" s="194" t="s">
        <v>165</v>
      </c>
    </row>
    <row r="1705" s="13" customFormat="1">
      <c r="A1705" s="13"/>
      <c r="B1705" s="192"/>
      <c r="C1705" s="13"/>
      <c r="D1705" s="193" t="s">
        <v>173</v>
      </c>
      <c r="E1705" s="194" t="s">
        <v>1</v>
      </c>
      <c r="F1705" s="195" t="s">
        <v>2133</v>
      </c>
      <c r="G1705" s="13"/>
      <c r="H1705" s="196">
        <v>41.112000000000002</v>
      </c>
      <c r="I1705" s="197"/>
      <c r="J1705" s="13"/>
      <c r="K1705" s="13"/>
      <c r="L1705" s="192"/>
      <c r="M1705" s="198"/>
      <c r="N1705" s="199"/>
      <c r="O1705" s="199"/>
      <c r="P1705" s="199"/>
      <c r="Q1705" s="199"/>
      <c r="R1705" s="199"/>
      <c r="S1705" s="199"/>
      <c r="T1705" s="200"/>
      <c r="U1705" s="13"/>
      <c r="V1705" s="13"/>
      <c r="W1705" s="13"/>
      <c r="X1705" s="13"/>
      <c r="Y1705" s="13"/>
      <c r="Z1705" s="13"/>
      <c r="AA1705" s="13"/>
      <c r="AB1705" s="13"/>
      <c r="AC1705" s="13"/>
      <c r="AD1705" s="13"/>
      <c r="AE1705" s="13"/>
      <c r="AT1705" s="194" t="s">
        <v>173</v>
      </c>
      <c r="AU1705" s="194" t="s">
        <v>171</v>
      </c>
      <c r="AV1705" s="13" t="s">
        <v>171</v>
      </c>
      <c r="AW1705" s="13" t="s">
        <v>32</v>
      </c>
      <c r="AX1705" s="13" t="s">
        <v>76</v>
      </c>
      <c r="AY1705" s="194" t="s">
        <v>165</v>
      </c>
    </row>
    <row r="1706" s="13" customFormat="1">
      <c r="A1706" s="13"/>
      <c r="B1706" s="192"/>
      <c r="C1706" s="13"/>
      <c r="D1706" s="193" t="s">
        <v>173</v>
      </c>
      <c r="E1706" s="194" t="s">
        <v>1</v>
      </c>
      <c r="F1706" s="195" t="s">
        <v>2134</v>
      </c>
      <c r="G1706" s="13"/>
      <c r="H1706" s="196">
        <v>66.483999999999995</v>
      </c>
      <c r="I1706" s="197"/>
      <c r="J1706" s="13"/>
      <c r="K1706" s="13"/>
      <c r="L1706" s="192"/>
      <c r="M1706" s="198"/>
      <c r="N1706" s="199"/>
      <c r="O1706" s="199"/>
      <c r="P1706" s="199"/>
      <c r="Q1706" s="199"/>
      <c r="R1706" s="199"/>
      <c r="S1706" s="199"/>
      <c r="T1706" s="200"/>
      <c r="U1706" s="13"/>
      <c r="V1706" s="13"/>
      <c r="W1706" s="13"/>
      <c r="X1706" s="13"/>
      <c r="Y1706" s="13"/>
      <c r="Z1706" s="13"/>
      <c r="AA1706" s="13"/>
      <c r="AB1706" s="13"/>
      <c r="AC1706" s="13"/>
      <c r="AD1706" s="13"/>
      <c r="AE1706" s="13"/>
      <c r="AT1706" s="194" t="s">
        <v>173</v>
      </c>
      <c r="AU1706" s="194" t="s">
        <v>171</v>
      </c>
      <c r="AV1706" s="13" t="s">
        <v>171</v>
      </c>
      <c r="AW1706" s="13" t="s">
        <v>32</v>
      </c>
      <c r="AX1706" s="13" t="s">
        <v>76</v>
      </c>
      <c r="AY1706" s="194" t="s">
        <v>165</v>
      </c>
    </row>
    <row r="1707" s="13" customFormat="1">
      <c r="A1707" s="13"/>
      <c r="B1707" s="192"/>
      <c r="C1707" s="13"/>
      <c r="D1707" s="193" t="s">
        <v>173</v>
      </c>
      <c r="E1707" s="194" t="s">
        <v>1</v>
      </c>
      <c r="F1707" s="195" t="s">
        <v>2135</v>
      </c>
      <c r="G1707" s="13"/>
      <c r="H1707" s="196">
        <v>36.484000000000002</v>
      </c>
      <c r="I1707" s="197"/>
      <c r="J1707" s="13"/>
      <c r="K1707" s="13"/>
      <c r="L1707" s="192"/>
      <c r="M1707" s="198"/>
      <c r="N1707" s="199"/>
      <c r="O1707" s="199"/>
      <c r="P1707" s="199"/>
      <c r="Q1707" s="199"/>
      <c r="R1707" s="199"/>
      <c r="S1707" s="199"/>
      <c r="T1707" s="200"/>
      <c r="U1707" s="13"/>
      <c r="V1707" s="13"/>
      <c r="W1707" s="13"/>
      <c r="X1707" s="13"/>
      <c r="Y1707" s="13"/>
      <c r="Z1707" s="13"/>
      <c r="AA1707" s="13"/>
      <c r="AB1707" s="13"/>
      <c r="AC1707" s="13"/>
      <c r="AD1707" s="13"/>
      <c r="AE1707" s="13"/>
      <c r="AT1707" s="194" t="s">
        <v>173</v>
      </c>
      <c r="AU1707" s="194" t="s">
        <v>171</v>
      </c>
      <c r="AV1707" s="13" t="s">
        <v>171</v>
      </c>
      <c r="AW1707" s="13" t="s">
        <v>32</v>
      </c>
      <c r="AX1707" s="13" t="s">
        <v>76</v>
      </c>
      <c r="AY1707" s="194" t="s">
        <v>165</v>
      </c>
    </row>
    <row r="1708" s="13" customFormat="1">
      <c r="A1708" s="13"/>
      <c r="B1708" s="192"/>
      <c r="C1708" s="13"/>
      <c r="D1708" s="193" t="s">
        <v>173</v>
      </c>
      <c r="E1708" s="194" t="s">
        <v>1</v>
      </c>
      <c r="F1708" s="195" t="s">
        <v>2136</v>
      </c>
      <c r="G1708" s="13"/>
      <c r="H1708" s="196">
        <v>4.9199999999999999</v>
      </c>
      <c r="I1708" s="197"/>
      <c r="J1708" s="13"/>
      <c r="K1708" s="13"/>
      <c r="L1708" s="192"/>
      <c r="M1708" s="198"/>
      <c r="N1708" s="199"/>
      <c r="O1708" s="199"/>
      <c r="P1708" s="199"/>
      <c r="Q1708" s="199"/>
      <c r="R1708" s="199"/>
      <c r="S1708" s="199"/>
      <c r="T1708" s="200"/>
      <c r="U1708" s="13"/>
      <c r="V1708" s="13"/>
      <c r="W1708" s="13"/>
      <c r="X1708" s="13"/>
      <c r="Y1708" s="13"/>
      <c r="Z1708" s="13"/>
      <c r="AA1708" s="13"/>
      <c r="AB1708" s="13"/>
      <c r="AC1708" s="13"/>
      <c r="AD1708" s="13"/>
      <c r="AE1708" s="13"/>
      <c r="AT1708" s="194" t="s">
        <v>173</v>
      </c>
      <c r="AU1708" s="194" t="s">
        <v>171</v>
      </c>
      <c r="AV1708" s="13" t="s">
        <v>171</v>
      </c>
      <c r="AW1708" s="13" t="s">
        <v>32</v>
      </c>
      <c r="AX1708" s="13" t="s">
        <v>76</v>
      </c>
      <c r="AY1708" s="194" t="s">
        <v>165</v>
      </c>
    </row>
    <row r="1709" s="13" customFormat="1">
      <c r="A1709" s="13"/>
      <c r="B1709" s="192"/>
      <c r="C1709" s="13"/>
      <c r="D1709" s="193" t="s">
        <v>173</v>
      </c>
      <c r="E1709" s="194" t="s">
        <v>1</v>
      </c>
      <c r="F1709" s="195" t="s">
        <v>2137</v>
      </c>
      <c r="G1709" s="13"/>
      <c r="H1709" s="196">
        <v>4.9800000000000004</v>
      </c>
      <c r="I1709" s="197"/>
      <c r="J1709" s="13"/>
      <c r="K1709" s="13"/>
      <c r="L1709" s="192"/>
      <c r="M1709" s="198"/>
      <c r="N1709" s="199"/>
      <c r="O1709" s="199"/>
      <c r="P1709" s="199"/>
      <c r="Q1709" s="199"/>
      <c r="R1709" s="199"/>
      <c r="S1709" s="199"/>
      <c r="T1709" s="200"/>
      <c r="U1709" s="13"/>
      <c r="V1709" s="13"/>
      <c r="W1709" s="13"/>
      <c r="X1709" s="13"/>
      <c r="Y1709" s="13"/>
      <c r="Z1709" s="13"/>
      <c r="AA1709" s="13"/>
      <c r="AB1709" s="13"/>
      <c r="AC1709" s="13"/>
      <c r="AD1709" s="13"/>
      <c r="AE1709" s="13"/>
      <c r="AT1709" s="194" t="s">
        <v>173</v>
      </c>
      <c r="AU1709" s="194" t="s">
        <v>171</v>
      </c>
      <c r="AV1709" s="13" t="s">
        <v>171</v>
      </c>
      <c r="AW1709" s="13" t="s">
        <v>32</v>
      </c>
      <c r="AX1709" s="13" t="s">
        <v>76</v>
      </c>
      <c r="AY1709" s="194" t="s">
        <v>165</v>
      </c>
    </row>
    <row r="1710" s="13" customFormat="1">
      <c r="A1710" s="13"/>
      <c r="B1710" s="192"/>
      <c r="C1710" s="13"/>
      <c r="D1710" s="193" t="s">
        <v>173</v>
      </c>
      <c r="E1710" s="194" t="s">
        <v>1</v>
      </c>
      <c r="F1710" s="195" t="s">
        <v>2138</v>
      </c>
      <c r="G1710" s="13"/>
      <c r="H1710" s="196">
        <v>2.6099999999999999</v>
      </c>
      <c r="I1710" s="197"/>
      <c r="J1710" s="13"/>
      <c r="K1710" s="13"/>
      <c r="L1710" s="192"/>
      <c r="M1710" s="198"/>
      <c r="N1710" s="199"/>
      <c r="O1710" s="199"/>
      <c r="P1710" s="199"/>
      <c r="Q1710" s="199"/>
      <c r="R1710" s="199"/>
      <c r="S1710" s="199"/>
      <c r="T1710" s="200"/>
      <c r="U1710" s="13"/>
      <c r="V1710" s="13"/>
      <c r="W1710" s="13"/>
      <c r="X1710" s="13"/>
      <c r="Y1710" s="13"/>
      <c r="Z1710" s="13"/>
      <c r="AA1710" s="13"/>
      <c r="AB1710" s="13"/>
      <c r="AC1710" s="13"/>
      <c r="AD1710" s="13"/>
      <c r="AE1710" s="13"/>
      <c r="AT1710" s="194" t="s">
        <v>173</v>
      </c>
      <c r="AU1710" s="194" t="s">
        <v>171</v>
      </c>
      <c r="AV1710" s="13" t="s">
        <v>171</v>
      </c>
      <c r="AW1710" s="13" t="s">
        <v>32</v>
      </c>
      <c r="AX1710" s="13" t="s">
        <v>76</v>
      </c>
      <c r="AY1710" s="194" t="s">
        <v>165</v>
      </c>
    </row>
    <row r="1711" s="13" customFormat="1">
      <c r="A1711" s="13"/>
      <c r="B1711" s="192"/>
      <c r="C1711" s="13"/>
      <c r="D1711" s="193" t="s">
        <v>173</v>
      </c>
      <c r="E1711" s="194" t="s">
        <v>1</v>
      </c>
      <c r="F1711" s="195" t="s">
        <v>2139</v>
      </c>
      <c r="G1711" s="13"/>
      <c r="H1711" s="196">
        <v>22.289999999999999</v>
      </c>
      <c r="I1711" s="197"/>
      <c r="J1711" s="13"/>
      <c r="K1711" s="13"/>
      <c r="L1711" s="192"/>
      <c r="M1711" s="198"/>
      <c r="N1711" s="199"/>
      <c r="O1711" s="199"/>
      <c r="P1711" s="199"/>
      <c r="Q1711" s="199"/>
      <c r="R1711" s="199"/>
      <c r="S1711" s="199"/>
      <c r="T1711" s="200"/>
      <c r="U1711" s="13"/>
      <c r="V1711" s="13"/>
      <c r="W1711" s="13"/>
      <c r="X1711" s="13"/>
      <c r="Y1711" s="13"/>
      <c r="Z1711" s="13"/>
      <c r="AA1711" s="13"/>
      <c r="AB1711" s="13"/>
      <c r="AC1711" s="13"/>
      <c r="AD1711" s="13"/>
      <c r="AE1711" s="13"/>
      <c r="AT1711" s="194" t="s">
        <v>173</v>
      </c>
      <c r="AU1711" s="194" t="s">
        <v>171</v>
      </c>
      <c r="AV1711" s="13" t="s">
        <v>171</v>
      </c>
      <c r="AW1711" s="13" t="s">
        <v>32</v>
      </c>
      <c r="AX1711" s="13" t="s">
        <v>76</v>
      </c>
      <c r="AY1711" s="194" t="s">
        <v>165</v>
      </c>
    </row>
    <row r="1712" s="13" customFormat="1">
      <c r="A1712" s="13"/>
      <c r="B1712" s="192"/>
      <c r="C1712" s="13"/>
      <c r="D1712" s="193" t="s">
        <v>173</v>
      </c>
      <c r="E1712" s="194" t="s">
        <v>1</v>
      </c>
      <c r="F1712" s="195" t="s">
        <v>509</v>
      </c>
      <c r="G1712" s="13"/>
      <c r="H1712" s="196">
        <v>56.939999999999998</v>
      </c>
      <c r="I1712" s="197"/>
      <c r="J1712" s="13"/>
      <c r="K1712" s="13"/>
      <c r="L1712" s="192"/>
      <c r="M1712" s="198"/>
      <c r="N1712" s="199"/>
      <c r="O1712" s="199"/>
      <c r="P1712" s="199"/>
      <c r="Q1712" s="199"/>
      <c r="R1712" s="199"/>
      <c r="S1712" s="199"/>
      <c r="T1712" s="200"/>
      <c r="U1712" s="13"/>
      <c r="V1712" s="13"/>
      <c r="W1712" s="13"/>
      <c r="X1712" s="13"/>
      <c r="Y1712" s="13"/>
      <c r="Z1712" s="13"/>
      <c r="AA1712" s="13"/>
      <c r="AB1712" s="13"/>
      <c r="AC1712" s="13"/>
      <c r="AD1712" s="13"/>
      <c r="AE1712" s="13"/>
      <c r="AT1712" s="194" t="s">
        <v>173</v>
      </c>
      <c r="AU1712" s="194" t="s">
        <v>171</v>
      </c>
      <c r="AV1712" s="13" t="s">
        <v>171</v>
      </c>
      <c r="AW1712" s="13" t="s">
        <v>32</v>
      </c>
      <c r="AX1712" s="13" t="s">
        <v>76</v>
      </c>
      <c r="AY1712" s="194" t="s">
        <v>165</v>
      </c>
    </row>
    <row r="1713" s="13" customFormat="1">
      <c r="A1713" s="13"/>
      <c r="B1713" s="192"/>
      <c r="C1713" s="13"/>
      <c r="D1713" s="193" t="s">
        <v>173</v>
      </c>
      <c r="E1713" s="194" t="s">
        <v>1</v>
      </c>
      <c r="F1713" s="195" t="s">
        <v>510</v>
      </c>
      <c r="G1713" s="13"/>
      <c r="H1713" s="196">
        <v>63.049999999999997</v>
      </c>
      <c r="I1713" s="197"/>
      <c r="J1713" s="13"/>
      <c r="K1713" s="13"/>
      <c r="L1713" s="192"/>
      <c r="M1713" s="198"/>
      <c r="N1713" s="199"/>
      <c r="O1713" s="199"/>
      <c r="P1713" s="199"/>
      <c r="Q1713" s="199"/>
      <c r="R1713" s="199"/>
      <c r="S1713" s="199"/>
      <c r="T1713" s="200"/>
      <c r="U1713" s="13"/>
      <c r="V1713" s="13"/>
      <c r="W1713" s="13"/>
      <c r="X1713" s="13"/>
      <c r="Y1713" s="13"/>
      <c r="Z1713" s="13"/>
      <c r="AA1713" s="13"/>
      <c r="AB1713" s="13"/>
      <c r="AC1713" s="13"/>
      <c r="AD1713" s="13"/>
      <c r="AE1713" s="13"/>
      <c r="AT1713" s="194" t="s">
        <v>173</v>
      </c>
      <c r="AU1713" s="194" t="s">
        <v>171</v>
      </c>
      <c r="AV1713" s="13" t="s">
        <v>171</v>
      </c>
      <c r="AW1713" s="13" t="s">
        <v>32</v>
      </c>
      <c r="AX1713" s="13" t="s">
        <v>76</v>
      </c>
      <c r="AY1713" s="194" t="s">
        <v>165</v>
      </c>
    </row>
    <row r="1714" s="13" customFormat="1">
      <c r="A1714" s="13"/>
      <c r="B1714" s="192"/>
      <c r="C1714" s="13"/>
      <c r="D1714" s="193" t="s">
        <v>173</v>
      </c>
      <c r="E1714" s="194" t="s">
        <v>1</v>
      </c>
      <c r="F1714" s="195" t="s">
        <v>511</v>
      </c>
      <c r="G1714" s="13"/>
      <c r="H1714" s="196">
        <v>57.329999999999998</v>
      </c>
      <c r="I1714" s="197"/>
      <c r="J1714" s="13"/>
      <c r="K1714" s="13"/>
      <c r="L1714" s="192"/>
      <c r="M1714" s="198"/>
      <c r="N1714" s="199"/>
      <c r="O1714" s="199"/>
      <c r="P1714" s="199"/>
      <c r="Q1714" s="199"/>
      <c r="R1714" s="199"/>
      <c r="S1714" s="199"/>
      <c r="T1714" s="200"/>
      <c r="U1714" s="13"/>
      <c r="V1714" s="13"/>
      <c r="W1714" s="13"/>
      <c r="X1714" s="13"/>
      <c r="Y1714" s="13"/>
      <c r="Z1714" s="13"/>
      <c r="AA1714" s="13"/>
      <c r="AB1714" s="13"/>
      <c r="AC1714" s="13"/>
      <c r="AD1714" s="13"/>
      <c r="AE1714" s="13"/>
      <c r="AT1714" s="194" t="s">
        <v>173</v>
      </c>
      <c r="AU1714" s="194" t="s">
        <v>171</v>
      </c>
      <c r="AV1714" s="13" t="s">
        <v>171</v>
      </c>
      <c r="AW1714" s="13" t="s">
        <v>32</v>
      </c>
      <c r="AX1714" s="13" t="s">
        <v>76</v>
      </c>
      <c r="AY1714" s="194" t="s">
        <v>165</v>
      </c>
    </row>
    <row r="1715" s="16" customFormat="1">
      <c r="A1715" s="16"/>
      <c r="B1715" s="227"/>
      <c r="C1715" s="16"/>
      <c r="D1715" s="193" t="s">
        <v>173</v>
      </c>
      <c r="E1715" s="228" t="s">
        <v>1</v>
      </c>
      <c r="F1715" s="229" t="s">
        <v>307</v>
      </c>
      <c r="G1715" s="16"/>
      <c r="H1715" s="230">
        <v>891.84900000000005</v>
      </c>
      <c r="I1715" s="231"/>
      <c r="J1715" s="16"/>
      <c r="K1715" s="16"/>
      <c r="L1715" s="227"/>
      <c r="M1715" s="232"/>
      <c r="N1715" s="233"/>
      <c r="O1715" s="233"/>
      <c r="P1715" s="233"/>
      <c r="Q1715" s="233"/>
      <c r="R1715" s="233"/>
      <c r="S1715" s="233"/>
      <c r="T1715" s="234"/>
      <c r="U1715" s="16"/>
      <c r="V1715" s="16"/>
      <c r="W1715" s="16"/>
      <c r="X1715" s="16"/>
      <c r="Y1715" s="16"/>
      <c r="Z1715" s="16"/>
      <c r="AA1715" s="16"/>
      <c r="AB1715" s="16"/>
      <c r="AC1715" s="16"/>
      <c r="AD1715" s="16"/>
      <c r="AE1715" s="16"/>
      <c r="AT1715" s="228" t="s">
        <v>173</v>
      </c>
      <c r="AU1715" s="228" t="s">
        <v>171</v>
      </c>
      <c r="AV1715" s="16" t="s">
        <v>88</v>
      </c>
      <c r="AW1715" s="16" t="s">
        <v>32</v>
      </c>
      <c r="AX1715" s="16" t="s">
        <v>76</v>
      </c>
      <c r="AY1715" s="228" t="s">
        <v>165</v>
      </c>
    </row>
    <row r="1716" s="14" customFormat="1">
      <c r="A1716" s="14"/>
      <c r="B1716" s="212"/>
      <c r="C1716" s="14"/>
      <c r="D1716" s="193" t="s">
        <v>173</v>
      </c>
      <c r="E1716" s="213" t="s">
        <v>1</v>
      </c>
      <c r="F1716" s="214" t="s">
        <v>231</v>
      </c>
      <c r="G1716" s="14"/>
      <c r="H1716" s="215">
        <v>5468.3290000000006</v>
      </c>
      <c r="I1716" s="216"/>
      <c r="J1716" s="14"/>
      <c r="K1716" s="14"/>
      <c r="L1716" s="212"/>
      <c r="M1716" s="217"/>
      <c r="N1716" s="218"/>
      <c r="O1716" s="218"/>
      <c r="P1716" s="218"/>
      <c r="Q1716" s="218"/>
      <c r="R1716" s="218"/>
      <c r="S1716" s="218"/>
      <c r="T1716" s="219"/>
      <c r="U1716" s="14"/>
      <c r="V1716" s="14"/>
      <c r="W1716" s="14"/>
      <c r="X1716" s="14"/>
      <c r="Y1716" s="14"/>
      <c r="Z1716" s="14"/>
      <c r="AA1716" s="14"/>
      <c r="AB1716" s="14"/>
      <c r="AC1716" s="14"/>
      <c r="AD1716" s="14"/>
      <c r="AE1716" s="14"/>
      <c r="AT1716" s="213" t="s">
        <v>173</v>
      </c>
      <c r="AU1716" s="213" t="s">
        <v>171</v>
      </c>
      <c r="AV1716" s="14" t="s">
        <v>91</v>
      </c>
      <c r="AW1716" s="14" t="s">
        <v>32</v>
      </c>
      <c r="AX1716" s="14" t="s">
        <v>81</v>
      </c>
      <c r="AY1716" s="213" t="s">
        <v>165</v>
      </c>
    </row>
    <row r="1717" s="2" customFormat="1" ht="33" customHeight="1">
      <c r="A1717" s="38"/>
      <c r="B1717" s="177"/>
      <c r="C1717" s="178" t="s">
        <v>2151</v>
      </c>
      <c r="D1717" s="178" t="s">
        <v>167</v>
      </c>
      <c r="E1717" s="179" t="s">
        <v>2152</v>
      </c>
      <c r="F1717" s="180" t="s">
        <v>2153</v>
      </c>
      <c r="G1717" s="181" t="s">
        <v>170</v>
      </c>
      <c r="H1717" s="182">
        <v>1394.2000000000001</v>
      </c>
      <c r="I1717" s="183"/>
      <c r="J1717" s="184">
        <f>ROUND(I1717*H1717,2)</f>
        <v>0</v>
      </c>
      <c r="K1717" s="185"/>
      <c r="L1717" s="39"/>
      <c r="M1717" s="186" t="s">
        <v>1</v>
      </c>
      <c r="N1717" s="187" t="s">
        <v>42</v>
      </c>
      <c r="O1717" s="78"/>
      <c r="P1717" s="188">
        <f>O1717*H1717</f>
        <v>0</v>
      </c>
      <c r="Q1717" s="188">
        <v>0.00029999999999999997</v>
      </c>
      <c r="R1717" s="188">
        <f>Q1717*H1717</f>
        <v>0.41825999999999997</v>
      </c>
      <c r="S1717" s="188">
        <v>0</v>
      </c>
      <c r="T1717" s="189">
        <f>S1717*H1717</f>
        <v>0</v>
      </c>
      <c r="U1717" s="38"/>
      <c r="V1717" s="38"/>
      <c r="W1717" s="38"/>
      <c r="X1717" s="38"/>
      <c r="Y1717" s="38"/>
      <c r="Z1717" s="38"/>
      <c r="AA1717" s="38"/>
      <c r="AB1717" s="38"/>
      <c r="AC1717" s="38"/>
      <c r="AD1717" s="38"/>
      <c r="AE1717" s="38"/>
      <c r="AR1717" s="190" t="s">
        <v>240</v>
      </c>
      <c r="AT1717" s="190" t="s">
        <v>167</v>
      </c>
      <c r="AU1717" s="190" t="s">
        <v>171</v>
      </c>
      <c r="AY1717" s="19" t="s">
        <v>165</v>
      </c>
      <c r="BE1717" s="191">
        <f>IF(N1717="základná",J1717,0)</f>
        <v>0</v>
      </c>
      <c r="BF1717" s="191">
        <f>IF(N1717="znížená",J1717,0)</f>
        <v>0</v>
      </c>
      <c r="BG1717" s="191">
        <f>IF(N1717="zákl. prenesená",J1717,0)</f>
        <v>0</v>
      </c>
      <c r="BH1717" s="191">
        <f>IF(N1717="zníž. prenesená",J1717,0)</f>
        <v>0</v>
      </c>
      <c r="BI1717" s="191">
        <f>IF(N1717="nulová",J1717,0)</f>
        <v>0</v>
      </c>
      <c r="BJ1717" s="19" t="s">
        <v>171</v>
      </c>
      <c r="BK1717" s="191">
        <f>ROUND(I1717*H1717,2)</f>
        <v>0</v>
      </c>
      <c r="BL1717" s="19" t="s">
        <v>240</v>
      </c>
      <c r="BM1717" s="190" t="s">
        <v>2154</v>
      </c>
    </row>
    <row r="1718" s="15" customFormat="1">
      <c r="A1718" s="15"/>
      <c r="B1718" s="220"/>
      <c r="C1718" s="15"/>
      <c r="D1718" s="193" t="s">
        <v>173</v>
      </c>
      <c r="E1718" s="221" t="s">
        <v>1</v>
      </c>
      <c r="F1718" s="222" t="s">
        <v>2155</v>
      </c>
      <c r="G1718" s="15"/>
      <c r="H1718" s="221" t="s">
        <v>1</v>
      </c>
      <c r="I1718" s="223"/>
      <c r="J1718" s="15"/>
      <c r="K1718" s="15"/>
      <c r="L1718" s="220"/>
      <c r="M1718" s="224"/>
      <c r="N1718" s="225"/>
      <c r="O1718" s="225"/>
      <c r="P1718" s="225"/>
      <c r="Q1718" s="225"/>
      <c r="R1718" s="225"/>
      <c r="S1718" s="225"/>
      <c r="T1718" s="226"/>
      <c r="U1718" s="15"/>
      <c r="V1718" s="15"/>
      <c r="W1718" s="15"/>
      <c r="X1718" s="15"/>
      <c r="Y1718" s="15"/>
      <c r="Z1718" s="15"/>
      <c r="AA1718" s="15"/>
      <c r="AB1718" s="15"/>
      <c r="AC1718" s="15"/>
      <c r="AD1718" s="15"/>
      <c r="AE1718" s="15"/>
      <c r="AT1718" s="221" t="s">
        <v>173</v>
      </c>
      <c r="AU1718" s="221" t="s">
        <v>171</v>
      </c>
      <c r="AV1718" s="15" t="s">
        <v>81</v>
      </c>
      <c r="AW1718" s="15" t="s">
        <v>32</v>
      </c>
      <c r="AX1718" s="15" t="s">
        <v>76</v>
      </c>
      <c r="AY1718" s="221" t="s">
        <v>165</v>
      </c>
    </row>
    <row r="1719" s="13" customFormat="1">
      <c r="A1719" s="13"/>
      <c r="B1719" s="192"/>
      <c r="C1719" s="13"/>
      <c r="D1719" s="193" t="s">
        <v>173</v>
      </c>
      <c r="E1719" s="194" t="s">
        <v>1</v>
      </c>
      <c r="F1719" s="195" t="s">
        <v>2156</v>
      </c>
      <c r="G1719" s="13"/>
      <c r="H1719" s="196">
        <v>37.170000000000002</v>
      </c>
      <c r="I1719" s="197"/>
      <c r="J1719" s="13"/>
      <c r="K1719" s="13"/>
      <c r="L1719" s="192"/>
      <c r="M1719" s="198"/>
      <c r="N1719" s="199"/>
      <c r="O1719" s="199"/>
      <c r="P1719" s="199"/>
      <c r="Q1719" s="199"/>
      <c r="R1719" s="199"/>
      <c r="S1719" s="199"/>
      <c r="T1719" s="200"/>
      <c r="U1719" s="13"/>
      <c r="V1719" s="13"/>
      <c r="W1719" s="13"/>
      <c r="X1719" s="13"/>
      <c r="Y1719" s="13"/>
      <c r="Z1719" s="13"/>
      <c r="AA1719" s="13"/>
      <c r="AB1719" s="13"/>
      <c r="AC1719" s="13"/>
      <c r="AD1719" s="13"/>
      <c r="AE1719" s="13"/>
      <c r="AT1719" s="194" t="s">
        <v>173</v>
      </c>
      <c r="AU1719" s="194" t="s">
        <v>171</v>
      </c>
      <c r="AV1719" s="13" t="s">
        <v>171</v>
      </c>
      <c r="AW1719" s="13" t="s">
        <v>32</v>
      </c>
      <c r="AX1719" s="13" t="s">
        <v>76</v>
      </c>
      <c r="AY1719" s="194" t="s">
        <v>165</v>
      </c>
    </row>
    <row r="1720" s="13" customFormat="1">
      <c r="A1720" s="13"/>
      <c r="B1720" s="192"/>
      <c r="C1720" s="13"/>
      <c r="D1720" s="193" t="s">
        <v>173</v>
      </c>
      <c r="E1720" s="194" t="s">
        <v>1</v>
      </c>
      <c r="F1720" s="195" t="s">
        <v>2157</v>
      </c>
      <c r="G1720" s="13"/>
      <c r="H1720" s="196">
        <v>10.970000000000001</v>
      </c>
      <c r="I1720" s="197"/>
      <c r="J1720" s="13"/>
      <c r="K1720" s="13"/>
      <c r="L1720" s="192"/>
      <c r="M1720" s="198"/>
      <c r="N1720" s="199"/>
      <c r="O1720" s="199"/>
      <c r="P1720" s="199"/>
      <c r="Q1720" s="199"/>
      <c r="R1720" s="199"/>
      <c r="S1720" s="199"/>
      <c r="T1720" s="200"/>
      <c r="U1720" s="13"/>
      <c r="V1720" s="13"/>
      <c r="W1720" s="13"/>
      <c r="X1720" s="13"/>
      <c r="Y1720" s="13"/>
      <c r="Z1720" s="13"/>
      <c r="AA1720" s="13"/>
      <c r="AB1720" s="13"/>
      <c r="AC1720" s="13"/>
      <c r="AD1720" s="13"/>
      <c r="AE1720" s="13"/>
      <c r="AT1720" s="194" t="s">
        <v>173</v>
      </c>
      <c r="AU1720" s="194" t="s">
        <v>171</v>
      </c>
      <c r="AV1720" s="13" t="s">
        <v>171</v>
      </c>
      <c r="AW1720" s="13" t="s">
        <v>32</v>
      </c>
      <c r="AX1720" s="13" t="s">
        <v>76</v>
      </c>
      <c r="AY1720" s="194" t="s">
        <v>165</v>
      </c>
    </row>
    <row r="1721" s="13" customFormat="1">
      <c r="A1721" s="13"/>
      <c r="B1721" s="192"/>
      <c r="C1721" s="13"/>
      <c r="D1721" s="193" t="s">
        <v>173</v>
      </c>
      <c r="E1721" s="194" t="s">
        <v>1</v>
      </c>
      <c r="F1721" s="195" t="s">
        <v>2158</v>
      </c>
      <c r="G1721" s="13"/>
      <c r="H1721" s="196">
        <v>11.630000000000001</v>
      </c>
      <c r="I1721" s="197"/>
      <c r="J1721" s="13"/>
      <c r="K1721" s="13"/>
      <c r="L1721" s="192"/>
      <c r="M1721" s="198"/>
      <c r="N1721" s="199"/>
      <c r="O1721" s="199"/>
      <c r="P1721" s="199"/>
      <c r="Q1721" s="199"/>
      <c r="R1721" s="199"/>
      <c r="S1721" s="199"/>
      <c r="T1721" s="200"/>
      <c r="U1721" s="13"/>
      <c r="V1721" s="13"/>
      <c r="W1721" s="13"/>
      <c r="X1721" s="13"/>
      <c r="Y1721" s="13"/>
      <c r="Z1721" s="13"/>
      <c r="AA1721" s="13"/>
      <c r="AB1721" s="13"/>
      <c r="AC1721" s="13"/>
      <c r="AD1721" s="13"/>
      <c r="AE1721" s="13"/>
      <c r="AT1721" s="194" t="s">
        <v>173</v>
      </c>
      <c r="AU1721" s="194" t="s">
        <v>171</v>
      </c>
      <c r="AV1721" s="13" t="s">
        <v>171</v>
      </c>
      <c r="AW1721" s="13" t="s">
        <v>32</v>
      </c>
      <c r="AX1721" s="13" t="s">
        <v>76</v>
      </c>
      <c r="AY1721" s="194" t="s">
        <v>165</v>
      </c>
    </row>
    <row r="1722" s="16" customFormat="1">
      <c r="A1722" s="16"/>
      <c r="B1722" s="227"/>
      <c r="C1722" s="16"/>
      <c r="D1722" s="193" t="s">
        <v>173</v>
      </c>
      <c r="E1722" s="228" t="s">
        <v>1</v>
      </c>
      <c r="F1722" s="229" t="s">
        <v>307</v>
      </c>
      <c r="G1722" s="16"/>
      <c r="H1722" s="230">
        <v>59.770000000000003</v>
      </c>
      <c r="I1722" s="231"/>
      <c r="J1722" s="16"/>
      <c r="K1722" s="16"/>
      <c r="L1722" s="227"/>
      <c r="M1722" s="232"/>
      <c r="N1722" s="233"/>
      <c r="O1722" s="233"/>
      <c r="P1722" s="233"/>
      <c r="Q1722" s="233"/>
      <c r="R1722" s="233"/>
      <c r="S1722" s="233"/>
      <c r="T1722" s="234"/>
      <c r="U1722" s="16"/>
      <c r="V1722" s="16"/>
      <c r="W1722" s="16"/>
      <c r="X1722" s="16"/>
      <c r="Y1722" s="16"/>
      <c r="Z1722" s="16"/>
      <c r="AA1722" s="16"/>
      <c r="AB1722" s="16"/>
      <c r="AC1722" s="16"/>
      <c r="AD1722" s="16"/>
      <c r="AE1722" s="16"/>
      <c r="AT1722" s="228" t="s">
        <v>173</v>
      </c>
      <c r="AU1722" s="228" t="s">
        <v>171</v>
      </c>
      <c r="AV1722" s="16" t="s">
        <v>88</v>
      </c>
      <c r="AW1722" s="16" t="s">
        <v>32</v>
      </c>
      <c r="AX1722" s="16" t="s">
        <v>76</v>
      </c>
      <c r="AY1722" s="228" t="s">
        <v>165</v>
      </c>
    </row>
    <row r="1723" s="15" customFormat="1">
      <c r="A1723" s="15"/>
      <c r="B1723" s="220"/>
      <c r="C1723" s="15"/>
      <c r="D1723" s="193" t="s">
        <v>173</v>
      </c>
      <c r="E1723" s="221" t="s">
        <v>1</v>
      </c>
      <c r="F1723" s="222" t="s">
        <v>260</v>
      </c>
      <c r="G1723" s="15"/>
      <c r="H1723" s="221" t="s">
        <v>1</v>
      </c>
      <c r="I1723" s="223"/>
      <c r="J1723" s="15"/>
      <c r="K1723" s="15"/>
      <c r="L1723" s="220"/>
      <c r="M1723" s="224"/>
      <c r="N1723" s="225"/>
      <c r="O1723" s="225"/>
      <c r="P1723" s="225"/>
      <c r="Q1723" s="225"/>
      <c r="R1723" s="225"/>
      <c r="S1723" s="225"/>
      <c r="T1723" s="226"/>
      <c r="U1723" s="15"/>
      <c r="V1723" s="15"/>
      <c r="W1723" s="15"/>
      <c r="X1723" s="15"/>
      <c r="Y1723" s="15"/>
      <c r="Z1723" s="15"/>
      <c r="AA1723" s="15"/>
      <c r="AB1723" s="15"/>
      <c r="AC1723" s="15"/>
      <c r="AD1723" s="15"/>
      <c r="AE1723" s="15"/>
      <c r="AT1723" s="221" t="s">
        <v>173</v>
      </c>
      <c r="AU1723" s="221" t="s">
        <v>171</v>
      </c>
      <c r="AV1723" s="15" t="s">
        <v>81</v>
      </c>
      <c r="AW1723" s="15" t="s">
        <v>32</v>
      </c>
      <c r="AX1723" s="15" t="s">
        <v>76</v>
      </c>
      <c r="AY1723" s="221" t="s">
        <v>165</v>
      </c>
    </row>
    <row r="1724" s="13" customFormat="1">
      <c r="A1724" s="13"/>
      <c r="B1724" s="192"/>
      <c r="C1724" s="13"/>
      <c r="D1724" s="193" t="s">
        <v>173</v>
      </c>
      <c r="E1724" s="194" t="s">
        <v>1</v>
      </c>
      <c r="F1724" s="195" t="s">
        <v>2040</v>
      </c>
      <c r="G1724" s="13"/>
      <c r="H1724" s="196">
        <v>42.18</v>
      </c>
      <c r="I1724" s="197"/>
      <c r="J1724" s="13"/>
      <c r="K1724" s="13"/>
      <c r="L1724" s="192"/>
      <c r="M1724" s="198"/>
      <c r="N1724" s="199"/>
      <c r="O1724" s="199"/>
      <c r="P1724" s="199"/>
      <c r="Q1724" s="199"/>
      <c r="R1724" s="199"/>
      <c r="S1724" s="199"/>
      <c r="T1724" s="200"/>
      <c r="U1724" s="13"/>
      <c r="V1724" s="13"/>
      <c r="W1724" s="13"/>
      <c r="X1724" s="13"/>
      <c r="Y1724" s="13"/>
      <c r="Z1724" s="13"/>
      <c r="AA1724" s="13"/>
      <c r="AB1724" s="13"/>
      <c r="AC1724" s="13"/>
      <c r="AD1724" s="13"/>
      <c r="AE1724" s="13"/>
      <c r="AT1724" s="194" t="s">
        <v>173</v>
      </c>
      <c r="AU1724" s="194" t="s">
        <v>171</v>
      </c>
      <c r="AV1724" s="13" t="s">
        <v>171</v>
      </c>
      <c r="AW1724" s="13" t="s">
        <v>32</v>
      </c>
      <c r="AX1724" s="13" t="s">
        <v>76</v>
      </c>
      <c r="AY1724" s="194" t="s">
        <v>165</v>
      </c>
    </row>
    <row r="1725" s="13" customFormat="1">
      <c r="A1725" s="13"/>
      <c r="B1725" s="192"/>
      <c r="C1725" s="13"/>
      <c r="D1725" s="193" t="s">
        <v>173</v>
      </c>
      <c r="E1725" s="194" t="s">
        <v>1</v>
      </c>
      <c r="F1725" s="195" t="s">
        <v>2041</v>
      </c>
      <c r="G1725" s="13"/>
      <c r="H1725" s="196">
        <v>59.579999999999998</v>
      </c>
      <c r="I1725" s="197"/>
      <c r="J1725" s="13"/>
      <c r="K1725" s="13"/>
      <c r="L1725" s="192"/>
      <c r="M1725" s="198"/>
      <c r="N1725" s="199"/>
      <c r="O1725" s="199"/>
      <c r="P1725" s="199"/>
      <c r="Q1725" s="199"/>
      <c r="R1725" s="199"/>
      <c r="S1725" s="199"/>
      <c r="T1725" s="200"/>
      <c r="U1725" s="13"/>
      <c r="V1725" s="13"/>
      <c r="W1725" s="13"/>
      <c r="X1725" s="13"/>
      <c r="Y1725" s="13"/>
      <c r="Z1725" s="13"/>
      <c r="AA1725" s="13"/>
      <c r="AB1725" s="13"/>
      <c r="AC1725" s="13"/>
      <c r="AD1725" s="13"/>
      <c r="AE1725" s="13"/>
      <c r="AT1725" s="194" t="s">
        <v>173</v>
      </c>
      <c r="AU1725" s="194" t="s">
        <v>171</v>
      </c>
      <c r="AV1725" s="13" t="s">
        <v>171</v>
      </c>
      <c r="AW1725" s="13" t="s">
        <v>32</v>
      </c>
      <c r="AX1725" s="13" t="s">
        <v>76</v>
      </c>
      <c r="AY1725" s="194" t="s">
        <v>165</v>
      </c>
    </row>
    <row r="1726" s="13" customFormat="1">
      <c r="A1726" s="13"/>
      <c r="B1726" s="192"/>
      <c r="C1726" s="13"/>
      <c r="D1726" s="193" t="s">
        <v>173</v>
      </c>
      <c r="E1726" s="194" t="s">
        <v>1</v>
      </c>
      <c r="F1726" s="195" t="s">
        <v>2049</v>
      </c>
      <c r="G1726" s="13"/>
      <c r="H1726" s="196">
        <v>53.100000000000001</v>
      </c>
      <c r="I1726" s="197"/>
      <c r="J1726" s="13"/>
      <c r="K1726" s="13"/>
      <c r="L1726" s="192"/>
      <c r="M1726" s="198"/>
      <c r="N1726" s="199"/>
      <c r="O1726" s="199"/>
      <c r="P1726" s="199"/>
      <c r="Q1726" s="199"/>
      <c r="R1726" s="199"/>
      <c r="S1726" s="199"/>
      <c r="T1726" s="200"/>
      <c r="U1726" s="13"/>
      <c r="V1726" s="13"/>
      <c r="W1726" s="13"/>
      <c r="X1726" s="13"/>
      <c r="Y1726" s="13"/>
      <c r="Z1726" s="13"/>
      <c r="AA1726" s="13"/>
      <c r="AB1726" s="13"/>
      <c r="AC1726" s="13"/>
      <c r="AD1726" s="13"/>
      <c r="AE1726" s="13"/>
      <c r="AT1726" s="194" t="s">
        <v>173</v>
      </c>
      <c r="AU1726" s="194" t="s">
        <v>171</v>
      </c>
      <c r="AV1726" s="13" t="s">
        <v>171</v>
      </c>
      <c r="AW1726" s="13" t="s">
        <v>32</v>
      </c>
      <c r="AX1726" s="13" t="s">
        <v>76</v>
      </c>
      <c r="AY1726" s="194" t="s">
        <v>165</v>
      </c>
    </row>
    <row r="1727" s="13" customFormat="1">
      <c r="A1727" s="13"/>
      <c r="B1727" s="192"/>
      <c r="C1727" s="13"/>
      <c r="D1727" s="193" t="s">
        <v>173</v>
      </c>
      <c r="E1727" s="194" t="s">
        <v>1</v>
      </c>
      <c r="F1727" s="195" t="s">
        <v>2054</v>
      </c>
      <c r="G1727" s="13"/>
      <c r="H1727" s="196">
        <v>81.299999999999997</v>
      </c>
      <c r="I1727" s="197"/>
      <c r="J1727" s="13"/>
      <c r="K1727" s="13"/>
      <c r="L1727" s="192"/>
      <c r="M1727" s="198"/>
      <c r="N1727" s="199"/>
      <c r="O1727" s="199"/>
      <c r="P1727" s="199"/>
      <c r="Q1727" s="199"/>
      <c r="R1727" s="199"/>
      <c r="S1727" s="199"/>
      <c r="T1727" s="200"/>
      <c r="U1727" s="13"/>
      <c r="V1727" s="13"/>
      <c r="W1727" s="13"/>
      <c r="X1727" s="13"/>
      <c r="Y1727" s="13"/>
      <c r="Z1727" s="13"/>
      <c r="AA1727" s="13"/>
      <c r="AB1727" s="13"/>
      <c r="AC1727" s="13"/>
      <c r="AD1727" s="13"/>
      <c r="AE1727" s="13"/>
      <c r="AT1727" s="194" t="s">
        <v>173</v>
      </c>
      <c r="AU1727" s="194" t="s">
        <v>171</v>
      </c>
      <c r="AV1727" s="13" t="s">
        <v>171</v>
      </c>
      <c r="AW1727" s="13" t="s">
        <v>32</v>
      </c>
      <c r="AX1727" s="13" t="s">
        <v>76</v>
      </c>
      <c r="AY1727" s="194" t="s">
        <v>165</v>
      </c>
    </row>
    <row r="1728" s="13" customFormat="1">
      <c r="A1728" s="13"/>
      <c r="B1728" s="192"/>
      <c r="C1728" s="13"/>
      <c r="D1728" s="193" t="s">
        <v>173</v>
      </c>
      <c r="E1728" s="194" t="s">
        <v>1</v>
      </c>
      <c r="F1728" s="195" t="s">
        <v>2159</v>
      </c>
      <c r="G1728" s="13"/>
      <c r="H1728" s="196">
        <v>51.119999999999997</v>
      </c>
      <c r="I1728" s="197"/>
      <c r="J1728" s="13"/>
      <c r="K1728" s="13"/>
      <c r="L1728" s="192"/>
      <c r="M1728" s="198"/>
      <c r="N1728" s="199"/>
      <c r="O1728" s="199"/>
      <c r="P1728" s="199"/>
      <c r="Q1728" s="199"/>
      <c r="R1728" s="199"/>
      <c r="S1728" s="199"/>
      <c r="T1728" s="200"/>
      <c r="U1728" s="13"/>
      <c r="V1728" s="13"/>
      <c r="W1728" s="13"/>
      <c r="X1728" s="13"/>
      <c r="Y1728" s="13"/>
      <c r="Z1728" s="13"/>
      <c r="AA1728" s="13"/>
      <c r="AB1728" s="13"/>
      <c r="AC1728" s="13"/>
      <c r="AD1728" s="13"/>
      <c r="AE1728" s="13"/>
      <c r="AT1728" s="194" t="s">
        <v>173</v>
      </c>
      <c r="AU1728" s="194" t="s">
        <v>171</v>
      </c>
      <c r="AV1728" s="13" t="s">
        <v>171</v>
      </c>
      <c r="AW1728" s="13" t="s">
        <v>32</v>
      </c>
      <c r="AX1728" s="13" t="s">
        <v>76</v>
      </c>
      <c r="AY1728" s="194" t="s">
        <v>165</v>
      </c>
    </row>
    <row r="1729" s="13" customFormat="1">
      <c r="A1729" s="13"/>
      <c r="B1729" s="192"/>
      <c r="C1729" s="13"/>
      <c r="D1729" s="193" t="s">
        <v>173</v>
      </c>
      <c r="E1729" s="194" t="s">
        <v>1</v>
      </c>
      <c r="F1729" s="195" t="s">
        <v>2057</v>
      </c>
      <c r="G1729" s="13"/>
      <c r="H1729" s="196">
        <v>60.899999999999999</v>
      </c>
      <c r="I1729" s="197"/>
      <c r="J1729" s="13"/>
      <c r="K1729" s="13"/>
      <c r="L1729" s="192"/>
      <c r="M1729" s="198"/>
      <c r="N1729" s="199"/>
      <c r="O1729" s="199"/>
      <c r="P1729" s="199"/>
      <c r="Q1729" s="199"/>
      <c r="R1729" s="199"/>
      <c r="S1729" s="199"/>
      <c r="T1729" s="200"/>
      <c r="U1729" s="13"/>
      <c r="V1729" s="13"/>
      <c r="W1729" s="13"/>
      <c r="X1729" s="13"/>
      <c r="Y1729" s="13"/>
      <c r="Z1729" s="13"/>
      <c r="AA1729" s="13"/>
      <c r="AB1729" s="13"/>
      <c r="AC1729" s="13"/>
      <c r="AD1729" s="13"/>
      <c r="AE1729" s="13"/>
      <c r="AT1729" s="194" t="s">
        <v>173</v>
      </c>
      <c r="AU1729" s="194" t="s">
        <v>171</v>
      </c>
      <c r="AV1729" s="13" t="s">
        <v>171</v>
      </c>
      <c r="AW1729" s="13" t="s">
        <v>32</v>
      </c>
      <c r="AX1729" s="13" t="s">
        <v>76</v>
      </c>
      <c r="AY1729" s="194" t="s">
        <v>165</v>
      </c>
    </row>
    <row r="1730" s="13" customFormat="1">
      <c r="A1730" s="13"/>
      <c r="B1730" s="192"/>
      <c r="C1730" s="13"/>
      <c r="D1730" s="193" t="s">
        <v>173</v>
      </c>
      <c r="E1730" s="194" t="s">
        <v>1</v>
      </c>
      <c r="F1730" s="195" t="s">
        <v>2059</v>
      </c>
      <c r="G1730" s="13"/>
      <c r="H1730" s="196">
        <v>66.299999999999997</v>
      </c>
      <c r="I1730" s="197"/>
      <c r="J1730" s="13"/>
      <c r="K1730" s="13"/>
      <c r="L1730" s="192"/>
      <c r="M1730" s="198"/>
      <c r="N1730" s="199"/>
      <c r="O1730" s="199"/>
      <c r="P1730" s="199"/>
      <c r="Q1730" s="199"/>
      <c r="R1730" s="199"/>
      <c r="S1730" s="199"/>
      <c r="T1730" s="200"/>
      <c r="U1730" s="13"/>
      <c r="V1730" s="13"/>
      <c r="W1730" s="13"/>
      <c r="X1730" s="13"/>
      <c r="Y1730" s="13"/>
      <c r="Z1730" s="13"/>
      <c r="AA1730" s="13"/>
      <c r="AB1730" s="13"/>
      <c r="AC1730" s="13"/>
      <c r="AD1730" s="13"/>
      <c r="AE1730" s="13"/>
      <c r="AT1730" s="194" t="s">
        <v>173</v>
      </c>
      <c r="AU1730" s="194" t="s">
        <v>171</v>
      </c>
      <c r="AV1730" s="13" t="s">
        <v>171</v>
      </c>
      <c r="AW1730" s="13" t="s">
        <v>32</v>
      </c>
      <c r="AX1730" s="13" t="s">
        <v>76</v>
      </c>
      <c r="AY1730" s="194" t="s">
        <v>165</v>
      </c>
    </row>
    <row r="1731" s="13" customFormat="1">
      <c r="A1731" s="13"/>
      <c r="B1731" s="192"/>
      <c r="C1731" s="13"/>
      <c r="D1731" s="193" t="s">
        <v>173</v>
      </c>
      <c r="E1731" s="194" t="s">
        <v>1</v>
      </c>
      <c r="F1731" s="195" t="s">
        <v>2063</v>
      </c>
      <c r="G1731" s="13"/>
      <c r="H1731" s="196">
        <v>36.119999999999997</v>
      </c>
      <c r="I1731" s="197"/>
      <c r="J1731" s="13"/>
      <c r="K1731" s="13"/>
      <c r="L1731" s="192"/>
      <c r="M1731" s="198"/>
      <c r="N1731" s="199"/>
      <c r="O1731" s="199"/>
      <c r="P1731" s="199"/>
      <c r="Q1731" s="199"/>
      <c r="R1731" s="199"/>
      <c r="S1731" s="199"/>
      <c r="T1731" s="200"/>
      <c r="U1731" s="13"/>
      <c r="V1731" s="13"/>
      <c r="W1731" s="13"/>
      <c r="X1731" s="13"/>
      <c r="Y1731" s="13"/>
      <c r="Z1731" s="13"/>
      <c r="AA1731" s="13"/>
      <c r="AB1731" s="13"/>
      <c r="AC1731" s="13"/>
      <c r="AD1731" s="13"/>
      <c r="AE1731" s="13"/>
      <c r="AT1731" s="194" t="s">
        <v>173</v>
      </c>
      <c r="AU1731" s="194" t="s">
        <v>171</v>
      </c>
      <c r="AV1731" s="13" t="s">
        <v>171</v>
      </c>
      <c r="AW1731" s="13" t="s">
        <v>32</v>
      </c>
      <c r="AX1731" s="13" t="s">
        <v>76</v>
      </c>
      <c r="AY1731" s="194" t="s">
        <v>165</v>
      </c>
    </row>
    <row r="1732" s="13" customFormat="1">
      <c r="A1732" s="13"/>
      <c r="B1732" s="192"/>
      <c r="C1732" s="13"/>
      <c r="D1732" s="193" t="s">
        <v>173</v>
      </c>
      <c r="E1732" s="194" t="s">
        <v>1</v>
      </c>
      <c r="F1732" s="195" t="s">
        <v>2064</v>
      </c>
      <c r="G1732" s="13"/>
      <c r="H1732" s="196">
        <v>40.32</v>
      </c>
      <c r="I1732" s="197"/>
      <c r="J1732" s="13"/>
      <c r="K1732" s="13"/>
      <c r="L1732" s="192"/>
      <c r="M1732" s="198"/>
      <c r="N1732" s="199"/>
      <c r="O1732" s="199"/>
      <c r="P1732" s="199"/>
      <c r="Q1732" s="199"/>
      <c r="R1732" s="199"/>
      <c r="S1732" s="199"/>
      <c r="T1732" s="200"/>
      <c r="U1732" s="13"/>
      <c r="V1732" s="13"/>
      <c r="W1732" s="13"/>
      <c r="X1732" s="13"/>
      <c r="Y1732" s="13"/>
      <c r="Z1732" s="13"/>
      <c r="AA1732" s="13"/>
      <c r="AB1732" s="13"/>
      <c r="AC1732" s="13"/>
      <c r="AD1732" s="13"/>
      <c r="AE1732" s="13"/>
      <c r="AT1732" s="194" t="s">
        <v>173</v>
      </c>
      <c r="AU1732" s="194" t="s">
        <v>171</v>
      </c>
      <c r="AV1732" s="13" t="s">
        <v>171</v>
      </c>
      <c r="AW1732" s="13" t="s">
        <v>32</v>
      </c>
      <c r="AX1732" s="13" t="s">
        <v>76</v>
      </c>
      <c r="AY1732" s="194" t="s">
        <v>165</v>
      </c>
    </row>
    <row r="1733" s="13" customFormat="1">
      <c r="A1733" s="13"/>
      <c r="B1733" s="192"/>
      <c r="C1733" s="13"/>
      <c r="D1733" s="193" t="s">
        <v>173</v>
      </c>
      <c r="E1733" s="194" t="s">
        <v>1</v>
      </c>
      <c r="F1733" s="195" t="s">
        <v>2065</v>
      </c>
      <c r="G1733" s="13"/>
      <c r="H1733" s="196">
        <v>41.520000000000003</v>
      </c>
      <c r="I1733" s="197"/>
      <c r="J1733" s="13"/>
      <c r="K1733" s="13"/>
      <c r="L1733" s="192"/>
      <c r="M1733" s="198"/>
      <c r="N1733" s="199"/>
      <c r="O1733" s="199"/>
      <c r="P1733" s="199"/>
      <c r="Q1733" s="199"/>
      <c r="R1733" s="199"/>
      <c r="S1733" s="199"/>
      <c r="T1733" s="200"/>
      <c r="U1733" s="13"/>
      <c r="V1733" s="13"/>
      <c r="W1733" s="13"/>
      <c r="X1733" s="13"/>
      <c r="Y1733" s="13"/>
      <c r="Z1733" s="13"/>
      <c r="AA1733" s="13"/>
      <c r="AB1733" s="13"/>
      <c r="AC1733" s="13"/>
      <c r="AD1733" s="13"/>
      <c r="AE1733" s="13"/>
      <c r="AT1733" s="194" t="s">
        <v>173</v>
      </c>
      <c r="AU1733" s="194" t="s">
        <v>171</v>
      </c>
      <c r="AV1733" s="13" t="s">
        <v>171</v>
      </c>
      <c r="AW1733" s="13" t="s">
        <v>32</v>
      </c>
      <c r="AX1733" s="13" t="s">
        <v>76</v>
      </c>
      <c r="AY1733" s="194" t="s">
        <v>165</v>
      </c>
    </row>
    <row r="1734" s="13" customFormat="1">
      <c r="A1734" s="13"/>
      <c r="B1734" s="192"/>
      <c r="C1734" s="13"/>
      <c r="D1734" s="193" t="s">
        <v>173</v>
      </c>
      <c r="E1734" s="194" t="s">
        <v>1</v>
      </c>
      <c r="F1734" s="195" t="s">
        <v>2066</v>
      </c>
      <c r="G1734" s="13"/>
      <c r="H1734" s="196">
        <v>39.119999999999997</v>
      </c>
      <c r="I1734" s="197"/>
      <c r="J1734" s="13"/>
      <c r="K1734" s="13"/>
      <c r="L1734" s="192"/>
      <c r="M1734" s="198"/>
      <c r="N1734" s="199"/>
      <c r="O1734" s="199"/>
      <c r="P1734" s="199"/>
      <c r="Q1734" s="199"/>
      <c r="R1734" s="199"/>
      <c r="S1734" s="199"/>
      <c r="T1734" s="200"/>
      <c r="U1734" s="13"/>
      <c r="V1734" s="13"/>
      <c r="W1734" s="13"/>
      <c r="X1734" s="13"/>
      <c r="Y1734" s="13"/>
      <c r="Z1734" s="13"/>
      <c r="AA1734" s="13"/>
      <c r="AB1734" s="13"/>
      <c r="AC1734" s="13"/>
      <c r="AD1734" s="13"/>
      <c r="AE1734" s="13"/>
      <c r="AT1734" s="194" t="s">
        <v>173</v>
      </c>
      <c r="AU1734" s="194" t="s">
        <v>171</v>
      </c>
      <c r="AV1734" s="13" t="s">
        <v>171</v>
      </c>
      <c r="AW1734" s="13" t="s">
        <v>32</v>
      </c>
      <c r="AX1734" s="13" t="s">
        <v>76</v>
      </c>
      <c r="AY1734" s="194" t="s">
        <v>165</v>
      </c>
    </row>
    <row r="1735" s="15" customFormat="1">
      <c r="A1735" s="15"/>
      <c r="B1735" s="220"/>
      <c r="C1735" s="15"/>
      <c r="D1735" s="193" t="s">
        <v>173</v>
      </c>
      <c r="E1735" s="221" t="s">
        <v>1</v>
      </c>
      <c r="F1735" s="222" t="s">
        <v>338</v>
      </c>
      <c r="G1735" s="15"/>
      <c r="H1735" s="221" t="s">
        <v>1</v>
      </c>
      <c r="I1735" s="223"/>
      <c r="J1735" s="15"/>
      <c r="K1735" s="15"/>
      <c r="L1735" s="220"/>
      <c r="M1735" s="224"/>
      <c r="N1735" s="225"/>
      <c r="O1735" s="225"/>
      <c r="P1735" s="225"/>
      <c r="Q1735" s="225"/>
      <c r="R1735" s="225"/>
      <c r="S1735" s="225"/>
      <c r="T1735" s="226"/>
      <c r="U1735" s="15"/>
      <c r="V1735" s="15"/>
      <c r="W1735" s="15"/>
      <c r="X1735" s="15"/>
      <c r="Y1735" s="15"/>
      <c r="Z1735" s="15"/>
      <c r="AA1735" s="15"/>
      <c r="AB1735" s="15"/>
      <c r="AC1735" s="15"/>
      <c r="AD1735" s="15"/>
      <c r="AE1735" s="15"/>
      <c r="AT1735" s="221" t="s">
        <v>173</v>
      </c>
      <c r="AU1735" s="221" t="s">
        <v>171</v>
      </c>
      <c r="AV1735" s="15" t="s">
        <v>81</v>
      </c>
      <c r="AW1735" s="15" t="s">
        <v>32</v>
      </c>
      <c r="AX1735" s="15" t="s">
        <v>76</v>
      </c>
      <c r="AY1735" s="221" t="s">
        <v>165</v>
      </c>
    </row>
    <row r="1736" s="13" customFormat="1">
      <c r="A1736" s="13"/>
      <c r="B1736" s="192"/>
      <c r="C1736" s="13"/>
      <c r="D1736" s="193" t="s">
        <v>173</v>
      </c>
      <c r="E1736" s="194" t="s">
        <v>1</v>
      </c>
      <c r="F1736" s="195" t="s">
        <v>2069</v>
      </c>
      <c r="G1736" s="13"/>
      <c r="H1736" s="196">
        <v>62.122</v>
      </c>
      <c r="I1736" s="197"/>
      <c r="J1736" s="13"/>
      <c r="K1736" s="13"/>
      <c r="L1736" s="192"/>
      <c r="M1736" s="198"/>
      <c r="N1736" s="199"/>
      <c r="O1736" s="199"/>
      <c r="P1736" s="199"/>
      <c r="Q1736" s="199"/>
      <c r="R1736" s="199"/>
      <c r="S1736" s="199"/>
      <c r="T1736" s="200"/>
      <c r="U1736" s="13"/>
      <c r="V1736" s="13"/>
      <c r="W1736" s="13"/>
      <c r="X1736" s="13"/>
      <c r="Y1736" s="13"/>
      <c r="Z1736" s="13"/>
      <c r="AA1736" s="13"/>
      <c r="AB1736" s="13"/>
      <c r="AC1736" s="13"/>
      <c r="AD1736" s="13"/>
      <c r="AE1736" s="13"/>
      <c r="AT1736" s="194" t="s">
        <v>173</v>
      </c>
      <c r="AU1736" s="194" t="s">
        <v>171</v>
      </c>
      <c r="AV1736" s="13" t="s">
        <v>171</v>
      </c>
      <c r="AW1736" s="13" t="s">
        <v>32</v>
      </c>
      <c r="AX1736" s="13" t="s">
        <v>76</v>
      </c>
      <c r="AY1736" s="194" t="s">
        <v>165</v>
      </c>
    </row>
    <row r="1737" s="13" customFormat="1">
      <c r="A1737" s="13"/>
      <c r="B1737" s="192"/>
      <c r="C1737" s="13"/>
      <c r="D1737" s="193" t="s">
        <v>173</v>
      </c>
      <c r="E1737" s="194" t="s">
        <v>1</v>
      </c>
      <c r="F1737" s="195" t="s">
        <v>2096</v>
      </c>
      <c r="G1737" s="13"/>
      <c r="H1737" s="196">
        <v>66.215999999999994</v>
      </c>
      <c r="I1737" s="197"/>
      <c r="J1737" s="13"/>
      <c r="K1737" s="13"/>
      <c r="L1737" s="192"/>
      <c r="M1737" s="198"/>
      <c r="N1737" s="199"/>
      <c r="O1737" s="199"/>
      <c r="P1737" s="199"/>
      <c r="Q1737" s="199"/>
      <c r="R1737" s="199"/>
      <c r="S1737" s="199"/>
      <c r="T1737" s="200"/>
      <c r="U1737" s="13"/>
      <c r="V1737" s="13"/>
      <c r="W1737" s="13"/>
      <c r="X1737" s="13"/>
      <c r="Y1737" s="13"/>
      <c r="Z1737" s="13"/>
      <c r="AA1737" s="13"/>
      <c r="AB1737" s="13"/>
      <c r="AC1737" s="13"/>
      <c r="AD1737" s="13"/>
      <c r="AE1737" s="13"/>
      <c r="AT1737" s="194" t="s">
        <v>173</v>
      </c>
      <c r="AU1737" s="194" t="s">
        <v>171</v>
      </c>
      <c r="AV1737" s="13" t="s">
        <v>171</v>
      </c>
      <c r="AW1737" s="13" t="s">
        <v>32</v>
      </c>
      <c r="AX1737" s="13" t="s">
        <v>76</v>
      </c>
      <c r="AY1737" s="194" t="s">
        <v>165</v>
      </c>
    </row>
    <row r="1738" s="15" customFormat="1">
      <c r="A1738" s="15"/>
      <c r="B1738" s="220"/>
      <c r="C1738" s="15"/>
      <c r="D1738" s="193" t="s">
        <v>173</v>
      </c>
      <c r="E1738" s="221" t="s">
        <v>1</v>
      </c>
      <c r="F1738" s="222" t="s">
        <v>653</v>
      </c>
      <c r="G1738" s="15"/>
      <c r="H1738" s="221" t="s">
        <v>1</v>
      </c>
      <c r="I1738" s="223"/>
      <c r="J1738" s="15"/>
      <c r="K1738" s="15"/>
      <c r="L1738" s="220"/>
      <c r="M1738" s="224"/>
      <c r="N1738" s="225"/>
      <c r="O1738" s="225"/>
      <c r="P1738" s="225"/>
      <c r="Q1738" s="225"/>
      <c r="R1738" s="225"/>
      <c r="S1738" s="225"/>
      <c r="T1738" s="226"/>
      <c r="U1738" s="15"/>
      <c r="V1738" s="15"/>
      <c r="W1738" s="15"/>
      <c r="X1738" s="15"/>
      <c r="Y1738" s="15"/>
      <c r="Z1738" s="15"/>
      <c r="AA1738" s="15"/>
      <c r="AB1738" s="15"/>
      <c r="AC1738" s="15"/>
      <c r="AD1738" s="15"/>
      <c r="AE1738" s="15"/>
      <c r="AT1738" s="221" t="s">
        <v>173</v>
      </c>
      <c r="AU1738" s="221" t="s">
        <v>171</v>
      </c>
      <c r="AV1738" s="15" t="s">
        <v>81</v>
      </c>
      <c r="AW1738" s="15" t="s">
        <v>32</v>
      </c>
      <c r="AX1738" s="15" t="s">
        <v>76</v>
      </c>
      <c r="AY1738" s="221" t="s">
        <v>165</v>
      </c>
    </row>
    <row r="1739" s="13" customFormat="1">
      <c r="A1739" s="13"/>
      <c r="B1739" s="192"/>
      <c r="C1739" s="13"/>
      <c r="D1739" s="193" t="s">
        <v>173</v>
      </c>
      <c r="E1739" s="194" t="s">
        <v>1</v>
      </c>
      <c r="F1739" s="195" t="s">
        <v>2105</v>
      </c>
      <c r="G1739" s="13"/>
      <c r="H1739" s="196">
        <v>53.613</v>
      </c>
      <c r="I1739" s="197"/>
      <c r="J1739" s="13"/>
      <c r="K1739" s="13"/>
      <c r="L1739" s="192"/>
      <c r="M1739" s="198"/>
      <c r="N1739" s="199"/>
      <c r="O1739" s="199"/>
      <c r="P1739" s="199"/>
      <c r="Q1739" s="199"/>
      <c r="R1739" s="199"/>
      <c r="S1739" s="199"/>
      <c r="T1739" s="200"/>
      <c r="U1739" s="13"/>
      <c r="V1739" s="13"/>
      <c r="W1739" s="13"/>
      <c r="X1739" s="13"/>
      <c r="Y1739" s="13"/>
      <c r="Z1739" s="13"/>
      <c r="AA1739" s="13"/>
      <c r="AB1739" s="13"/>
      <c r="AC1739" s="13"/>
      <c r="AD1739" s="13"/>
      <c r="AE1739" s="13"/>
      <c r="AT1739" s="194" t="s">
        <v>173</v>
      </c>
      <c r="AU1739" s="194" t="s">
        <v>171</v>
      </c>
      <c r="AV1739" s="13" t="s">
        <v>171</v>
      </c>
      <c r="AW1739" s="13" t="s">
        <v>32</v>
      </c>
      <c r="AX1739" s="13" t="s">
        <v>76</v>
      </c>
      <c r="AY1739" s="194" t="s">
        <v>165</v>
      </c>
    </row>
    <row r="1740" s="13" customFormat="1">
      <c r="A1740" s="13"/>
      <c r="B1740" s="192"/>
      <c r="C1740" s="13"/>
      <c r="D1740" s="193" t="s">
        <v>173</v>
      </c>
      <c r="E1740" s="194" t="s">
        <v>1</v>
      </c>
      <c r="F1740" s="195" t="s">
        <v>463</v>
      </c>
      <c r="G1740" s="13"/>
      <c r="H1740" s="196">
        <v>74.259</v>
      </c>
      <c r="I1740" s="197"/>
      <c r="J1740" s="13"/>
      <c r="K1740" s="13"/>
      <c r="L1740" s="192"/>
      <c r="M1740" s="198"/>
      <c r="N1740" s="199"/>
      <c r="O1740" s="199"/>
      <c r="P1740" s="199"/>
      <c r="Q1740" s="199"/>
      <c r="R1740" s="199"/>
      <c r="S1740" s="199"/>
      <c r="T1740" s="200"/>
      <c r="U1740" s="13"/>
      <c r="V1740" s="13"/>
      <c r="W1740" s="13"/>
      <c r="X1740" s="13"/>
      <c r="Y1740" s="13"/>
      <c r="Z1740" s="13"/>
      <c r="AA1740" s="13"/>
      <c r="AB1740" s="13"/>
      <c r="AC1740" s="13"/>
      <c r="AD1740" s="13"/>
      <c r="AE1740" s="13"/>
      <c r="AT1740" s="194" t="s">
        <v>173</v>
      </c>
      <c r="AU1740" s="194" t="s">
        <v>171</v>
      </c>
      <c r="AV1740" s="13" t="s">
        <v>171</v>
      </c>
      <c r="AW1740" s="13" t="s">
        <v>32</v>
      </c>
      <c r="AX1740" s="13" t="s">
        <v>76</v>
      </c>
      <c r="AY1740" s="194" t="s">
        <v>165</v>
      </c>
    </row>
    <row r="1741" s="13" customFormat="1">
      <c r="A1741" s="13"/>
      <c r="B1741" s="192"/>
      <c r="C1741" s="13"/>
      <c r="D1741" s="193" t="s">
        <v>173</v>
      </c>
      <c r="E1741" s="194" t="s">
        <v>1</v>
      </c>
      <c r="F1741" s="195" t="s">
        <v>465</v>
      </c>
      <c r="G1741" s="13"/>
      <c r="H1741" s="196">
        <v>55.277999999999999</v>
      </c>
      <c r="I1741" s="197"/>
      <c r="J1741" s="13"/>
      <c r="K1741" s="13"/>
      <c r="L1741" s="192"/>
      <c r="M1741" s="198"/>
      <c r="N1741" s="199"/>
      <c r="O1741" s="199"/>
      <c r="P1741" s="199"/>
      <c r="Q1741" s="199"/>
      <c r="R1741" s="199"/>
      <c r="S1741" s="199"/>
      <c r="T1741" s="200"/>
      <c r="U1741" s="13"/>
      <c r="V1741" s="13"/>
      <c r="W1741" s="13"/>
      <c r="X1741" s="13"/>
      <c r="Y1741" s="13"/>
      <c r="Z1741" s="13"/>
      <c r="AA1741" s="13"/>
      <c r="AB1741" s="13"/>
      <c r="AC1741" s="13"/>
      <c r="AD1741" s="13"/>
      <c r="AE1741" s="13"/>
      <c r="AT1741" s="194" t="s">
        <v>173</v>
      </c>
      <c r="AU1741" s="194" t="s">
        <v>171</v>
      </c>
      <c r="AV1741" s="13" t="s">
        <v>171</v>
      </c>
      <c r="AW1741" s="13" t="s">
        <v>32</v>
      </c>
      <c r="AX1741" s="13" t="s">
        <v>76</v>
      </c>
      <c r="AY1741" s="194" t="s">
        <v>165</v>
      </c>
    </row>
    <row r="1742" s="13" customFormat="1">
      <c r="A1742" s="13"/>
      <c r="B1742" s="192"/>
      <c r="C1742" s="13"/>
      <c r="D1742" s="193" t="s">
        <v>173</v>
      </c>
      <c r="E1742" s="194" t="s">
        <v>1</v>
      </c>
      <c r="F1742" s="195" t="s">
        <v>2108</v>
      </c>
      <c r="G1742" s="13"/>
      <c r="H1742" s="196">
        <v>67.266000000000005</v>
      </c>
      <c r="I1742" s="197"/>
      <c r="J1742" s="13"/>
      <c r="K1742" s="13"/>
      <c r="L1742" s="192"/>
      <c r="M1742" s="198"/>
      <c r="N1742" s="199"/>
      <c r="O1742" s="199"/>
      <c r="P1742" s="199"/>
      <c r="Q1742" s="199"/>
      <c r="R1742" s="199"/>
      <c r="S1742" s="199"/>
      <c r="T1742" s="200"/>
      <c r="U1742" s="13"/>
      <c r="V1742" s="13"/>
      <c r="W1742" s="13"/>
      <c r="X1742" s="13"/>
      <c r="Y1742" s="13"/>
      <c r="Z1742" s="13"/>
      <c r="AA1742" s="13"/>
      <c r="AB1742" s="13"/>
      <c r="AC1742" s="13"/>
      <c r="AD1742" s="13"/>
      <c r="AE1742" s="13"/>
      <c r="AT1742" s="194" t="s">
        <v>173</v>
      </c>
      <c r="AU1742" s="194" t="s">
        <v>171</v>
      </c>
      <c r="AV1742" s="13" t="s">
        <v>171</v>
      </c>
      <c r="AW1742" s="13" t="s">
        <v>32</v>
      </c>
      <c r="AX1742" s="13" t="s">
        <v>76</v>
      </c>
      <c r="AY1742" s="194" t="s">
        <v>165</v>
      </c>
    </row>
    <row r="1743" s="13" customFormat="1">
      <c r="A1743" s="13"/>
      <c r="B1743" s="192"/>
      <c r="C1743" s="13"/>
      <c r="D1743" s="193" t="s">
        <v>173</v>
      </c>
      <c r="E1743" s="194" t="s">
        <v>1</v>
      </c>
      <c r="F1743" s="195" t="s">
        <v>2109</v>
      </c>
      <c r="G1743" s="13"/>
      <c r="H1743" s="196">
        <v>64.436000000000007</v>
      </c>
      <c r="I1743" s="197"/>
      <c r="J1743" s="13"/>
      <c r="K1743" s="13"/>
      <c r="L1743" s="192"/>
      <c r="M1743" s="198"/>
      <c r="N1743" s="199"/>
      <c r="O1743" s="199"/>
      <c r="P1743" s="199"/>
      <c r="Q1743" s="199"/>
      <c r="R1743" s="199"/>
      <c r="S1743" s="199"/>
      <c r="T1743" s="200"/>
      <c r="U1743" s="13"/>
      <c r="V1743" s="13"/>
      <c r="W1743" s="13"/>
      <c r="X1743" s="13"/>
      <c r="Y1743" s="13"/>
      <c r="Z1743" s="13"/>
      <c r="AA1743" s="13"/>
      <c r="AB1743" s="13"/>
      <c r="AC1743" s="13"/>
      <c r="AD1743" s="13"/>
      <c r="AE1743" s="13"/>
      <c r="AT1743" s="194" t="s">
        <v>173</v>
      </c>
      <c r="AU1743" s="194" t="s">
        <v>171</v>
      </c>
      <c r="AV1743" s="13" t="s">
        <v>171</v>
      </c>
      <c r="AW1743" s="13" t="s">
        <v>32</v>
      </c>
      <c r="AX1743" s="13" t="s">
        <v>76</v>
      </c>
      <c r="AY1743" s="194" t="s">
        <v>165</v>
      </c>
    </row>
    <row r="1744" s="13" customFormat="1">
      <c r="A1744" s="13"/>
      <c r="B1744" s="192"/>
      <c r="C1744" s="13"/>
      <c r="D1744" s="193" t="s">
        <v>173</v>
      </c>
      <c r="E1744" s="194" t="s">
        <v>1</v>
      </c>
      <c r="F1744" s="195" t="s">
        <v>2110</v>
      </c>
      <c r="G1744" s="13"/>
      <c r="H1744" s="196">
        <v>77.921999999999997</v>
      </c>
      <c r="I1744" s="197"/>
      <c r="J1744" s="13"/>
      <c r="K1744" s="13"/>
      <c r="L1744" s="192"/>
      <c r="M1744" s="198"/>
      <c r="N1744" s="199"/>
      <c r="O1744" s="199"/>
      <c r="P1744" s="199"/>
      <c r="Q1744" s="199"/>
      <c r="R1744" s="199"/>
      <c r="S1744" s="199"/>
      <c r="T1744" s="200"/>
      <c r="U1744" s="13"/>
      <c r="V1744" s="13"/>
      <c r="W1744" s="13"/>
      <c r="X1744" s="13"/>
      <c r="Y1744" s="13"/>
      <c r="Z1744" s="13"/>
      <c r="AA1744" s="13"/>
      <c r="AB1744" s="13"/>
      <c r="AC1744" s="13"/>
      <c r="AD1744" s="13"/>
      <c r="AE1744" s="13"/>
      <c r="AT1744" s="194" t="s">
        <v>173</v>
      </c>
      <c r="AU1744" s="194" t="s">
        <v>171</v>
      </c>
      <c r="AV1744" s="13" t="s">
        <v>171</v>
      </c>
      <c r="AW1744" s="13" t="s">
        <v>32</v>
      </c>
      <c r="AX1744" s="13" t="s">
        <v>76</v>
      </c>
      <c r="AY1744" s="194" t="s">
        <v>165</v>
      </c>
    </row>
    <row r="1745" s="13" customFormat="1">
      <c r="A1745" s="13"/>
      <c r="B1745" s="192"/>
      <c r="C1745" s="13"/>
      <c r="D1745" s="193" t="s">
        <v>173</v>
      </c>
      <c r="E1745" s="194" t="s">
        <v>1</v>
      </c>
      <c r="F1745" s="195" t="s">
        <v>2160</v>
      </c>
      <c r="G1745" s="13"/>
      <c r="H1745" s="196">
        <v>28.638000000000002</v>
      </c>
      <c r="I1745" s="197"/>
      <c r="J1745" s="13"/>
      <c r="K1745" s="13"/>
      <c r="L1745" s="192"/>
      <c r="M1745" s="198"/>
      <c r="N1745" s="199"/>
      <c r="O1745" s="199"/>
      <c r="P1745" s="199"/>
      <c r="Q1745" s="199"/>
      <c r="R1745" s="199"/>
      <c r="S1745" s="199"/>
      <c r="T1745" s="200"/>
      <c r="U1745" s="13"/>
      <c r="V1745" s="13"/>
      <c r="W1745" s="13"/>
      <c r="X1745" s="13"/>
      <c r="Y1745" s="13"/>
      <c r="Z1745" s="13"/>
      <c r="AA1745" s="13"/>
      <c r="AB1745" s="13"/>
      <c r="AC1745" s="13"/>
      <c r="AD1745" s="13"/>
      <c r="AE1745" s="13"/>
      <c r="AT1745" s="194" t="s">
        <v>173</v>
      </c>
      <c r="AU1745" s="194" t="s">
        <v>171</v>
      </c>
      <c r="AV1745" s="13" t="s">
        <v>171</v>
      </c>
      <c r="AW1745" s="13" t="s">
        <v>32</v>
      </c>
      <c r="AX1745" s="13" t="s">
        <v>76</v>
      </c>
      <c r="AY1745" s="194" t="s">
        <v>165</v>
      </c>
    </row>
    <row r="1746" s="13" customFormat="1">
      <c r="A1746" s="13"/>
      <c r="B1746" s="192"/>
      <c r="C1746" s="13"/>
      <c r="D1746" s="193" t="s">
        <v>173</v>
      </c>
      <c r="E1746" s="194" t="s">
        <v>1</v>
      </c>
      <c r="F1746" s="195" t="s">
        <v>2112</v>
      </c>
      <c r="G1746" s="13"/>
      <c r="H1746" s="196">
        <v>53.945999999999998</v>
      </c>
      <c r="I1746" s="197"/>
      <c r="J1746" s="13"/>
      <c r="K1746" s="13"/>
      <c r="L1746" s="192"/>
      <c r="M1746" s="198"/>
      <c r="N1746" s="199"/>
      <c r="O1746" s="199"/>
      <c r="P1746" s="199"/>
      <c r="Q1746" s="199"/>
      <c r="R1746" s="199"/>
      <c r="S1746" s="199"/>
      <c r="T1746" s="200"/>
      <c r="U1746" s="13"/>
      <c r="V1746" s="13"/>
      <c r="W1746" s="13"/>
      <c r="X1746" s="13"/>
      <c r="Y1746" s="13"/>
      <c r="Z1746" s="13"/>
      <c r="AA1746" s="13"/>
      <c r="AB1746" s="13"/>
      <c r="AC1746" s="13"/>
      <c r="AD1746" s="13"/>
      <c r="AE1746" s="13"/>
      <c r="AT1746" s="194" t="s">
        <v>173</v>
      </c>
      <c r="AU1746" s="194" t="s">
        <v>171</v>
      </c>
      <c r="AV1746" s="13" t="s">
        <v>171</v>
      </c>
      <c r="AW1746" s="13" t="s">
        <v>32</v>
      </c>
      <c r="AX1746" s="13" t="s">
        <v>76</v>
      </c>
      <c r="AY1746" s="194" t="s">
        <v>165</v>
      </c>
    </row>
    <row r="1747" s="13" customFormat="1">
      <c r="A1747" s="13"/>
      <c r="B1747" s="192"/>
      <c r="C1747" s="13"/>
      <c r="D1747" s="193" t="s">
        <v>173</v>
      </c>
      <c r="E1747" s="194" t="s">
        <v>1</v>
      </c>
      <c r="F1747" s="195" t="s">
        <v>474</v>
      </c>
      <c r="G1747" s="13"/>
      <c r="H1747" s="196">
        <v>74.259</v>
      </c>
      <c r="I1747" s="197"/>
      <c r="J1747" s="13"/>
      <c r="K1747" s="13"/>
      <c r="L1747" s="192"/>
      <c r="M1747" s="198"/>
      <c r="N1747" s="199"/>
      <c r="O1747" s="199"/>
      <c r="P1747" s="199"/>
      <c r="Q1747" s="199"/>
      <c r="R1747" s="199"/>
      <c r="S1747" s="199"/>
      <c r="T1747" s="200"/>
      <c r="U1747" s="13"/>
      <c r="V1747" s="13"/>
      <c r="W1747" s="13"/>
      <c r="X1747" s="13"/>
      <c r="Y1747" s="13"/>
      <c r="Z1747" s="13"/>
      <c r="AA1747" s="13"/>
      <c r="AB1747" s="13"/>
      <c r="AC1747" s="13"/>
      <c r="AD1747" s="13"/>
      <c r="AE1747" s="13"/>
      <c r="AT1747" s="194" t="s">
        <v>173</v>
      </c>
      <c r="AU1747" s="194" t="s">
        <v>171</v>
      </c>
      <c r="AV1747" s="13" t="s">
        <v>171</v>
      </c>
      <c r="AW1747" s="13" t="s">
        <v>32</v>
      </c>
      <c r="AX1747" s="13" t="s">
        <v>76</v>
      </c>
      <c r="AY1747" s="194" t="s">
        <v>165</v>
      </c>
    </row>
    <row r="1748" s="13" customFormat="1">
      <c r="A1748" s="13"/>
      <c r="B1748" s="192"/>
      <c r="C1748" s="13"/>
      <c r="D1748" s="193" t="s">
        <v>173</v>
      </c>
      <c r="E1748" s="194" t="s">
        <v>1</v>
      </c>
      <c r="F1748" s="195" t="s">
        <v>2114</v>
      </c>
      <c r="G1748" s="13"/>
      <c r="H1748" s="196">
        <v>53.613</v>
      </c>
      <c r="I1748" s="197"/>
      <c r="J1748" s="13"/>
      <c r="K1748" s="13"/>
      <c r="L1748" s="192"/>
      <c r="M1748" s="198"/>
      <c r="N1748" s="199"/>
      <c r="O1748" s="199"/>
      <c r="P1748" s="199"/>
      <c r="Q1748" s="199"/>
      <c r="R1748" s="199"/>
      <c r="S1748" s="199"/>
      <c r="T1748" s="200"/>
      <c r="U1748" s="13"/>
      <c r="V1748" s="13"/>
      <c r="W1748" s="13"/>
      <c r="X1748" s="13"/>
      <c r="Y1748" s="13"/>
      <c r="Z1748" s="13"/>
      <c r="AA1748" s="13"/>
      <c r="AB1748" s="13"/>
      <c r="AC1748" s="13"/>
      <c r="AD1748" s="13"/>
      <c r="AE1748" s="13"/>
      <c r="AT1748" s="194" t="s">
        <v>173</v>
      </c>
      <c r="AU1748" s="194" t="s">
        <v>171</v>
      </c>
      <c r="AV1748" s="13" t="s">
        <v>171</v>
      </c>
      <c r="AW1748" s="13" t="s">
        <v>32</v>
      </c>
      <c r="AX1748" s="13" t="s">
        <v>76</v>
      </c>
      <c r="AY1748" s="194" t="s">
        <v>165</v>
      </c>
    </row>
    <row r="1749" s="13" customFormat="1">
      <c r="A1749" s="13"/>
      <c r="B1749" s="192"/>
      <c r="C1749" s="13"/>
      <c r="D1749" s="193" t="s">
        <v>173</v>
      </c>
      <c r="E1749" s="194" t="s">
        <v>1</v>
      </c>
      <c r="F1749" s="195" t="s">
        <v>2115</v>
      </c>
      <c r="G1749" s="13"/>
      <c r="H1749" s="196">
        <v>31.302</v>
      </c>
      <c r="I1749" s="197"/>
      <c r="J1749" s="13"/>
      <c r="K1749" s="13"/>
      <c r="L1749" s="192"/>
      <c r="M1749" s="198"/>
      <c r="N1749" s="199"/>
      <c r="O1749" s="199"/>
      <c r="P1749" s="199"/>
      <c r="Q1749" s="199"/>
      <c r="R1749" s="199"/>
      <c r="S1749" s="199"/>
      <c r="T1749" s="200"/>
      <c r="U1749" s="13"/>
      <c r="V1749" s="13"/>
      <c r="W1749" s="13"/>
      <c r="X1749" s="13"/>
      <c r="Y1749" s="13"/>
      <c r="Z1749" s="13"/>
      <c r="AA1749" s="13"/>
      <c r="AB1749" s="13"/>
      <c r="AC1749" s="13"/>
      <c r="AD1749" s="13"/>
      <c r="AE1749" s="13"/>
      <c r="AT1749" s="194" t="s">
        <v>173</v>
      </c>
      <c r="AU1749" s="194" t="s">
        <v>171</v>
      </c>
      <c r="AV1749" s="13" t="s">
        <v>171</v>
      </c>
      <c r="AW1749" s="13" t="s">
        <v>32</v>
      </c>
      <c r="AX1749" s="13" t="s">
        <v>76</v>
      </c>
      <c r="AY1749" s="194" t="s">
        <v>165</v>
      </c>
    </row>
    <row r="1750" s="16" customFormat="1">
      <c r="A1750" s="16"/>
      <c r="B1750" s="227"/>
      <c r="C1750" s="16"/>
      <c r="D1750" s="193" t="s">
        <v>173</v>
      </c>
      <c r="E1750" s="228" t="s">
        <v>1</v>
      </c>
      <c r="F1750" s="229" t="s">
        <v>307</v>
      </c>
      <c r="G1750" s="16"/>
      <c r="H1750" s="230">
        <v>1334.4299999999998</v>
      </c>
      <c r="I1750" s="231"/>
      <c r="J1750" s="16"/>
      <c r="K1750" s="16"/>
      <c r="L1750" s="227"/>
      <c r="M1750" s="232"/>
      <c r="N1750" s="233"/>
      <c r="O1750" s="233"/>
      <c r="P1750" s="233"/>
      <c r="Q1750" s="233"/>
      <c r="R1750" s="233"/>
      <c r="S1750" s="233"/>
      <c r="T1750" s="234"/>
      <c r="U1750" s="16"/>
      <c r="V1750" s="16"/>
      <c r="W1750" s="16"/>
      <c r="X1750" s="16"/>
      <c r="Y1750" s="16"/>
      <c r="Z1750" s="16"/>
      <c r="AA1750" s="16"/>
      <c r="AB1750" s="16"/>
      <c r="AC1750" s="16"/>
      <c r="AD1750" s="16"/>
      <c r="AE1750" s="16"/>
      <c r="AT1750" s="228" t="s">
        <v>173</v>
      </c>
      <c r="AU1750" s="228" t="s">
        <v>171</v>
      </c>
      <c r="AV1750" s="16" t="s">
        <v>88</v>
      </c>
      <c r="AW1750" s="16" t="s">
        <v>32</v>
      </c>
      <c r="AX1750" s="16" t="s">
        <v>76</v>
      </c>
      <c r="AY1750" s="228" t="s">
        <v>165</v>
      </c>
    </row>
    <row r="1751" s="14" customFormat="1">
      <c r="A1751" s="14"/>
      <c r="B1751" s="212"/>
      <c r="C1751" s="14"/>
      <c r="D1751" s="193" t="s">
        <v>173</v>
      </c>
      <c r="E1751" s="213" t="s">
        <v>1</v>
      </c>
      <c r="F1751" s="214" t="s">
        <v>231</v>
      </c>
      <c r="G1751" s="14"/>
      <c r="H1751" s="215">
        <v>1394.1999999999998</v>
      </c>
      <c r="I1751" s="216"/>
      <c r="J1751" s="14"/>
      <c r="K1751" s="14"/>
      <c r="L1751" s="212"/>
      <c r="M1751" s="217"/>
      <c r="N1751" s="218"/>
      <c r="O1751" s="218"/>
      <c r="P1751" s="218"/>
      <c r="Q1751" s="218"/>
      <c r="R1751" s="218"/>
      <c r="S1751" s="218"/>
      <c r="T1751" s="219"/>
      <c r="U1751" s="14"/>
      <c r="V1751" s="14"/>
      <c r="W1751" s="14"/>
      <c r="X1751" s="14"/>
      <c r="Y1751" s="14"/>
      <c r="Z1751" s="14"/>
      <c r="AA1751" s="14"/>
      <c r="AB1751" s="14"/>
      <c r="AC1751" s="14"/>
      <c r="AD1751" s="14"/>
      <c r="AE1751" s="14"/>
      <c r="AT1751" s="213" t="s">
        <v>173</v>
      </c>
      <c r="AU1751" s="213" t="s">
        <v>171</v>
      </c>
      <c r="AV1751" s="14" t="s">
        <v>91</v>
      </c>
      <c r="AW1751" s="14" t="s">
        <v>32</v>
      </c>
      <c r="AX1751" s="14" t="s">
        <v>81</v>
      </c>
      <c r="AY1751" s="213" t="s">
        <v>165</v>
      </c>
    </row>
    <row r="1752" s="2" customFormat="1" ht="33" customHeight="1">
      <c r="A1752" s="38"/>
      <c r="B1752" s="177"/>
      <c r="C1752" s="178" t="s">
        <v>2161</v>
      </c>
      <c r="D1752" s="178" t="s">
        <v>167</v>
      </c>
      <c r="E1752" s="179" t="s">
        <v>2162</v>
      </c>
      <c r="F1752" s="180" t="s">
        <v>2163</v>
      </c>
      <c r="G1752" s="181" t="s">
        <v>170</v>
      </c>
      <c r="H1752" s="182">
        <v>589.44399999999996</v>
      </c>
      <c r="I1752" s="183"/>
      <c r="J1752" s="184">
        <f>ROUND(I1752*H1752,2)</f>
        <v>0</v>
      </c>
      <c r="K1752" s="185"/>
      <c r="L1752" s="39"/>
      <c r="M1752" s="186" t="s">
        <v>1</v>
      </c>
      <c r="N1752" s="187" t="s">
        <v>42</v>
      </c>
      <c r="O1752" s="78"/>
      <c r="P1752" s="188">
        <f>O1752*H1752</f>
        <v>0</v>
      </c>
      <c r="Q1752" s="188">
        <v>0.00044000000000000002</v>
      </c>
      <c r="R1752" s="188">
        <f>Q1752*H1752</f>
        <v>0.25935535999999998</v>
      </c>
      <c r="S1752" s="188">
        <v>0</v>
      </c>
      <c r="T1752" s="189">
        <f>S1752*H1752</f>
        <v>0</v>
      </c>
      <c r="U1752" s="38"/>
      <c r="V1752" s="38"/>
      <c r="W1752" s="38"/>
      <c r="X1752" s="38"/>
      <c r="Y1752" s="38"/>
      <c r="Z1752" s="38"/>
      <c r="AA1752" s="38"/>
      <c r="AB1752" s="38"/>
      <c r="AC1752" s="38"/>
      <c r="AD1752" s="38"/>
      <c r="AE1752" s="38"/>
      <c r="AR1752" s="190" t="s">
        <v>240</v>
      </c>
      <c r="AT1752" s="190" t="s">
        <v>167</v>
      </c>
      <c r="AU1752" s="190" t="s">
        <v>171</v>
      </c>
      <c r="AY1752" s="19" t="s">
        <v>165</v>
      </c>
      <c r="BE1752" s="191">
        <f>IF(N1752="základná",J1752,0)</f>
        <v>0</v>
      </c>
      <c r="BF1752" s="191">
        <f>IF(N1752="znížená",J1752,0)</f>
        <v>0</v>
      </c>
      <c r="BG1752" s="191">
        <f>IF(N1752="zákl. prenesená",J1752,0)</f>
        <v>0</v>
      </c>
      <c r="BH1752" s="191">
        <f>IF(N1752="zníž. prenesená",J1752,0)</f>
        <v>0</v>
      </c>
      <c r="BI1752" s="191">
        <f>IF(N1752="nulová",J1752,0)</f>
        <v>0</v>
      </c>
      <c r="BJ1752" s="19" t="s">
        <v>171</v>
      </c>
      <c r="BK1752" s="191">
        <f>ROUND(I1752*H1752,2)</f>
        <v>0</v>
      </c>
      <c r="BL1752" s="19" t="s">
        <v>240</v>
      </c>
      <c r="BM1752" s="190" t="s">
        <v>2164</v>
      </c>
    </row>
    <row r="1753" s="15" customFormat="1">
      <c r="A1753" s="15"/>
      <c r="B1753" s="220"/>
      <c r="C1753" s="15"/>
      <c r="D1753" s="193" t="s">
        <v>173</v>
      </c>
      <c r="E1753" s="221" t="s">
        <v>1</v>
      </c>
      <c r="F1753" s="222" t="s">
        <v>2165</v>
      </c>
      <c r="G1753" s="15"/>
      <c r="H1753" s="221" t="s">
        <v>1</v>
      </c>
      <c r="I1753" s="223"/>
      <c r="J1753" s="15"/>
      <c r="K1753" s="15"/>
      <c r="L1753" s="220"/>
      <c r="M1753" s="224"/>
      <c r="N1753" s="225"/>
      <c r="O1753" s="225"/>
      <c r="P1753" s="225"/>
      <c r="Q1753" s="225"/>
      <c r="R1753" s="225"/>
      <c r="S1753" s="225"/>
      <c r="T1753" s="226"/>
      <c r="U1753" s="15"/>
      <c r="V1753" s="15"/>
      <c r="W1753" s="15"/>
      <c r="X1753" s="15"/>
      <c r="Y1753" s="15"/>
      <c r="Z1753" s="15"/>
      <c r="AA1753" s="15"/>
      <c r="AB1753" s="15"/>
      <c r="AC1753" s="15"/>
      <c r="AD1753" s="15"/>
      <c r="AE1753" s="15"/>
      <c r="AT1753" s="221" t="s">
        <v>173</v>
      </c>
      <c r="AU1753" s="221" t="s">
        <v>171</v>
      </c>
      <c r="AV1753" s="15" t="s">
        <v>81</v>
      </c>
      <c r="AW1753" s="15" t="s">
        <v>32</v>
      </c>
      <c r="AX1753" s="15" t="s">
        <v>76</v>
      </c>
      <c r="AY1753" s="221" t="s">
        <v>165</v>
      </c>
    </row>
    <row r="1754" s="13" customFormat="1">
      <c r="A1754" s="13"/>
      <c r="B1754" s="192"/>
      <c r="C1754" s="13"/>
      <c r="D1754" s="193" t="s">
        <v>173</v>
      </c>
      <c r="E1754" s="194" t="s">
        <v>1</v>
      </c>
      <c r="F1754" s="195" t="s">
        <v>2166</v>
      </c>
      <c r="G1754" s="13"/>
      <c r="H1754" s="196">
        <v>46.960000000000001</v>
      </c>
      <c r="I1754" s="197"/>
      <c r="J1754" s="13"/>
      <c r="K1754" s="13"/>
      <c r="L1754" s="192"/>
      <c r="M1754" s="198"/>
      <c r="N1754" s="199"/>
      <c r="O1754" s="199"/>
      <c r="P1754" s="199"/>
      <c r="Q1754" s="199"/>
      <c r="R1754" s="199"/>
      <c r="S1754" s="199"/>
      <c r="T1754" s="200"/>
      <c r="U1754" s="13"/>
      <c r="V1754" s="13"/>
      <c r="W1754" s="13"/>
      <c r="X1754" s="13"/>
      <c r="Y1754" s="13"/>
      <c r="Z1754" s="13"/>
      <c r="AA1754" s="13"/>
      <c r="AB1754" s="13"/>
      <c r="AC1754" s="13"/>
      <c r="AD1754" s="13"/>
      <c r="AE1754" s="13"/>
      <c r="AT1754" s="194" t="s">
        <v>173</v>
      </c>
      <c r="AU1754" s="194" t="s">
        <v>171</v>
      </c>
      <c r="AV1754" s="13" t="s">
        <v>171</v>
      </c>
      <c r="AW1754" s="13" t="s">
        <v>32</v>
      </c>
      <c r="AX1754" s="13" t="s">
        <v>76</v>
      </c>
      <c r="AY1754" s="194" t="s">
        <v>165</v>
      </c>
    </row>
    <row r="1755" s="15" customFormat="1">
      <c r="A1755" s="15"/>
      <c r="B1755" s="220"/>
      <c r="C1755" s="15"/>
      <c r="D1755" s="193" t="s">
        <v>173</v>
      </c>
      <c r="E1755" s="221" t="s">
        <v>1</v>
      </c>
      <c r="F1755" s="222" t="s">
        <v>2167</v>
      </c>
      <c r="G1755" s="15"/>
      <c r="H1755" s="221" t="s">
        <v>1</v>
      </c>
      <c r="I1755" s="223"/>
      <c r="J1755" s="15"/>
      <c r="K1755" s="15"/>
      <c r="L1755" s="220"/>
      <c r="M1755" s="224"/>
      <c r="N1755" s="225"/>
      <c r="O1755" s="225"/>
      <c r="P1755" s="225"/>
      <c r="Q1755" s="225"/>
      <c r="R1755" s="225"/>
      <c r="S1755" s="225"/>
      <c r="T1755" s="226"/>
      <c r="U1755" s="15"/>
      <c r="V1755" s="15"/>
      <c r="W1755" s="15"/>
      <c r="X1755" s="15"/>
      <c r="Y1755" s="15"/>
      <c r="Z1755" s="15"/>
      <c r="AA1755" s="15"/>
      <c r="AB1755" s="15"/>
      <c r="AC1755" s="15"/>
      <c r="AD1755" s="15"/>
      <c r="AE1755" s="15"/>
      <c r="AT1755" s="221" t="s">
        <v>173</v>
      </c>
      <c r="AU1755" s="221" t="s">
        <v>171</v>
      </c>
      <c r="AV1755" s="15" t="s">
        <v>81</v>
      </c>
      <c r="AW1755" s="15" t="s">
        <v>32</v>
      </c>
      <c r="AX1755" s="15" t="s">
        <v>76</v>
      </c>
      <c r="AY1755" s="221" t="s">
        <v>165</v>
      </c>
    </row>
    <row r="1756" s="13" customFormat="1">
      <c r="A1756" s="13"/>
      <c r="B1756" s="192"/>
      <c r="C1756" s="13"/>
      <c r="D1756" s="193" t="s">
        <v>173</v>
      </c>
      <c r="E1756" s="194" t="s">
        <v>1</v>
      </c>
      <c r="F1756" s="195" t="s">
        <v>2168</v>
      </c>
      <c r="G1756" s="13"/>
      <c r="H1756" s="196">
        <v>133.55000000000001</v>
      </c>
      <c r="I1756" s="197"/>
      <c r="J1756" s="13"/>
      <c r="K1756" s="13"/>
      <c r="L1756" s="192"/>
      <c r="M1756" s="198"/>
      <c r="N1756" s="199"/>
      <c r="O1756" s="199"/>
      <c r="P1756" s="199"/>
      <c r="Q1756" s="199"/>
      <c r="R1756" s="199"/>
      <c r="S1756" s="199"/>
      <c r="T1756" s="200"/>
      <c r="U1756" s="13"/>
      <c r="V1756" s="13"/>
      <c r="W1756" s="13"/>
      <c r="X1756" s="13"/>
      <c r="Y1756" s="13"/>
      <c r="Z1756" s="13"/>
      <c r="AA1756" s="13"/>
      <c r="AB1756" s="13"/>
      <c r="AC1756" s="13"/>
      <c r="AD1756" s="13"/>
      <c r="AE1756" s="13"/>
      <c r="AT1756" s="194" t="s">
        <v>173</v>
      </c>
      <c r="AU1756" s="194" t="s">
        <v>171</v>
      </c>
      <c r="AV1756" s="13" t="s">
        <v>171</v>
      </c>
      <c r="AW1756" s="13" t="s">
        <v>32</v>
      </c>
      <c r="AX1756" s="13" t="s">
        <v>76</v>
      </c>
      <c r="AY1756" s="194" t="s">
        <v>165</v>
      </c>
    </row>
    <row r="1757" s="16" customFormat="1">
      <c r="A1757" s="16"/>
      <c r="B1757" s="227"/>
      <c r="C1757" s="16"/>
      <c r="D1757" s="193" t="s">
        <v>173</v>
      </c>
      <c r="E1757" s="228" t="s">
        <v>1</v>
      </c>
      <c r="F1757" s="229" t="s">
        <v>307</v>
      </c>
      <c r="G1757" s="16"/>
      <c r="H1757" s="230">
        <v>180.51000000000002</v>
      </c>
      <c r="I1757" s="231"/>
      <c r="J1757" s="16"/>
      <c r="K1757" s="16"/>
      <c r="L1757" s="227"/>
      <c r="M1757" s="232"/>
      <c r="N1757" s="233"/>
      <c r="O1757" s="233"/>
      <c r="P1757" s="233"/>
      <c r="Q1757" s="233"/>
      <c r="R1757" s="233"/>
      <c r="S1757" s="233"/>
      <c r="T1757" s="234"/>
      <c r="U1757" s="16"/>
      <c r="V1757" s="16"/>
      <c r="W1757" s="16"/>
      <c r="X1757" s="16"/>
      <c r="Y1757" s="16"/>
      <c r="Z1757" s="16"/>
      <c r="AA1757" s="16"/>
      <c r="AB1757" s="16"/>
      <c r="AC1757" s="16"/>
      <c r="AD1757" s="16"/>
      <c r="AE1757" s="16"/>
      <c r="AT1757" s="228" t="s">
        <v>173</v>
      </c>
      <c r="AU1757" s="228" t="s">
        <v>171</v>
      </c>
      <c r="AV1757" s="16" t="s">
        <v>88</v>
      </c>
      <c r="AW1757" s="16" t="s">
        <v>32</v>
      </c>
      <c r="AX1757" s="16" t="s">
        <v>76</v>
      </c>
      <c r="AY1757" s="228" t="s">
        <v>165</v>
      </c>
    </row>
    <row r="1758" s="15" customFormat="1">
      <c r="A1758" s="15"/>
      <c r="B1758" s="220"/>
      <c r="C1758" s="15"/>
      <c r="D1758" s="193" t="s">
        <v>173</v>
      </c>
      <c r="E1758" s="221" t="s">
        <v>1</v>
      </c>
      <c r="F1758" s="222" t="s">
        <v>2169</v>
      </c>
      <c r="G1758" s="15"/>
      <c r="H1758" s="221" t="s">
        <v>1</v>
      </c>
      <c r="I1758" s="223"/>
      <c r="J1758" s="15"/>
      <c r="K1758" s="15"/>
      <c r="L1758" s="220"/>
      <c r="M1758" s="224"/>
      <c r="N1758" s="225"/>
      <c r="O1758" s="225"/>
      <c r="P1758" s="225"/>
      <c r="Q1758" s="225"/>
      <c r="R1758" s="225"/>
      <c r="S1758" s="225"/>
      <c r="T1758" s="226"/>
      <c r="U1758" s="15"/>
      <c r="V1758" s="15"/>
      <c r="W1758" s="15"/>
      <c r="X1758" s="15"/>
      <c r="Y1758" s="15"/>
      <c r="Z1758" s="15"/>
      <c r="AA1758" s="15"/>
      <c r="AB1758" s="15"/>
      <c r="AC1758" s="15"/>
      <c r="AD1758" s="15"/>
      <c r="AE1758" s="15"/>
      <c r="AT1758" s="221" t="s">
        <v>173</v>
      </c>
      <c r="AU1758" s="221" t="s">
        <v>171</v>
      </c>
      <c r="AV1758" s="15" t="s">
        <v>81</v>
      </c>
      <c r="AW1758" s="15" t="s">
        <v>32</v>
      </c>
      <c r="AX1758" s="15" t="s">
        <v>76</v>
      </c>
      <c r="AY1758" s="221" t="s">
        <v>165</v>
      </c>
    </row>
    <row r="1759" s="15" customFormat="1">
      <c r="A1759" s="15"/>
      <c r="B1759" s="220"/>
      <c r="C1759" s="15"/>
      <c r="D1759" s="193" t="s">
        <v>173</v>
      </c>
      <c r="E1759" s="221" t="s">
        <v>1</v>
      </c>
      <c r="F1759" s="222" t="s">
        <v>260</v>
      </c>
      <c r="G1759" s="15"/>
      <c r="H1759" s="221" t="s">
        <v>1</v>
      </c>
      <c r="I1759" s="223"/>
      <c r="J1759" s="15"/>
      <c r="K1759" s="15"/>
      <c r="L1759" s="220"/>
      <c r="M1759" s="224"/>
      <c r="N1759" s="225"/>
      <c r="O1759" s="225"/>
      <c r="P1759" s="225"/>
      <c r="Q1759" s="225"/>
      <c r="R1759" s="225"/>
      <c r="S1759" s="225"/>
      <c r="T1759" s="226"/>
      <c r="U1759" s="15"/>
      <c r="V1759" s="15"/>
      <c r="W1759" s="15"/>
      <c r="X1759" s="15"/>
      <c r="Y1759" s="15"/>
      <c r="Z1759" s="15"/>
      <c r="AA1759" s="15"/>
      <c r="AB1759" s="15"/>
      <c r="AC1759" s="15"/>
      <c r="AD1759" s="15"/>
      <c r="AE1759" s="15"/>
      <c r="AT1759" s="221" t="s">
        <v>173</v>
      </c>
      <c r="AU1759" s="221" t="s">
        <v>171</v>
      </c>
      <c r="AV1759" s="15" t="s">
        <v>81</v>
      </c>
      <c r="AW1759" s="15" t="s">
        <v>32</v>
      </c>
      <c r="AX1759" s="15" t="s">
        <v>76</v>
      </c>
      <c r="AY1759" s="221" t="s">
        <v>165</v>
      </c>
    </row>
    <row r="1760" s="13" customFormat="1">
      <c r="A1760" s="13"/>
      <c r="B1760" s="192"/>
      <c r="C1760" s="13"/>
      <c r="D1760" s="193" t="s">
        <v>173</v>
      </c>
      <c r="E1760" s="194" t="s">
        <v>1</v>
      </c>
      <c r="F1760" s="195" t="s">
        <v>2047</v>
      </c>
      <c r="G1760" s="13"/>
      <c r="H1760" s="196">
        <v>28.800000000000001</v>
      </c>
      <c r="I1760" s="197"/>
      <c r="J1760" s="13"/>
      <c r="K1760" s="13"/>
      <c r="L1760" s="192"/>
      <c r="M1760" s="198"/>
      <c r="N1760" s="199"/>
      <c r="O1760" s="199"/>
      <c r="P1760" s="199"/>
      <c r="Q1760" s="199"/>
      <c r="R1760" s="199"/>
      <c r="S1760" s="199"/>
      <c r="T1760" s="200"/>
      <c r="U1760" s="13"/>
      <c r="V1760" s="13"/>
      <c r="W1760" s="13"/>
      <c r="X1760" s="13"/>
      <c r="Y1760" s="13"/>
      <c r="Z1760" s="13"/>
      <c r="AA1760" s="13"/>
      <c r="AB1760" s="13"/>
      <c r="AC1760" s="13"/>
      <c r="AD1760" s="13"/>
      <c r="AE1760" s="13"/>
      <c r="AT1760" s="194" t="s">
        <v>173</v>
      </c>
      <c r="AU1760" s="194" t="s">
        <v>171</v>
      </c>
      <c r="AV1760" s="13" t="s">
        <v>171</v>
      </c>
      <c r="AW1760" s="13" t="s">
        <v>32</v>
      </c>
      <c r="AX1760" s="13" t="s">
        <v>76</v>
      </c>
      <c r="AY1760" s="194" t="s">
        <v>165</v>
      </c>
    </row>
    <row r="1761" s="13" customFormat="1">
      <c r="A1761" s="13"/>
      <c r="B1761" s="192"/>
      <c r="C1761" s="13"/>
      <c r="D1761" s="193" t="s">
        <v>173</v>
      </c>
      <c r="E1761" s="194" t="s">
        <v>1</v>
      </c>
      <c r="F1761" s="195" t="s">
        <v>2048</v>
      </c>
      <c r="G1761" s="13"/>
      <c r="H1761" s="196">
        <v>68.099999999999994</v>
      </c>
      <c r="I1761" s="197"/>
      <c r="J1761" s="13"/>
      <c r="K1761" s="13"/>
      <c r="L1761" s="192"/>
      <c r="M1761" s="198"/>
      <c r="N1761" s="199"/>
      <c r="O1761" s="199"/>
      <c r="P1761" s="199"/>
      <c r="Q1761" s="199"/>
      <c r="R1761" s="199"/>
      <c r="S1761" s="199"/>
      <c r="T1761" s="200"/>
      <c r="U1761" s="13"/>
      <c r="V1761" s="13"/>
      <c r="W1761" s="13"/>
      <c r="X1761" s="13"/>
      <c r="Y1761" s="13"/>
      <c r="Z1761" s="13"/>
      <c r="AA1761" s="13"/>
      <c r="AB1761" s="13"/>
      <c r="AC1761" s="13"/>
      <c r="AD1761" s="13"/>
      <c r="AE1761" s="13"/>
      <c r="AT1761" s="194" t="s">
        <v>173</v>
      </c>
      <c r="AU1761" s="194" t="s">
        <v>171</v>
      </c>
      <c r="AV1761" s="13" t="s">
        <v>171</v>
      </c>
      <c r="AW1761" s="13" t="s">
        <v>32</v>
      </c>
      <c r="AX1761" s="13" t="s">
        <v>76</v>
      </c>
      <c r="AY1761" s="194" t="s">
        <v>165</v>
      </c>
    </row>
    <row r="1762" s="15" customFormat="1">
      <c r="A1762" s="15"/>
      <c r="B1762" s="220"/>
      <c r="C1762" s="15"/>
      <c r="D1762" s="193" t="s">
        <v>173</v>
      </c>
      <c r="E1762" s="221" t="s">
        <v>1</v>
      </c>
      <c r="F1762" s="222" t="s">
        <v>338</v>
      </c>
      <c r="G1762" s="15"/>
      <c r="H1762" s="221" t="s">
        <v>1</v>
      </c>
      <c r="I1762" s="223"/>
      <c r="J1762" s="15"/>
      <c r="K1762" s="15"/>
      <c r="L1762" s="220"/>
      <c r="M1762" s="224"/>
      <c r="N1762" s="225"/>
      <c r="O1762" s="225"/>
      <c r="P1762" s="225"/>
      <c r="Q1762" s="225"/>
      <c r="R1762" s="225"/>
      <c r="S1762" s="225"/>
      <c r="T1762" s="226"/>
      <c r="U1762" s="15"/>
      <c r="V1762" s="15"/>
      <c r="W1762" s="15"/>
      <c r="X1762" s="15"/>
      <c r="Y1762" s="15"/>
      <c r="Z1762" s="15"/>
      <c r="AA1762" s="15"/>
      <c r="AB1762" s="15"/>
      <c r="AC1762" s="15"/>
      <c r="AD1762" s="15"/>
      <c r="AE1762" s="15"/>
      <c r="AT1762" s="221" t="s">
        <v>173</v>
      </c>
      <c r="AU1762" s="221" t="s">
        <v>171</v>
      </c>
      <c r="AV1762" s="15" t="s">
        <v>81</v>
      </c>
      <c r="AW1762" s="15" t="s">
        <v>32</v>
      </c>
      <c r="AX1762" s="15" t="s">
        <v>76</v>
      </c>
      <c r="AY1762" s="221" t="s">
        <v>165</v>
      </c>
    </row>
    <row r="1763" s="13" customFormat="1">
      <c r="A1763" s="13"/>
      <c r="B1763" s="192"/>
      <c r="C1763" s="13"/>
      <c r="D1763" s="193" t="s">
        <v>173</v>
      </c>
      <c r="E1763" s="194" t="s">
        <v>1</v>
      </c>
      <c r="F1763" s="195" t="s">
        <v>2070</v>
      </c>
      <c r="G1763" s="13"/>
      <c r="H1763" s="196">
        <v>60.341999999999999</v>
      </c>
      <c r="I1763" s="197"/>
      <c r="J1763" s="13"/>
      <c r="K1763" s="13"/>
      <c r="L1763" s="192"/>
      <c r="M1763" s="198"/>
      <c r="N1763" s="199"/>
      <c r="O1763" s="199"/>
      <c r="P1763" s="199"/>
      <c r="Q1763" s="199"/>
      <c r="R1763" s="199"/>
      <c r="S1763" s="199"/>
      <c r="T1763" s="200"/>
      <c r="U1763" s="13"/>
      <c r="V1763" s="13"/>
      <c r="W1763" s="13"/>
      <c r="X1763" s="13"/>
      <c r="Y1763" s="13"/>
      <c r="Z1763" s="13"/>
      <c r="AA1763" s="13"/>
      <c r="AB1763" s="13"/>
      <c r="AC1763" s="13"/>
      <c r="AD1763" s="13"/>
      <c r="AE1763" s="13"/>
      <c r="AT1763" s="194" t="s">
        <v>173</v>
      </c>
      <c r="AU1763" s="194" t="s">
        <v>171</v>
      </c>
      <c r="AV1763" s="13" t="s">
        <v>171</v>
      </c>
      <c r="AW1763" s="13" t="s">
        <v>32</v>
      </c>
      <c r="AX1763" s="13" t="s">
        <v>76</v>
      </c>
      <c r="AY1763" s="194" t="s">
        <v>165</v>
      </c>
    </row>
    <row r="1764" s="13" customFormat="1">
      <c r="A1764" s="13"/>
      <c r="B1764" s="192"/>
      <c r="C1764" s="13"/>
      <c r="D1764" s="193" t="s">
        <v>173</v>
      </c>
      <c r="E1764" s="194" t="s">
        <v>1</v>
      </c>
      <c r="F1764" s="195" t="s">
        <v>420</v>
      </c>
      <c r="G1764" s="13"/>
      <c r="H1764" s="196">
        <v>54.823999999999998</v>
      </c>
      <c r="I1764" s="197"/>
      <c r="J1764" s="13"/>
      <c r="K1764" s="13"/>
      <c r="L1764" s="192"/>
      <c r="M1764" s="198"/>
      <c r="N1764" s="199"/>
      <c r="O1764" s="199"/>
      <c r="P1764" s="199"/>
      <c r="Q1764" s="199"/>
      <c r="R1764" s="199"/>
      <c r="S1764" s="199"/>
      <c r="T1764" s="200"/>
      <c r="U1764" s="13"/>
      <c r="V1764" s="13"/>
      <c r="W1764" s="13"/>
      <c r="X1764" s="13"/>
      <c r="Y1764" s="13"/>
      <c r="Z1764" s="13"/>
      <c r="AA1764" s="13"/>
      <c r="AB1764" s="13"/>
      <c r="AC1764" s="13"/>
      <c r="AD1764" s="13"/>
      <c r="AE1764" s="13"/>
      <c r="AT1764" s="194" t="s">
        <v>173</v>
      </c>
      <c r="AU1764" s="194" t="s">
        <v>171</v>
      </c>
      <c r="AV1764" s="13" t="s">
        <v>171</v>
      </c>
      <c r="AW1764" s="13" t="s">
        <v>32</v>
      </c>
      <c r="AX1764" s="13" t="s">
        <v>76</v>
      </c>
      <c r="AY1764" s="194" t="s">
        <v>165</v>
      </c>
    </row>
    <row r="1765" s="13" customFormat="1">
      <c r="A1765" s="13"/>
      <c r="B1765" s="192"/>
      <c r="C1765" s="13"/>
      <c r="D1765" s="193" t="s">
        <v>173</v>
      </c>
      <c r="E1765" s="194" t="s">
        <v>1</v>
      </c>
      <c r="F1765" s="195" t="s">
        <v>2170</v>
      </c>
      <c r="G1765" s="13"/>
      <c r="H1765" s="196">
        <v>29.904</v>
      </c>
      <c r="I1765" s="197"/>
      <c r="J1765" s="13"/>
      <c r="K1765" s="13"/>
      <c r="L1765" s="192"/>
      <c r="M1765" s="198"/>
      <c r="N1765" s="199"/>
      <c r="O1765" s="199"/>
      <c r="P1765" s="199"/>
      <c r="Q1765" s="199"/>
      <c r="R1765" s="199"/>
      <c r="S1765" s="199"/>
      <c r="T1765" s="200"/>
      <c r="U1765" s="13"/>
      <c r="V1765" s="13"/>
      <c r="W1765" s="13"/>
      <c r="X1765" s="13"/>
      <c r="Y1765" s="13"/>
      <c r="Z1765" s="13"/>
      <c r="AA1765" s="13"/>
      <c r="AB1765" s="13"/>
      <c r="AC1765" s="13"/>
      <c r="AD1765" s="13"/>
      <c r="AE1765" s="13"/>
      <c r="AT1765" s="194" t="s">
        <v>173</v>
      </c>
      <c r="AU1765" s="194" t="s">
        <v>171</v>
      </c>
      <c r="AV1765" s="13" t="s">
        <v>171</v>
      </c>
      <c r="AW1765" s="13" t="s">
        <v>32</v>
      </c>
      <c r="AX1765" s="13" t="s">
        <v>76</v>
      </c>
      <c r="AY1765" s="194" t="s">
        <v>165</v>
      </c>
    </row>
    <row r="1766" s="13" customFormat="1">
      <c r="A1766" s="13"/>
      <c r="B1766" s="192"/>
      <c r="C1766" s="13"/>
      <c r="D1766" s="193" t="s">
        <v>173</v>
      </c>
      <c r="E1766" s="194" t="s">
        <v>1</v>
      </c>
      <c r="F1766" s="195" t="s">
        <v>2171</v>
      </c>
      <c r="G1766" s="13"/>
      <c r="H1766" s="196">
        <v>29.547999999999998</v>
      </c>
      <c r="I1766" s="197"/>
      <c r="J1766" s="13"/>
      <c r="K1766" s="13"/>
      <c r="L1766" s="192"/>
      <c r="M1766" s="198"/>
      <c r="N1766" s="199"/>
      <c r="O1766" s="199"/>
      <c r="P1766" s="199"/>
      <c r="Q1766" s="199"/>
      <c r="R1766" s="199"/>
      <c r="S1766" s="199"/>
      <c r="T1766" s="200"/>
      <c r="U1766" s="13"/>
      <c r="V1766" s="13"/>
      <c r="W1766" s="13"/>
      <c r="X1766" s="13"/>
      <c r="Y1766" s="13"/>
      <c r="Z1766" s="13"/>
      <c r="AA1766" s="13"/>
      <c r="AB1766" s="13"/>
      <c r="AC1766" s="13"/>
      <c r="AD1766" s="13"/>
      <c r="AE1766" s="13"/>
      <c r="AT1766" s="194" t="s">
        <v>173</v>
      </c>
      <c r="AU1766" s="194" t="s">
        <v>171</v>
      </c>
      <c r="AV1766" s="13" t="s">
        <v>171</v>
      </c>
      <c r="AW1766" s="13" t="s">
        <v>32</v>
      </c>
      <c r="AX1766" s="13" t="s">
        <v>76</v>
      </c>
      <c r="AY1766" s="194" t="s">
        <v>165</v>
      </c>
    </row>
    <row r="1767" s="13" customFormat="1">
      <c r="A1767" s="13"/>
      <c r="B1767" s="192"/>
      <c r="C1767" s="13"/>
      <c r="D1767" s="193" t="s">
        <v>173</v>
      </c>
      <c r="E1767" s="194" t="s">
        <v>1</v>
      </c>
      <c r="F1767" s="195" t="s">
        <v>2172</v>
      </c>
      <c r="G1767" s="13"/>
      <c r="H1767" s="196">
        <v>25.632000000000001</v>
      </c>
      <c r="I1767" s="197"/>
      <c r="J1767" s="13"/>
      <c r="K1767" s="13"/>
      <c r="L1767" s="192"/>
      <c r="M1767" s="198"/>
      <c r="N1767" s="199"/>
      <c r="O1767" s="199"/>
      <c r="P1767" s="199"/>
      <c r="Q1767" s="199"/>
      <c r="R1767" s="199"/>
      <c r="S1767" s="199"/>
      <c r="T1767" s="200"/>
      <c r="U1767" s="13"/>
      <c r="V1767" s="13"/>
      <c r="W1767" s="13"/>
      <c r="X1767" s="13"/>
      <c r="Y1767" s="13"/>
      <c r="Z1767" s="13"/>
      <c r="AA1767" s="13"/>
      <c r="AB1767" s="13"/>
      <c r="AC1767" s="13"/>
      <c r="AD1767" s="13"/>
      <c r="AE1767" s="13"/>
      <c r="AT1767" s="194" t="s">
        <v>173</v>
      </c>
      <c r="AU1767" s="194" t="s">
        <v>171</v>
      </c>
      <c r="AV1767" s="13" t="s">
        <v>171</v>
      </c>
      <c r="AW1767" s="13" t="s">
        <v>32</v>
      </c>
      <c r="AX1767" s="13" t="s">
        <v>76</v>
      </c>
      <c r="AY1767" s="194" t="s">
        <v>165</v>
      </c>
    </row>
    <row r="1768" s="13" customFormat="1">
      <c r="A1768" s="13"/>
      <c r="B1768" s="192"/>
      <c r="C1768" s="13"/>
      <c r="D1768" s="193" t="s">
        <v>173</v>
      </c>
      <c r="E1768" s="194" t="s">
        <v>1</v>
      </c>
      <c r="F1768" s="195" t="s">
        <v>2173</v>
      </c>
      <c r="G1768" s="13"/>
      <c r="H1768" s="196">
        <v>74.048000000000002</v>
      </c>
      <c r="I1768" s="197"/>
      <c r="J1768" s="13"/>
      <c r="K1768" s="13"/>
      <c r="L1768" s="192"/>
      <c r="M1768" s="198"/>
      <c r="N1768" s="199"/>
      <c r="O1768" s="199"/>
      <c r="P1768" s="199"/>
      <c r="Q1768" s="199"/>
      <c r="R1768" s="199"/>
      <c r="S1768" s="199"/>
      <c r="T1768" s="200"/>
      <c r="U1768" s="13"/>
      <c r="V1768" s="13"/>
      <c r="W1768" s="13"/>
      <c r="X1768" s="13"/>
      <c r="Y1768" s="13"/>
      <c r="Z1768" s="13"/>
      <c r="AA1768" s="13"/>
      <c r="AB1768" s="13"/>
      <c r="AC1768" s="13"/>
      <c r="AD1768" s="13"/>
      <c r="AE1768" s="13"/>
      <c r="AT1768" s="194" t="s">
        <v>173</v>
      </c>
      <c r="AU1768" s="194" t="s">
        <v>171</v>
      </c>
      <c r="AV1768" s="13" t="s">
        <v>171</v>
      </c>
      <c r="AW1768" s="13" t="s">
        <v>32</v>
      </c>
      <c r="AX1768" s="13" t="s">
        <v>76</v>
      </c>
      <c r="AY1768" s="194" t="s">
        <v>165</v>
      </c>
    </row>
    <row r="1769" s="13" customFormat="1">
      <c r="A1769" s="13"/>
      <c r="B1769" s="192"/>
      <c r="C1769" s="13"/>
      <c r="D1769" s="193" t="s">
        <v>173</v>
      </c>
      <c r="E1769" s="194" t="s">
        <v>1</v>
      </c>
      <c r="F1769" s="195" t="s">
        <v>2174</v>
      </c>
      <c r="G1769" s="13"/>
      <c r="H1769" s="196">
        <v>37.735999999999997</v>
      </c>
      <c r="I1769" s="197"/>
      <c r="J1769" s="13"/>
      <c r="K1769" s="13"/>
      <c r="L1769" s="192"/>
      <c r="M1769" s="198"/>
      <c r="N1769" s="199"/>
      <c r="O1769" s="199"/>
      <c r="P1769" s="199"/>
      <c r="Q1769" s="199"/>
      <c r="R1769" s="199"/>
      <c r="S1769" s="199"/>
      <c r="T1769" s="200"/>
      <c r="U1769" s="13"/>
      <c r="V1769" s="13"/>
      <c r="W1769" s="13"/>
      <c r="X1769" s="13"/>
      <c r="Y1769" s="13"/>
      <c r="Z1769" s="13"/>
      <c r="AA1769" s="13"/>
      <c r="AB1769" s="13"/>
      <c r="AC1769" s="13"/>
      <c r="AD1769" s="13"/>
      <c r="AE1769" s="13"/>
      <c r="AT1769" s="194" t="s">
        <v>173</v>
      </c>
      <c r="AU1769" s="194" t="s">
        <v>171</v>
      </c>
      <c r="AV1769" s="13" t="s">
        <v>171</v>
      </c>
      <c r="AW1769" s="13" t="s">
        <v>32</v>
      </c>
      <c r="AX1769" s="13" t="s">
        <v>76</v>
      </c>
      <c r="AY1769" s="194" t="s">
        <v>165</v>
      </c>
    </row>
    <row r="1770" s="16" customFormat="1">
      <c r="A1770" s="16"/>
      <c r="B1770" s="227"/>
      <c r="C1770" s="16"/>
      <c r="D1770" s="193" t="s">
        <v>173</v>
      </c>
      <c r="E1770" s="228" t="s">
        <v>1</v>
      </c>
      <c r="F1770" s="229" t="s">
        <v>307</v>
      </c>
      <c r="G1770" s="16"/>
      <c r="H1770" s="230">
        <v>408.93399999999997</v>
      </c>
      <c r="I1770" s="231"/>
      <c r="J1770" s="16"/>
      <c r="K1770" s="16"/>
      <c r="L1770" s="227"/>
      <c r="M1770" s="232"/>
      <c r="N1770" s="233"/>
      <c r="O1770" s="233"/>
      <c r="P1770" s="233"/>
      <c r="Q1770" s="233"/>
      <c r="R1770" s="233"/>
      <c r="S1770" s="233"/>
      <c r="T1770" s="234"/>
      <c r="U1770" s="16"/>
      <c r="V1770" s="16"/>
      <c r="W1770" s="16"/>
      <c r="X1770" s="16"/>
      <c r="Y1770" s="16"/>
      <c r="Z1770" s="16"/>
      <c r="AA1770" s="16"/>
      <c r="AB1770" s="16"/>
      <c r="AC1770" s="16"/>
      <c r="AD1770" s="16"/>
      <c r="AE1770" s="16"/>
      <c r="AT1770" s="228" t="s">
        <v>173</v>
      </c>
      <c r="AU1770" s="228" t="s">
        <v>171</v>
      </c>
      <c r="AV1770" s="16" t="s">
        <v>88</v>
      </c>
      <c r="AW1770" s="16" t="s">
        <v>32</v>
      </c>
      <c r="AX1770" s="16" t="s">
        <v>76</v>
      </c>
      <c r="AY1770" s="228" t="s">
        <v>165</v>
      </c>
    </row>
    <row r="1771" s="14" customFormat="1">
      <c r="A1771" s="14"/>
      <c r="B1771" s="212"/>
      <c r="C1771" s="14"/>
      <c r="D1771" s="193" t="s">
        <v>173</v>
      </c>
      <c r="E1771" s="213" t="s">
        <v>1</v>
      </c>
      <c r="F1771" s="214" t="s">
        <v>231</v>
      </c>
      <c r="G1771" s="14"/>
      <c r="H1771" s="215">
        <v>589.44400000000007</v>
      </c>
      <c r="I1771" s="216"/>
      <c r="J1771" s="14"/>
      <c r="K1771" s="14"/>
      <c r="L1771" s="212"/>
      <c r="M1771" s="217"/>
      <c r="N1771" s="218"/>
      <c r="O1771" s="218"/>
      <c r="P1771" s="218"/>
      <c r="Q1771" s="218"/>
      <c r="R1771" s="218"/>
      <c r="S1771" s="218"/>
      <c r="T1771" s="219"/>
      <c r="U1771" s="14"/>
      <c r="V1771" s="14"/>
      <c r="W1771" s="14"/>
      <c r="X1771" s="14"/>
      <c r="Y1771" s="14"/>
      <c r="Z1771" s="14"/>
      <c r="AA1771" s="14"/>
      <c r="AB1771" s="14"/>
      <c r="AC1771" s="14"/>
      <c r="AD1771" s="14"/>
      <c r="AE1771" s="14"/>
      <c r="AT1771" s="213" t="s">
        <v>173</v>
      </c>
      <c r="AU1771" s="213" t="s">
        <v>171</v>
      </c>
      <c r="AV1771" s="14" t="s">
        <v>91</v>
      </c>
      <c r="AW1771" s="14" t="s">
        <v>32</v>
      </c>
      <c r="AX1771" s="14" t="s">
        <v>81</v>
      </c>
      <c r="AY1771" s="213" t="s">
        <v>165</v>
      </c>
    </row>
    <row r="1772" s="12" customFormat="1" ht="22.8" customHeight="1">
      <c r="A1772" s="12"/>
      <c r="B1772" s="164"/>
      <c r="C1772" s="12"/>
      <c r="D1772" s="165" t="s">
        <v>75</v>
      </c>
      <c r="E1772" s="175" t="s">
        <v>2175</v>
      </c>
      <c r="F1772" s="175" t="s">
        <v>2176</v>
      </c>
      <c r="G1772" s="12"/>
      <c r="H1772" s="12"/>
      <c r="I1772" s="167"/>
      <c r="J1772" s="176">
        <f>BK1772</f>
        <v>0</v>
      </c>
      <c r="K1772" s="12"/>
      <c r="L1772" s="164"/>
      <c r="M1772" s="169"/>
      <c r="N1772" s="170"/>
      <c r="O1772" s="170"/>
      <c r="P1772" s="171">
        <f>SUM(P1773:P1789)</f>
        <v>0</v>
      </c>
      <c r="Q1772" s="170"/>
      <c r="R1772" s="171">
        <f>SUM(R1773:R1789)</f>
        <v>0.56159999999999999</v>
      </c>
      <c r="S1772" s="170"/>
      <c r="T1772" s="172">
        <f>SUM(T1773:T1789)</f>
        <v>0</v>
      </c>
      <c r="U1772" s="12"/>
      <c r="V1772" s="12"/>
      <c r="W1772" s="12"/>
      <c r="X1772" s="12"/>
      <c r="Y1772" s="12"/>
      <c r="Z1772" s="12"/>
      <c r="AA1772" s="12"/>
      <c r="AB1772" s="12"/>
      <c r="AC1772" s="12"/>
      <c r="AD1772" s="12"/>
      <c r="AE1772" s="12"/>
      <c r="AR1772" s="165" t="s">
        <v>171</v>
      </c>
      <c r="AT1772" s="173" t="s">
        <v>75</v>
      </c>
      <c r="AU1772" s="173" t="s">
        <v>81</v>
      </c>
      <c r="AY1772" s="165" t="s">
        <v>165</v>
      </c>
      <c r="BK1772" s="174">
        <f>SUM(BK1773:BK1789)</f>
        <v>0</v>
      </c>
    </row>
    <row r="1773" s="2" customFormat="1" ht="21.75" customHeight="1">
      <c r="A1773" s="38"/>
      <c r="B1773" s="177"/>
      <c r="C1773" s="178" t="s">
        <v>2177</v>
      </c>
      <c r="D1773" s="178" t="s">
        <v>167</v>
      </c>
      <c r="E1773" s="179" t="s">
        <v>2178</v>
      </c>
      <c r="F1773" s="180" t="s">
        <v>2179</v>
      </c>
      <c r="G1773" s="181" t="s">
        <v>170</v>
      </c>
      <c r="H1773" s="182">
        <v>17.640000000000001</v>
      </c>
      <c r="I1773" s="183"/>
      <c r="J1773" s="184">
        <f>ROUND(I1773*H1773,2)</f>
        <v>0</v>
      </c>
      <c r="K1773" s="185"/>
      <c r="L1773" s="39"/>
      <c r="M1773" s="186" t="s">
        <v>1</v>
      </c>
      <c r="N1773" s="187" t="s">
        <v>42</v>
      </c>
      <c r="O1773" s="78"/>
      <c r="P1773" s="188">
        <f>O1773*H1773</f>
        <v>0</v>
      </c>
      <c r="Q1773" s="188">
        <v>0</v>
      </c>
      <c r="R1773" s="188">
        <f>Q1773*H1773</f>
        <v>0</v>
      </c>
      <c r="S1773" s="188">
        <v>0.0074999999999999997</v>
      </c>
      <c r="T1773" s="189">
        <f>S1773*H1773</f>
        <v>0.1323</v>
      </c>
      <c r="U1773" s="38"/>
      <c r="V1773" s="38"/>
      <c r="W1773" s="38"/>
      <c r="X1773" s="38"/>
      <c r="Y1773" s="38"/>
      <c r="Z1773" s="38"/>
      <c r="AA1773" s="38"/>
      <c r="AB1773" s="38"/>
      <c r="AC1773" s="38"/>
      <c r="AD1773" s="38"/>
      <c r="AE1773" s="38"/>
      <c r="AR1773" s="190" t="s">
        <v>240</v>
      </c>
      <c r="AT1773" s="190" t="s">
        <v>167</v>
      </c>
      <c r="AU1773" s="190" t="s">
        <v>171</v>
      </c>
      <c r="AY1773" s="19" t="s">
        <v>165</v>
      </c>
      <c r="BE1773" s="191">
        <f>IF(N1773="základná",J1773,0)</f>
        <v>0</v>
      </c>
      <c r="BF1773" s="191">
        <f>IF(N1773="znížená",J1773,0)</f>
        <v>0</v>
      </c>
      <c r="BG1773" s="191">
        <f>IF(N1773="zákl. prenesená",J1773,0)</f>
        <v>0</v>
      </c>
      <c r="BH1773" s="191">
        <f>IF(N1773="zníž. prenesená",J1773,0)</f>
        <v>0</v>
      </c>
      <c r="BI1773" s="191">
        <f>IF(N1773="nulová",J1773,0)</f>
        <v>0</v>
      </c>
      <c r="BJ1773" s="19" t="s">
        <v>171</v>
      </c>
      <c r="BK1773" s="191">
        <f>ROUND(I1773*H1773,2)</f>
        <v>0</v>
      </c>
      <c r="BL1773" s="19" t="s">
        <v>240</v>
      </c>
      <c r="BM1773" s="190" t="s">
        <v>2180</v>
      </c>
    </row>
    <row r="1774" s="13" customFormat="1">
      <c r="A1774" s="13"/>
      <c r="B1774" s="192"/>
      <c r="C1774" s="13"/>
      <c r="D1774" s="193" t="s">
        <v>173</v>
      </c>
      <c r="E1774" s="194" t="s">
        <v>1</v>
      </c>
      <c r="F1774" s="195" t="s">
        <v>2181</v>
      </c>
      <c r="G1774" s="13"/>
      <c r="H1774" s="196">
        <v>3.6400000000000001</v>
      </c>
      <c r="I1774" s="197"/>
      <c r="J1774" s="13"/>
      <c r="K1774" s="13"/>
      <c r="L1774" s="192"/>
      <c r="M1774" s="198"/>
      <c r="N1774" s="199"/>
      <c r="O1774" s="199"/>
      <c r="P1774" s="199"/>
      <c r="Q1774" s="199"/>
      <c r="R1774" s="199"/>
      <c r="S1774" s="199"/>
      <c r="T1774" s="200"/>
      <c r="U1774" s="13"/>
      <c r="V1774" s="13"/>
      <c r="W1774" s="13"/>
      <c r="X1774" s="13"/>
      <c r="Y1774" s="13"/>
      <c r="Z1774" s="13"/>
      <c r="AA1774" s="13"/>
      <c r="AB1774" s="13"/>
      <c r="AC1774" s="13"/>
      <c r="AD1774" s="13"/>
      <c r="AE1774" s="13"/>
      <c r="AT1774" s="194" t="s">
        <v>173</v>
      </c>
      <c r="AU1774" s="194" t="s">
        <v>171</v>
      </c>
      <c r="AV1774" s="13" t="s">
        <v>171</v>
      </c>
      <c r="AW1774" s="13" t="s">
        <v>32</v>
      </c>
      <c r="AX1774" s="13" t="s">
        <v>76</v>
      </c>
      <c r="AY1774" s="194" t="s">
        <v>165</v>
      </c>
    </row>
    <row r="1775" s="13" customFormat="1">
      <c r="A1775" s="13"/>
      <c r="B1775" s="192"/>
      <c r="C1775" s="13"/>
      <c r="D1775" s="193" t="s">
        <v>173</v>
      </c>
      <c r="E1775" s="194" t="s">
        <v>1</v>
      </c>
      <c r="F1775" s="195" t="s">
        <v>2182</v>
      </c>
      <c r="G1775" s="13"/>
      <c r="H1775" s="196">
        <v>14</v>
      </c>
      <c r="I1775" s="197"/>
      <c r="J1775" s="13"/>
      <c r="K1775" s="13"/>
      <c r="L1775" s="192"/>
      <c r="M1775" s="198"/>
      <c r="N1775" s="199"/>
      <c r="O1775" s="199"/>
      <c r="P1775" s="199"/>
      <c r="Q1775" s="199"/>
      <c r="R1775" s="199"/>
      <c r="S1775" s="199"/>
      <c r="T1775" s="200"/>
      <c r="U1775" s="13"/>
      <c r="V1775" s="13"/>
      <c r="W1775" s="13"/>
      <c r="X1775" s="13"/>
      <c r="Y1775" s="13"/>
      <c r="Z1775" s="13"/>
      <c r="AA1775" s="13"/>
      <c r="AB1775" s="13"/>
      <c r="AC1775" s="13"/>
      <c r="AD1775" s="13"/>
      <c r="AE1775" s="13"/>
      <c r="AT1775" s="194" t="s">
        <v>173</v>
      </c>
      <c r="AU1775" s="194" t="s">
        <v>171</v>
      </c>
      <c r="AV1775" s="13" t="s">
        <v>171</v>
      </c>
      <c r="AW1775" s="13" t="s">
        <v>32</v>
      </c>
      <c r="AX1775" s="13" t="s">
        <v>76</v>
      </c>
      <c r="AY1775" s="194" t="s">
        <v>165</v>
      </c>
    </row>
    <row r="1776" s="14" customFormat="1">
      <c r="A1776" s="14"/>
      <c r="B1776" s="212"/>
      <c r="C1776" s="14"/>
      <c r="D1776" s="193" t="s">
        <v>173</v>
      </c>
      <c r="E1776" s="213" t="s">
        <v>1</v>
      </c>
      <c r="F1776" s="214" t="s">
        <v>231</v>
      </c>
      <c r="G1776" s="14"/>
      <c r="H1776" s="215">
        <v>17.640000000000001</v>
      </c>
      <c r="I1776" s="216"/>
      <c r="J1776" s="14"/>
      <c r="K1776" s="14"/>
      <c r="L1776" s="212"/>
      <c r="M1776" s="217"/>
      <c r="N1776" s="218"/>
      <c r="O1776" s="218"/>
      <c r="P1776" s="218"/>
      <c r="Q1776" s="218"/>
      <c r="R1776" s="218"/>
      <c r="S1776" s="218"/>
      <c r="T1776" s="219"/>
      <c r="U1776" s="14"/>
      <c r="V1776" s="14"/>
      <c r="W1776" s="14"/>
      <c r="X1776" s="14"/>
      <c r="Y1776" s="14"/>
      <c r="Z1776" s="14"/>
      <c r="AA1776" s="14"/>
      <c r="AB1776" s="14"/>
      <c r="AC1776" s="14"/>
      <c r="AD1776" s="14"/>
      <c r="AE1776" s="14"/>
      <c r="AT1776" s="213" t="s">
        <v>173</v>
      </c>
      <c r="AU1776" s="213" t="s">
        <v>171</v>
      </c>
      <c r="AV1776" s="14" t="s">
        <v>91</v>
      </c>
      <c r="AW1776" s="14" t="s">
        <v>32</v>
      </c>
      <c r="AX1776" s="14" t="s">
        <v>81</v>
      </c>
      <c r="AY1776" s="213" t="s">
        <v>165</v>
      </c>
    </row>
    <row r="1777" s="2" customFormat="1" ht="16.5" customHeight="1">
      <c r="A1777" s="38"/>
      <c r="B1777" s="177"/>
      <c r="C1777" s="178" t="s">
        <v>2183</v>
      </c>
      <c r="D1777" s="178" t="s">
        <v>167</v>
      </c>
      <c r="E1777" s="179" t="s">
        <v>2184</v>
      </c>
      <c r="F1777" s="180" t="s">
        <v>2185</v>
      </c>
      <c r="G1777" s="181" t="s">
        <v>170</v>
      </c>
      <c r="H1777" s="182">
        <v>46.799999999999997</v>
      </c>
      <c r="I1777" s="183"/>
      <c r="J1777" s="184">
        <f>ROUND(I1777*H1777,2)</f>
        <v>0</v>
      </c>
      <c r="K1777" s="185"/>
      <c r="L1777" s="39"/>
      <c r="M1777" s="186" t="s">
        <v>1</v>
      </c>
      <c r="N1777" s="187" t="s">
        <v>42</v>
      </c>
      <c r="O1777" s="78"/>
      <c r="P1777" s="188">
        <f>O1777*H1777</f>
        <v>0</v>
      </c>
      <c r="Q1777" s="188">
        <v>0.012</v>
      </c>
      <c r="R1777" s="188">
        <f>Q1777*H1777</f>
        <v>0.56159999999999999</v>
      </c>
      <c r="S1777" s="188">
        <v>0</v>
      </c>
      <c r="T1777" s="189">
        <f>S1777*H1777</f>
        <v>0</v>
      </c>
      <c r="U1777" s="38"/>
      <c r="V1777" s="38"/>
      <c r="W1777" s="38"/>
      <c r="X1777" s="38"/>
      <c r="Y1777" s="38"/>
      <c r="Z1777" s="38"/>
      <c r="AA1777" s="38"/>
      <c r="AB1777" s="38"/>
      <c r="AC1777" s="38"/>
      <c r="AD1777" s="38"/>
      <c r="AE1777" s="38"/>
      <c r="AR1777" s="190" t="s">
        <v>91</v>
      </c>
      <c r="AT1777" s="190" t="s">
        <v>167</v>
      </c>
      <c r="AU1777" s="190" t="s">
        <v>171</v>
      </c>
      <c r="AY1777" s="19" t="s">
        <v>165</v>
      </c>
      <c r="BE1777" s="191">
        <f>IF(N1777="základná",J1777,0)</f>
        <v>0</v>
      </c>
      <c r="BF1777" s="191">
        <f>IF(N1777="znížená",J1777,0)</f>
        <v>0</v>
      </c>
      <c r="BG1777" s="191">
        <f>IF(N1777="zákl. prenesená",J1777,0)</f>
        <v>0</v>
      </c>
      <c r="BH1777" s="191">
        <f>IF(N1777="zníž. prenesená",J1777,0)</f>
        <v>0</v>
      </c>
      <c r="BI1777" s="191">
        <f>IF(N1777="nulová",J1777,0)</f>
        <v>0</v>
      </c>
      <c r="BJ1777" s="19" t="s">
        <v>171</v>
      </c>
      <c r="BK1777" s="191">
        <f>ROUND(I1777*H1777,2)</f>
        <v>0</v>
      </c>
      <c r="BL1777" s="19" t="s">
        <v>91</v>
      </c>
      <c r="BM1777" s="190" t="s">
        <v>2186</v>
      </c>
    </row>
    <row r="1778" s="13" customFormat="1">
      <c r="A1778" s="13"/>
      <c r="B1778" s="192"/>
      <c r="C1778" s="13"/>
      <c r="D1778" s="193" t="s">
        <v>173</v>
      </c>
      <c r="E1778" s="194" t="s">
        <v>1</v>
      </c>
      <c r="F1778" s="195" t="s">
        <v>2187</v>
      </c>
      <c r="G1778" s="13"/>
      <c r="H1778" s="196">
        <v>5.4000000000000004</v>
      </c>
      <c r="I1778" s="197"/>
      <c r="J1778" s="13"/>
      <c r="K1778" s="13"/>
      <c r="L1778" s="192"/>
      <c r="M1778" s="198"/>
      <c r="N1778" s="199"/>
      <c r="O1778" s="199"/>
      <c r="P1778" s="199"/>
      <c r="Q1778" s="199"/>
      <c r="R1778" s="199"/>
      <c r="S1778" s="199"/>
      <c r="T1778" s="200"/>
      <c r="U1778" s="13"/>
      <c r="V1778" s="13"/>
      <c r="W1778" s="13"/>
      <c r="X1778" s="13"/>
      <c r="Y1778" s="13"/>
      <c r="Z1778" s="13"/>
      <c r="AA1778" s="13"/>
      <c r="AB1778" s="13"/>
      <c r="AC1778" s="13"/>
      <c r="AD1778" s="13"/>
      <c r="AE1778" s="13"/>
      <c r="AT1778" s="194" t="s">
        <v>173</v>
      </c>
      <c r="AU1778" s="194" t="s">
        <v>171</v>
      </c>
      <c r="AV1778" s="13" t="s">
        <v>171</v>
      </c>
      <c r="AW1778" s="13" t="s">
        <v>32</v>
      </c>
      <c r="AX1778" s="13" t="s">
        <v>76</v>
      </c>
      <c r="AY1778" s="194" t="s">
        <v>165</v>
      </c>
    </row>
    <row r="1779" s="13" customFormat="1">
      <c r="A1779" s="13"/>
      <c r="B1779" s="192"/>
      <c r="C1779" s="13"/>
      <c r="D1779" s="193" t="s">
        <v>173</v>
      </c>
      <c r="E1779" s="194" t="s">
        <v>1</v>
      </c>
      <c r="F1779" s="195" t="s">
        <v>2188</v>
      </c>
      <c r="G1779" s="13"/>
      <c r="H1779" s="196">
        <v>1.8200000000000001</v>
      </c>
      <c r="I1779" s="197"/>
      <c r="J1779" s="13"/>
      <c r="K1779" s="13"/>
      <c r="L1779" s="192"/>
      <c r="M1779" s="198"/>
      <c r="N1779" s="199"/>
      <c r="O1779" s="199"/>
      <c r="P1779" s="199"/>
      <c r="Q1779" s="199"/>
      <c r="R1779" s="199"/>
      <c r="S1779" s="199"/>
      <c r="T1779" s="200"/>
      <c r="U1779" s="13"/>
      <c r="V1779" s="13"/>
      <c r="W1779" s="13"/>
      <c r="X1779" s="13"/>
      <c r="Y1779" s="13"/>
      <c r="Z1779" s="13"/>
      <c r="AA1779" s="13"/>
      <c r="AB1779" s="13"/>
      <c r="AC1779" s="13"/>
      <c r="AD1779" s="13"/>
      <c r="AE1779" s="13"/>
      <c r="AT1779" s="194" t="s">
        <v>173</v>
      </c>
      <c r="AU1779" s="194" t="s">
        <v>171</v>
      </c>
      <c r="AV1779" s="13" t="s">
        <v>171</v>
      </c>
      <c r="AW1779" s="13" t="s">
        <v>32</v>
      </c>
      <c r="AX1779" s="13" t="s">
        <v>76</v>
      </c>
      <c r="AY1779" s="194" t="s">
        <v>165</v>
      </c>
    </row>
    <row r="1780" s="13" customFormat="1">
      <c r="A1780" s="13"/>
      <c r="B1780" s="192"/>
      <c r="C1780" s="13"/>
      <c r="D1780" s="193" t="s">
        <v>173</v>
      </c>
      <c r="E1780" s="194" t="s">
        <v>1</v>
      </c>
      <c r="F1780" s="195" t="s">
        <v>1628</v>
      </c>
      <c r="G1780" s="13"/>
      <c r="H1780" s="196">
        <v>1.95</v>
      </c>
      <c r="I1780" s="197"/>
      <c r="J1780" s="13"/>
      <c r="K1780" s="13"/>
      <c r="L1780" s="192"/>
      <c r="M1780" s="198"/>
      <c r="N1780" s="199"/>
      <c r="O1780" s="199"/>
      <c r="P1780" s="199"/>
      <c r="Q1780" s="199"/>
      <c r="R1780" s="199"/>
      <c r="S1780" s="199"/>
      <c r="T1780" s="200"/>
      <c r="U1780" s="13"/>
      <c r="V1780" s="13"/>
      <c r="W1780" s="13"/>
      <c r="X1780" s="13"/>
      <c r="Y1780" s="13"/>
      <c r="Z1780" s="13"/>
      <c r="AA1780" s="13"/>
      <c r="AB1780" s="13"/>
      <c r="AC1780" s="13"/>
      <c r="AD1780" s="13"/>
      <c r="AE1780" s="13"/>
      <c r="AT1780" s="194" t="s">
        <v>173</v>
      </c>
      <c r="AU1780" s="194" t="s">
        <v>171</v>
      </c>
      <c r="AV1780" s="13" t="s">
        <v>171</v>
      </c>
      <c r="AW1780" s="13" t="s">
        <v>32</v>
      </c>
      <c r="AX1780" s="13" t="s">
        <v>76</v>
      </c>
      <c r="AY1780" s="194" t="s">
        <v>165</v>
      </c>
    </row>
    <row r="1781" s="13" customFormat="1">
      <c r="A1781" s="13"/>
      <c r="B1781" s="192"/>
      <c r="C1781" s="13"/>
      <c r="D1781" s="193" t="s">
        <v>173</v>
      </c>
      <c r="E1781" s="194" t="s">
        <v>1</v>
      </c>
      <c r="F1781" s="195" t="s">
        <v>2189</v>
      </c>
      <c r="G1781" s="13"/>
      <c r="H1781" s="196">
        <v>3.8999999999999999</v>
      </c>
      <c r="I1781" s="197"/>
      <c r="J1781" s="13"/>
      <c r="K1781" s="13"/>
      <c r="L1781" s="192"/>
      <c r="M1781" s="198"/>
      <c r="N1781" s="199"/>
      <c r="O1781" s="199"/>
      <c r="P1781" s="199"/>
      <c r="Q1781" s="199"/>
      <c r="R1781" s="199"/>
      <c r="S1781" s="199"/>
      <c r="T1781" s="200"/>
      <c r="U1781" s="13"/>
      <c r="V1781" s="13"/>
      <c r="W1781" s="13"/>
      <c r="X1781" s="13"/>
      <c r="Y1781" s="13"/>
      <c r="Z1781" s="13"/>
      <c r="AA1781" s="13"/>
      <c r="AB1781" s="13"/>
      <c r="AC1781" s="13"/>
      <c r="AD1781" s="13"/>
      <c r="AE1781" s="13"/>
      <c r="AT1781" s="194" t="s">
        <v>173</v>
      </c>
      <c r="AU1781" s="194" t="s">
        <v>171</v>
      </c>
      <c r="AV1781" s="13" t="s">
        <v>171</v>
      </c>
      <c r="AW1781" s="13" t="s">
        <v>32</v>
      </c>
      <c r="AX1781" s="13" t="s">
        <v>76</v>
      </c>
      <c r="AY1781" s="194" t="s">
        <v>165</v>
      </c>
    </row>
    <row r="1782" s="13" customFormat="1">
      <c r="A1782" s="13"/>
      <c r="B1782" s="192"/>
      <c r="C1782" s="13"/>
      <c r="D1782" s="193" t="s">
        <v>173</v>
      </c>
      <c r="E1782" s="194" t="s">
        <v>1</v>
      </c>
      <c r="F1782" s="195" t="s">
        <v>2190</v>
      </c>
      <c r="G1782" s="13"/>
      <c r="H1782" s="196">
        <v>1.6799999999999999</v>
      </c>
      <c r="I1782" s="197"/>
      <c r="J1782" s="13"/>
      <c r="K1782" s="13"/>
      <c r="L1782" s="192"/>
      <c r="M1782" s="198"/>
      <c r="N1782" s="199"/>
      <c r="O1782" s="199"/>
      <c r="P1782" s="199"/>
      <c r="Q1782" s="199"/>
      <c r="R1782" s="199"/>
      <c r="S1782" s="199"/>
      <c r="T1782" s="200"/>
      <c r="U1782" s="13"/>
      <c r="V1782" s="13"/>
      <c r="W1782" s="13"/>
      <c r="X1782" s="13"/>
      <c r="Y1782" s="13"/>
      <c r="Z1782" s="13"/>
      <c r="AA1782" s="13"/>
      <c r="AB1782" s="13"/>
      <c r="AC1782" s="13"/>
      <c r="AD1782" s="13"/>
      <c r="AE1782" s="13"/>
      <c r="AT1782" s="194" t="s">
        <v>173</v>
      </c>
      <c r="AU1782" s="194" t="s">
        <v>171</v>
      </c>
      <c r="AV1782" s="13" t="s">
        <v>171</v>
      </c>
      <c r="AW1782" s="13" t="s">
        <v>32</v>
      </c>
      <c r="AX1782" s="13" t="s">
        <v>76</v>
      </c>
      <c r="AY1782" s="194" t="s">
        <v>165</v>
      </c>
    </row>
    <row r="1783" s="13" customFormat="1">
      <c r="A1783" s="13"/>
      <c r="B1783" s="192"/>
      <c r="C1783" s="13"/>
      <c r="D1783" s="193" t="s">
        <v>173</v>
      </c>
      <c r="E1783" s="194" t="s">
        <v>1</v>
      </c>
      <c r="F1783" s="195" t="s">
        <v>2191</v>
      </c>
      <c r="G1783" s="13"/>
      <c r="H1783" s="196">
        <v>11.199999999999999</v>
      </c>
      <c r="I1783" s="197"/>
      <c r="J1783" s="13"/>
      <c r="K1783" s="13"/>
      <c r="L1783" s="192"/>
      <c r="M1783" s="198"/>
      <c r="N1783" s="199"/>
      <c r="O1783" s="199"/>
      <c r="P1783" s="199"/>
      <c r="Q1783" s="199"/>
      <c r="R1783" s="199"/>
      <c r="S1783" s="199"/>
      <c r="T1783" s="200"/>
      <c r="U1783" s="13"/>
      <c r="V1783" s="13"/>
      <c r="W1783" s="13"/>
      <c r="X1783" s="13"/>
      <c r="Y1783" s="13"/>
      <c r="Z1783" s="13"/>
      <c r="AA1783" s="13"/>
      <c r="AB1783" s="13"/>
      <c r="AC1783" s="13"/>
      <c r="AD1783" s="13"/>
      <c r="AE1783" s="13"/>
      <c r="AT1783" s="194" t="s">
        <v>173</v>
      </c>
      <c r="AU1783" s="194" t="s">
        <v>171</v>
      </c>
      <c r="AV1783" s="13" t="s">
        <v>171</v>
      </c>
      <c r="AW1783" s="13" t="s">
        <v>32</v>
      </c>
      <c r="AX1783" s="13" t="s">
        <v>76</v>
      </c>
      <c r="AY1783" s="194" t="s">
        <v>165</v>
      </c>
    </row>
    <row r="1784" s="13" customFormat="1">
      <c r="A1784" s="13"/>
      <c r="B1784" s="192"/>
      <c r="C1784" s="13"/>
      <c r="D1784" s="193" t="s">
        <v>173</v>
      </c>
      <c r="E1784" s="194" t="s">
        <v>1</v>
      </c>
      <c r="F1784" s="195" t="s">
        <v>2192</v>
      </c>
      <c r="G1784" s="13"/>
      <c r="H1784" s="196">
        <v>5.9800000000000004</v>
      </c>
      <c r="I1784" s="197"/>
      <c r="J1784" s="13"/>
      <c r="K1784" s="13"/>
      <c r="L1784" s="192"/>
      <c r="M1784" s="198"/>
      <c r="N1784" s="199"/>
      <c r="O1784" s="199"/>
      <c r="P1784" s="199"/>
      <c r="Q1784" s="199"/>
      <c r="R1784" s="199"/>
      <c r="S1784" s="199"/>
      <c r="T1784" s="200"/>
      <c r="U1784" s="13"/>
      <c r="V1784" s="13"/>
      <c r="W1784" s="13"/>
      <c r="X1784" s="13"/>
      <c r="Y1784" s="13"/>
      <c r="Z1784" s="13"/>
      <c r="AA1784" s="13"/>
      <c r="AB1784" s="13"/>
      <c r="AC1784" s="13"/>
      <c r="AD1784" s="13"/>
      <c r="AE1784" s="13"/>
      <c r="AT1784" s="194" t="s">
        <v>173</v>
      </c>
      <c r="AU1784" s="194" t="s">
        <v>171</v>
      </c>
      <c r="AV1784" s="13" t="s">
        <v>171</v>
      </c>
      <c r="AW1784" s="13" t="s">
        <v>32</v>
      </c>
      <c r="AX1784" s="13" t="s">
        <v>76</v>
      </c>
      <c r="AY1784" s="194" t="s">
        <v>165</v>
      </c>
    </row>
    <row r="1785" s="13" customFormat="1">
      <c r="A1785" s="13"/>
      <c r="B1785" s="192"/>
      <c r="C1785" s="13"/>
      <c r="D1785" s="193" t="s">
        <v>173</v>
      </c>
      <c r="E1785" s="194" t="s">
        <v>1</v>
      </c>
      <c r="F1785" s="195" t="s">
        <v>2193</v>
      </c>
      <c r="G1785" s="13"/>
      <c r="H1785" s="196">
        <v>1.1699999999999999</v>
      </c>
      <c r="I1785" s="197"/>
      <c r="J1785" s="13"/>
      <c r="K1785" s="13"/>
      <c r="L1785" s="192"/>
      <c r="M1785" s="198"/>
      <c r="N1785" s="199"/>
      <c r="O1785" s="199"/>
      <c r="P1785" s="199"/>
      <c r="Q1785" s="199"/>
      <c r="R1785" s="199"/>
      <c r="S1785" s="199"/>
      <c r="T1785" s="200"/>
      <c r="U1785" s="13"/>
      <c r="V1785" s="13"/>
      <c r="W1785" s="13"/>
      <c r="X1785" s="13"/>
      <c r="Y1785" s="13"/>
      <c r="Z1785" s="13"/>
      <c r="AA1785" s="13"/>
      <c r="AB1785" s="13"/>
      <c r="AC1785" s="13"/>
      <c r="AD1785" s="13"/>
      <c r="AE1785" s="13"/>
      <c r="AT1785" s="194" t="s">
        <v>173</v>
      </c>
      <c r="AU1785" s="194" t="s">
        <v>171</v>
      </c>
      <c r="AV1785" s="13" t="s">
        <v>171</v>
      </c>
      <c r="AW1785" s="13" t="s">
        <v>32</v>
      </c>
      <c r="AX1785" s="13" t="s">
        <v>76</v>
      </c>
      <c r="AY1785" s="194" t="s">
        <v>165</v>
      </c>
    </row>
    <row r="1786" s="13" customFormat="1">
      <c r="A1786" s="13"/>
      <c r="B1786" s="192"/>
      <c r="C1786" s="13"/>
      <c r="D1786" s="193" t="s">
        <v>173</v>
      </c>
      <c r="E1786" s="194" t="s">
        <v>1</v>
      </c>
      <c r="F1786" s="195" t="s">
        <v>2194</v>
      </c>
      <c r="G1786" s="13"/>
      <c r="H1786" s="196">
        <v>9.1999999999999993</v>
      </c>
      <c r="I1786" s="197"/>
      <c r="J1786" s="13"/>
      <c r="K1786" s="13"/>
      <c r="L1786" s="192"/>
      <c r="M1786" s="198"/>
      <c r="N1786" s="199"/>
      <c r="O1786" s="199"/>
      <c r="P1786" s="199"/>
      <c r="Q1786" s="199"/>
      <c r="R1786" s="199"/>
      <c r="S1786" s="199"/>
      <c r="T1786" s="200"/>
      <c r="U1786" s="13"/>
      <c r="V1786" s="13"/>
      <c r="W1786" s="13"/>
      <c r="X1786" s="13"/>
      <c r="Y1786" s="13"/>
      <c r="Z1786" s="13"/>
      <c r="AA1786" s="13"/>
      <c r="AB1786" s="13"/>
      <c r="AC1786" s="13"/>
      <c r="AD1786" s="13"/>
      <c r="AE1786" s="13"/>
      <c r="AT1786" s="194" t="s">
        <v>173</v>
      </c>
      <c r="AU1786" s="194" t="s">
        <v>171</v>
      </c>
      <c r="AV1786" s="13" t="s">
        <v>171</v>
      </c>
      <c r="AW1786" s="13" t="s">
        <v>32</v>
      </c>
      <c r="AX1786" s="13" t="s">
        <v>76</v>
      </c>
      <c r="AY1786" s="194" t="s">
        <v>165</v>
      </c>
    </row>
    <row r="1787" s="13" customFormat="1">
      <c r="A1787" s="13"/>
      <c r="B1787" s="192"/>
      <c r="C1787" s="13"/>
      <c r="D1787" s="193" t="s">
        <v>173</v>
      </c>
      <c r="E1787" s="194" t="s">
        <v>1</v>
      </c>
      <c r="F1787" s="195" t="s">
        <v>2195</v>
      </c>
      <c r="G1787" s="13"/>
      <c r="H1787" s="196">
        <v>3</v>
      </c>
      <c r="I1787" s="197"/>
      <c r="J1787" s="13"/>
      <c r="K1787" s="13"/>
      <c r="L1787" s="192"/>
      <c r="M1787" s="198"/>
      <c r="N1787" s="199"/>
      <c r="O1787" s="199"/>
      <c r="P1787" s="199"/>
      <c r="Q1787" s="199"/>
      <c r="R1787" s="199"/>
      <c r="S1787" s="199"/>
      <c r="T1787" s="200"/>
      <c r="U1787" s="13"/>
      <c r="V1787" s="13"/>
      <c r="W1787" s="13"/>
      <c r="X1787" s="13"/>
      <c r="Y1787" s="13"/>
      <c r="Z1787" s="13"/>
      <c r="AA1787" s="13"/>
      <c r="AB1787" s="13"/>
      <c r="AC1787" s="13"/>
      <c r="AD1787" s="13"/>
      <c r="AE1787" s="13"/>
      <c r="AT1787" s="194" t="s">
        <v>173</v>
      </c>
      <c r="AU1787" s="194" t="s">
        <v>171</v>
      </c>
      <c r="AV1787" s="13" t="s">
        <v>171</v>
      </c>
      <c r="AW1787" s="13" t="s">
        <v>32</v>
      </c>
      <c r="AX1787" s="13" t="s">
        <v>76</v>
      </c>
      <c r="AY1787" s="194" t="s">
        <v>165</v>
      </c>
    </row>
    <row r="1788" s="13" customFormat="1">
      <c r="A1788" s="13"/>
      <c r="B1788" s="192"/>
      <c r="C1788" s="13"/>
      <c r="D1788" s="193" t="s">
        <v>173</v>
      </c>
      <c r="E1788" s="194" t="s">
        <v>1</v>
      </c>
      <c r="F1788" s="195" t="s">
        <v>2196</v>
      </c>
      <c r="G1788" s="13"/>
      <c r="H1788" s="196">
        <v>1.5</v>
      </c>
      <c r="I1788" s="197"/>
      <c r="J1788" s="13"/>
      <c r="K1788" s="13"/>
      <c r="L1788" s="192"/>
      <c r="M1788" s="198"/>
      <c r="N1788" s="199"/>
      <c r="O1788" s="199"/>
      <c r="P1788" s="199"/>
      <c r="Q1788" s="199"/>
      <c r="R1788" s="199"/>
      <c r="S1788" s="199"/>
      <c r="T1788" s="200"/>
      <c r="U1788" s="13"/>
      <c r="V1788" s="13"/>
      <c r="W1788" s="13"/>
      <c r="X1788" s="13"/>
      <c r="Y1788" s="13"/>
      <c r="Z1788" s="13"/>
      <c r="AA1788" s="13"/>
      <c r="AB1788" s="13"/>
      <c r="AC1788" s="13"/>
      <c r="AD1788" s="13"/>
      <c r="AE1788" s="13"/>
      <c r="AT1788" s="194" t="s">
        <v>173</v>
      </c>
      <c r="AU1788" s="194" t="s">
        <v>171</v>
      </c>
      <c r="AV1788" s="13" t="s">
        <v>171</v>
      </c>
      <c r="AW1788" s="13" t="s">
        <v>32</v>
      </c>
      <c r="AX1788" s="13" t="s">
        <v>76</v>
      </c>
      <c r="AY1788" s="194" t="s">
        <v>165</v>
      </c>
    </row>
    <row r="1789" s="14" customFormat="1">
      <c r="A1789" s="14"/>
      <c r="B1789" s="212"/>
      <c r="C1789" s="14"/>
      <c r="D1789" s="193" t="s">
        <v>173</v>
      </c>
      <c r="E1789" s="213" t="s">
        <v>1</v>
      </c>
      <c r="F1789" s="214" t="s">
        <v>231</v>
      </c>
      <c r="G1789" s="14"/>
      <c r="H1789" s="215">
        <v>46.799999999999997</v>
      </c>
      <c r="I1789" s="216"/>
      <c r="J1789" s="14"/>
      <c r="K1789" s="14"/>
      <c r="L1789" s="212"/>
      <c r="M1789" s="217"/>
      <c r="N1789" s="218"/>
      <c r="O1789" s="218"/>
      <c r="P1789" s="218"/>
      <c r="Q1789" s="218"/>
      <c r="R1789" s="218"/>
      <c r="S1789" s="218"/>
      <c r="T1789" s="219"/>
      <c r="U1789" s="14"/>
      <c r="V1789" s="14"/>
      <c r="W1789" s="14"/>
      <c r="X1789" s="14"/>
      <c r="Y1789" s="14"/>
      <c r="Z1789" s="14"/>
      <c r="AA1789" s="14"/>
      <c r="AB1789" s="14"/>
      <c r="AC1789" s="14"/>
      <c r="AD1789" s="14"/>
      <c r="AE1789" s="14"/>
      <c r="AT1789" s="213" t="s">
        <v>173</v>
      </c>
      <c r="AU1789" s="213" t="s">
        <v>171</v>
      </c>
      <c r="AV1789" s="14" t="s">
        <v>91</v>
      </c>
      <c r="AW1789" s="14" t="s">
        <v>32</v>
      </c>
      <c r="AX1789" s="14" t="s">
        <v>81</v>
      </c>
      <c r="AY1789" s="213" t="s">
        <v>165</v>
      </c>
    </row>
    <row r="1790" s="12" customFormat="1" ht="25.92" customHeight="1">
      <c r="A1790" s="12"/>
      <c r="B1790" s="164"/>
      <c r="C1790" s="12"/>
      <c r="D1790" s="165" t="s">
        <v>75</v>
      </c>
      <c r="E1790" s="166" t="s">
        <v>201</v>
      </c>
      <c r="F1790" s="166" t="s">
        <v>2197</v>
      </c>
      <c r="G1790" s="12"/>
      <c r="H1790" s="12"/>
      <c r="I1790" s="167"/>
      <c r="J1790" s="168">
        <f>BK1790</f>
        <v>0</v>
      </c>
      <c r="K1790" s="12"/>
      <c r="L1790" s="164"/>
      <c r="M1790" s="169"/>
      <c r="N1790" s="170"/>
      <c r="O1790" s="170"/>
      <c r="P1790" s="171">
        <f>P1791</f>
        <v>0</v>
      </c>
      <c r="Q1790" s="170"/>
      <c r="R1790" s="171">
        <f>R1791</f>
        <v>0</v>
      </c>
      <c r="S1790" s="170"/>
      <c r="T1790" s="172">
        <f>T1791</f>
        <v>0</v>
      </c>
      <c r="U1790" s="12"/>
      <c r="V1790" s="12"/>
      <c r="W1790" s="12"/>
      <c r="X1790" s="12"/>
      <c r="Y1790" s="12"/>
      <c r="Z1790" s="12"/>
      <c r="AA1790" s="12"/>
      <c r="AB1790" s="12"/>
      <c r="AC1790" s="12"/>
      <c r="AD1790" s="12"/>
      <c r="AE1790" s="12"/>
      <c r="AR1790" s="165" t="s">
        <v>88</v>
      </c>
      <c r="AT1790" s="173" t="s">
        <v>75</v>
      </c>
      <c r="AU1790" s="173" t="s">
        <v>76</v>
      </c>
      <c r="AY1790" s="165" t="s">
        <v>165</v>
      </c>
      <c r="BK1790" s="174">
        <f>BK1791</f>
        <v>0</v>
      </c>
    </row>
    <row r="1791" s="12" customFormat="1" ht="22.8" customHeight="1">
      <c r="A1791" s="12"/>
      <c r="B1791" s="164"/>
      <c r="C1791" s="12"/>
      <c r="D1791" s="165" t="s">
        <v>75</v>
      </c>
      <c r="E1791" s="175" t="s">
        <v>2198</v>
      </c>
      <c r="F1791" s="175" t="s">
        <v>2199</v>
      </c>
      <c r="G1791" s="12"/>
      <c r="H1791" s="12"/>
      <c r="I1791" s="167"/>
      <c r="J1791" s="176">
        <f>BK1791</f>
        <v>0</v>
      </c>
      <c r="K1791" s="12"/>
      <c r="L1791" s="164"/>
      <c r="M1791" s="169"/>
      <c r="N1791" s="170"/>
      <c r="O1791" s="170"/>
      <c r="P1791" s="171">
        <f>SUM(P1792:P1794)</f>
        <v>0</v>
      </c>
      <c r="Q1791" s="170"/>
      <c r="R1791" s="171">
        <f>SUM(R1792:R1794)</f>
        <v>0</v>
      </c>
      <c r="S1791" s="170"/>
      <c r="T1791" s="172">
        <f>SUM(T1792:T1794)</f>
        <v>0</v>
      </c>
      <c r="U1791" s="12"/>
      <c r="V1791" s="12"/>
      <c r="W1791" s="12"/>
      <c r="X1791" s="12"/>
      <c r="Y1791" s="12"/>
      <c r="Z1791" s="12"/>
      <c r="AA1791" s="12"/>
      <c r="AB1791" s="12"/>
      <c r="AC1791" s="12"/>
      <c r="AD1791" s="12"/>
      <c r="AE1791" s="12"/>
      <c r="AR1791" s="165" t="s">
        <v>88</v>
      </c>
      <c r="AT1791" s="173" t="s">
        <v>75</v>
      </c>
      <c r="AU1791" s="173" t="s">
        <v>81</v>
      </c>
      <c r="AY1791" s="165" t="s">
        <v>165</v>
      </c>
      <c r="BK1791" s="174">
        <f>SUM(BK1792:BK1794)</f>
        <v>0</v>
      </c>
    </row>
    <row r="1792" s="2" customFormat="1" ht="24.15" customHeight="1">
      <c r="A1792" s="38"/>
      <c r="B1792" s="177"/>
      <c r="C1792" s="178" t="s">
        <v>2200</v>
      </c>
      <c r="D1792" s="178" t="s">
        <v>167</v>
      </c>
      <c r="E1792" s="179" t="s">
        <v>2201</v>
      </c>
      <c r="F1792" s="180" t="s">
        <v>2202</v>
      </c>
      <c r="G1792" s="181" t="s">
        <v>216</v>
      </c>
      <c r="H1792" s="182">
        <v>1</v>
      </c>
      <c r="I1792" s="183"/>
      <c r="J1792" s="184">
        <f>ROUND(I1792*H1792,2)</f>
        <v>0</v>
      </c>
      <c r="K1792" s="185"/>
      <c r="L1792" s="39"/>
      <c r="M1792" s="186" t="s">
        <v>1</v>
      </c>
      <c r="N1792" s="187" t="s">
        <v>42</v>
      </c>
      <c r="O1792" s="78"/>
      <c r="P1792" s="188">
        <f>O1792*H1792</f>
        <v>0</v>
      </c>
      <c r="Q1792" s="188">
        <v>0</v>
      </c>
      <c r="R1792" s="188">
        <f>Q1792*H1792</f>
        <v>0</v>
      </c>
      <c r="S1792" s="188">
        <v>0</v>
      </c>
      <c r="T1792" s="189">
        <f>S1792*H1792</f>
        <v>0</v>
      </c>
      <c r="U1792" s="38"/>
      <c r="V1792" s="38"/>
      <c r="W1792" s="38"/>
      <c r="X1792" s="38"/>
      <c r="Y1792" s="38"/>
      <c r="Z1792" s="38"/>
      <c r="AA1792" s="38"/>
      <c r="AB1792" s="38"/>
      <c r="AC1792" s="38"/>
      <c r="AD1792" s="38"/>
      <c r="AE1792" s="38"/>
      <c r="AR1792" s="190" t="s">
        <v>716</v>
      </c>
      <c r="AT1792" s="190" t="s">
        <v>167</v>
      </c>
      <c r="AU1792" s="190" t="s">
        <v>171</v>
      </c>
      <c r="AY1792" s="19" t="s">
        <v>165</v>
      </c>
      <c r="BE1792" s="191">
        <f>IF(N1792="základná",J1792,0)</f>
        <v>0</v>
      </c>
      <c r="BF1792" s="191">
        <f>IF(N1792="znížená",J1792,0)</f>
        <v>0</v>
      </c>
      <c r="BG1792" s="191">
        <f>IF(N1792="zákl. prenesená",J1792,0)</f>
        <v>0</v>
      </c>
      <c r="BH1792" s="191">
        <f>IF(N1792="zníž. prenesená",J1792,0)</f>
        <v>0</v>
      </c>
      <c r="BI1792" s="191">
        <f>IF(N1792="nulová",J1792,0)</f>
        <v>0</v>
      </c>
      <c r="BJ1792" s="19" t="s">
        <v>171</v>
      </c>
      <c r="BK1792" s="191">
        <f>ROUND(I1792*H1792,2)</f>
        <v>0</v>
      </c>
      <c r="BL1792" s="19" t="s">
        <v>716</v>
      </c>
      <c r="BM1792" s="190" t="s">
        <v>2203</v>
      </c>
    </row>
    <row r="1793" s="2" customFormat="1" ht="16.5" customHeight="1">
      <c r="A1793" s="38"/>
      <c r="B1793" s="177"/>
      <c r="C1793" s="201" t="s">
        <v>2204</v>
      </c>
      <c r="D1793" s="201" t="s">
        <v>201</v>
      </c>
      <c r="E1793" s="202" t="s">
        <v>2205</v>
      </c>
      <c r="F1793" s="203" t="s">
        <v>2206</v>
      </c>
      <c r="G1793" s="204" t="s">
        <v>216</v>
      </c>
      <c r="H1793" s="205">
        <v>1</v>
      </c>
      <c r="I1793" s="206"/>
      <c r="J1793" s="207">
        <f>ROUND(I1793*H1793,2)</f>
        <v>0</v>
      </c>
      <c r="K1793" s="208"/>
      <c r="L1793" s="209"/>
      <c r="M1793" s="210" t="s">
        <v>1</v>
      </c>
      <c r="N1793" s="211" t="s">
        <v>42</v>
      </c>
      <c r="O1793" s="78"/>
      <c r="P1793" s="188">
        <f>O1793*H1793</f>
        <v>0</v>
      </c>
      <c r="Q1793" s="188">
        <v>0</v>
      </c>
      <c r="R1793" s="188">
        <f>Q1793*H1793</f>
        <v>0</v>
      </c>
      <c r="S1793" s="188">
        <v>0</v>
      </c>
      <c r="T1793" s="189">
        <f>S1793*H1793</f>
        <v>0</v>
      </c>
      <c r="U1793" s="38"/>
      <c r="V1793" s="38"/>
      <c r="W1793" s="38"/>
      <c r="X1793" s="38"/>
      <c r="Y1793" s="38"/>
      <c r="Z1793" s="38"/>
      <c r="AA1793" s="38"/>
      <c r="AB1793" s="38"/>
      <c r="AC1793" s="38"/>
      <c r="AD1793" s="38"/>
      <c r="AE1793" s="38"/>
      <c r="AR1793" s="190" t="s">
        <v>1684</v>
      </c>
      <c r="AT1793" s="190" t="s">
        <v>201</v>
      </c>
      <c r="AU1793" s="190" t="s">
        <v>171</v>
      </c>
      <c r="AY1793" s="19" t="s">
        <v>165</v>
      </c>
      <c r="BE1793" s="191">
        <f>IF(N1793="základná",J1793,0)</f>
        <v>0</v>
      </c>
      <c r="BF1793" s="191">
        <f>IF(N1793="znížená",J1793,0)</f>
        <v>0</v>
      </c>
      <c r="BG1793" s="191">
        <f>IF(N1793="zákl. prenesená",J1793,0)</f>
        <v>0</v>
      </c>
      <c r="BH1793" s="191">
        <f>IF(N1793="zníž. prenesená",J1793,0)</f>
        <v>0</v>
      </c>
      <c r="BI1793" s="191">
        <f>IF(N1793="nulová",J1793,0)</f>
        <v>0</v>
      </c>
      <c r="BJ1793" s="19" t="s">
        <v>171</v>
      </c>
      <c r="BK1793" s="191">
        <f>ROUND(I1793*H1793,2)</f>
        <v>0</v>
      </c>
      <c r="BL1793" s="19" t="s">
        <v>716</v>
      </c>
      <c r="BM1793" s="190" t="s">
        <v>2207</v>
      </c>
    </row>
    <row r="1794" s="2" customFormat="1" ht="16.5" customHeight="1">
      <c r="A1794" s="38"/>
      <c r="B1794" s="177"/>
      <c r="C1794" s="178" t="s">
        <v>2208</v>
      </c>
      <c r="D1794" s="178" t="s">
        <v>167</v>
      </c>
      <c r="E1794" s="179" t="s">
        <v>2209</v>
      </c>
      <c r="F1794" s="180" t="s">
        <v>2210</v>
      </c>
      <c r="G1794" s="181" t="s">
        <v>216</v>
      </c>
      <c r="H1794" s="182">
        <v>1</v>
      </c>
      <c r="I1794" s="183"/>
      <c r="J1794" s="184">
        <f>ROUND(I1794*H1794,2)</f>
        <v>0</v>
      </c>
      <c r="K1794" s="185"/>
      <c r="L1794" s="39"/>
      <c r="M1794" s="186" t="s">
        <v>1</v>
      </c>
      <c r="N1794" s="187" t="s">
        <v>42</v>
      </c>
      <c r="O1794" s="78"/>
      <c r="P1794" s="188">
        <f>O1794*H1794</f>
        <v>0</v>
      </c>
      <c r="Q1794" s="188">
        <v>0</v>
      </c>
      <c r="R1794" s="188">
        <f>Q1794*H1794</f>
        <v>0</v>
      </c>
      <c r="S1794" s="188">
        <v>0</v>
      </c>
      <c r="T1794" s="189">
        <f>S1794*H1794</f>
        <v>0</v>
      </c>
      <c r="U1794" s="38"/>
      <c r="V1794" s="38"/>
      <c r="W1794" s="38"/>
      <c r="X1794" s="38"/>
      <c r="Y1794" s="38"/>
      <c r="Z1794" s="38"/>
      <c r="AA1794" s="38"/>
      <c r="AB1794" s="38"/>
      <c r="AC1794" s="38"/>
      <c r="AD1794" s="38"/>
      <c r="AE1794" s="38"/>
      <c r="AR1794" s="190" t="s">
        <v>716</v>
      </c>
      <c r="AT1794" s="190" t="s">
        <v>167</v>
      </c>
      <c r="AU1794" s="190" t="s">
        <v>171</v>
      </c>
      <c r="AY1794" s="19" t="s">
        <v>165</v>
      </c>
      <c r="BE1794" s="191">
        <f>IF(N1794="základná",J1794,0)</f>
        <v>0</v>
      </c>
      <c r="BF1794" s="191">
        <f>IF(N1794="znížená",J1794,0)</f>
        <v>0</v>
      </c>
      <c r="BG1794" s="191">
        <f>IF(N1794="zákl. prenesená",J1794,0)</f>
        <v>0</v>
      </c>
      <c r="BH1794" s="191">
        <f>IF(N1794="zníž. prenesená",J1794,0)</f>
        <v>0</v>
      </c>
      <c r="BI1794" s="191">
        <f>IF(N1794="nulová",J1794,0)</f>
        <v>0</v>
      </c>
      <c r="BJ1794" s="19" t="s">
        <v>171</v>
      </c>
      <c r="BK1794" s="191">
        <f>ROUND(I1794*H1794,2)</f>
        <v>0</v>
      </c>
      <c r="BL1794" s="19" t="s">
        <v>716</v>
      </c>
      <c r="BM1794" s="190" t="s">
        <v>2211</v>
      </c>
    </row>
    <row r="1795" s="12" customFormat="1" ht="25.92" customHeight="1">
      <c r="A1795" s="12"/>
      <c r="B1795" s="164"/>
      <c r="C1795" s="12"/>
      <c r="D1795" s="165" t="s">
        <v>75</v>
      </c>
      <c r="E1795" s="166" t="s">
        <v>2212</v>
      </c>
      <c r="F1795" s="166" t="s">
        <v>2213</v>
      </c>
      <c r="G1795" s="12"/>
      <c r="H1795" s="12"/>
      <c r="I1795" s="167"/>
      <c r="J1795" s="168">
        <f>BK1795</f>
        <v>0</v>
      </c>
      <c r="K1795" s="12"/>
      <c r="L1795" s="164"/>
      <c r="M1795" s="169"/>
      <c r="N1795" s="170"/>
      <c r="O1795" s="170"/>
      <c r="P1795" s="171">
        <f>P1796</f>
        <v>0</v>
      </c>
      <c r="Q1795" s="170"/>
      <c r="R1795" s="171">
        <f>R1796</f>
        <v>0</v>
      </c>
      <c r="S1795" s="170"/>
      <c r="T1795" s="172">
        <f>T1796</f>
        <v>0</v>
      </c>
      <c r="U1795" s="12"/>
      <c r="V1795" s="12"/>
      <c r="W1795" s="12"/>
      <c r="X1795" s="12"/>
      <c r="Y1795" s="12"/>
      <c r="Z1795" s="12"/>
      <c r="AA1795" s="12"/>
      <c r="AB1795" s="12"/>
      <c r="AC1795" s="12"/>
      <c r="AD1795" s="12"/>
      <c r="AE1795" s="12"/>
      <c r="AR1795" s="165" t="s">
        <v>91</v>
      </c>
      <c r="AT1795" s="173" t="s">
        <v>75</v>
      </c>
      <c r="AU1795" s="173" t="s">
        <v>76</v>
      </c>
      <c r="AY1795" s="165" t="s">
        <v>165</v>
      </c>
      <c r="BK1795" s="174">
        <f>BK1796</f>
        <v>0</v>
      </c>
    </row>
    <row r="1796" s="2" customFormat="1" ht="44.25" customHeight="1">
      <c r="A1796" s="38"/>
      <c r="B1796" s="177"/>
      <c r="C1796" s="178" t="s">
        <v>2214</v>
      </c>
      <c r="D1796" s="178" t="s">
        <v>167</v>
      </c>
      <c r="E1796" s="179" t="s">
        <v>2215</v>
      </c>
      <c r="F1796" s="180" t="s">
        <v>2216</v>
      </c>
      <c r="G1796" s="181" t="s">
        <v>2217</v>
      </c>
      <c r="H1796" s="182">
        <v>200</v>
      </c>
      <c r="I1796" s="183"/>
      <c r="J1796" s="184">
        <f>ROUND(I1796*H1796,2)</f>
        <v>0</v>
      </c>
      <c r="K1796" s="185"/>
      <c r="L1796" s="39"/>
      <c r="M1796" s="186" t="s">
        <v>1</v>
      </c>
      <c r="N1796" s="187" t="s">
        <v>42</v>
      </c>
      <c r="O1796" s="78"/>
      <c r="P1796" s="188">
        <f>O1796*H1796</f>
        <v>0</v>
      </c>
      <c r="Q1796" s="188">
        <v>0</v>
      </c>
      <c r="R1796" s="188">
        <f>Q1796*H1796</f>
        <v>0</v>
      </c>
      <c r="S1796" s="188">
        <v>0</v>
      </c>
      <c r="T1796" s="189">
        <f>S1796*H1796</f>
        <v>0</v>
      </c>
      <c r="U1796" s="38"/>
      <c r="V1796" s="38"/>
      <c r="W1796" s="38"/>
      <c r="X1796" s="38"/>
      <c r="Y1796" s="38"/>
      <c r="Z1796" s="38"/>
      <c r="AA1796" s="38"/>
      <c r="AB1796" s="38"/>
      <c r="AC1796" s="38"/>
      <c r="AD1796" s="38"/>
      <c r="AE1796" s="38"/>
      <c r="AR1796" s="190" t="s">
        <v>2218</v>
      </c>
      <c r="AT1796" s="190" t="s">
        <v>167</v>
      </c>
      <c r="AU1796" s="190" t="s">
        <v>81</v>
      </c>
      <c r="AY1796" s="19" t="s">
        <v>165</v>
      </c>
      <c r="BE1796" s="191">
        <f>IF(N1796="základná",J1796,0)</f>
        <v>0</v>
      </c>
      <c r="BF1796" s="191">
        <f>IF(N1796="znížená",J1796,0)</f>
        <v>0</v>
      </c>
      <c r="BG1796" s="191">
        <f>IF(N1796="zákl. prenesená",J1796,0)</f>
        <v>0</v>
      </c>
      <c r="BH1796" s="191">
        <f>IF(N1796="zníž. prenesená",J1796,0)</f>
        <v>0</v>
      </c>
      <c r="BI1796" s="191">
        <f>IF(N1796="nulová",J1796,0)</f>
        <v>0</v>
      </c>
      <c r="BJ1796" s="19" t="s">
        <v>171</v>
      </c>
      <c r="BK1796" s="191">
        <f>ROUND(I1796*H1796,2)</f>
        <v>0</v>
      </c>
      <c r="BL1796" s="19" t="s">
        <v>2218</v>
      </c>
      <c r="BM1796" s="190" t="s">
        <v>2219</v>
      </c>
    </row>
    <row r="1797" s="12" customFormat="1" ht="25.92" customHeight="1">
      <c r="A1797" s="12"/>
      <c r="B1797" s="164"/>
      <c r="C1797" s="12"/>
      <c r="D1797" s="165" t="s">
        <v>75</v>
      </c>
      <c r="E1797" s="166" t="s">
        <v>2220</v>
      </c>
      <c r="F1797" s="166" t="s">
        <v>2221</v>
      </c>
      <c r="G1797" s="12"/>
      <c r="H1797" s="12"/>
      <c r="I1797" s="167"/>
      <c r="J1797" s="168">
        <f>BK1797</f>
        <v>0</v>
      </c>
      <c r="K1797" s="12"/>
      <c r="L1797" s="164"/>
      <c r="M1797" s="169"/>
      <c r="N1797" s="170"/>
      <c r="O1797" s="170"/>
      <c r="P1797" s="171">
        <f>P1798</f>
        <v>0</v>
      </c>
      <c r="Q1797" s="170"/>
      <c r="R1797" s="171">
        <f>R1798</f>
        <v>0</v>
      </c>
      <c r="S1797" s="170"/>
      <c r="T1797" s="172">
        <f>T1798</f>
        <v>0</v>
      </c>
      <c r="U1797" s="12"/>
      <c r="V1797" s="12"/>
      <c r="W1797" s="12"/>
      <c r="X1797" s="12"/>
      <c r="Y1797" s="12"/>
      <c r="Z1797" s="12"/>
      <c r="AA1797" s="12"/>
      <c r="AB1797" s="12"/>
      <c r="AC1797" s="12"/>
      <c r="AD1797" s="12"/>
      <c r="AE1797" s="12"/>
      <c r="AR1797" s="165" t="s">
        <v>94</v>
      </c>
      <c r="AT1797" s="173" t="s">
        <v>75</v>
      </c>
      <c r="AU1797" s="173" t="s">
        <v>76</v>
      </c>
      <c r="AY1797" s="165" t="s">
        <v>165</v>
      </c>
      <c r="BK1797" s="174">
        <f>BK1798</f>
        <v>0</v>
      </c>
    </row>
    <row r="1798" s="2" customFormat="1" ht="16.5" customHeight="1">
      <c r="A1798" s="38"/>
      <c r="B1798" s="177"/>
      <c r="C1798" s="178" t="s">
        <v>2222</v>
      </c>
      <c r="D1798" s="178" t="s">
        <v>167</v>
      </c>
      <c r="E1798" s="179" t="s">
        <v>2223</v>
      </c>
      <c r="F1798" s="180" t="s">
        <v>2224</v>
      </c>
      <c r="G1798" s="181" t="s">
        <v>1402</v>
      </c>
      <c r="H1798" s="182">
        <v>1</v>
      </c>
      <c r="I1798" s="183"/>
      <c r="J1798" s="184">
        <f>ROUND(I1798*H1798,2)</f>
        <v>0</v>
      </c>
      <c r="K1798" s="185"/>
      <c r="L1798" s="39"/>
      <c r="M1798" s="240" t="s">
        <v>1</v>
      </c>
      <c r="N1798" s="241" t="s">
        <v>42</v>
      </c>
      <c r="O1798" s="242"/>
      <c r="P1798" s="243">
        <f>O1798*H1798</f>
        <v>0</v>
      </c>
      <c r="Q1798" s="243">
        <v>0</v>
      </c>
      <c r="R1798" s="243">
        <f>Q1798*H1798</f>
        <v>0</v>
      </c>
      <c r="S1798" s="243">
        <v>0</v>
      </c>
      <c r="T1798" s="244">
        <f>S1798*H1798</f>
        <v>0</v>
      </c>
      <c r="U1798" s="38"/>
      <c r="V1798" s="38"/>
      <c r="W1798" s="38"/>
      <c r="X1798" s="38"/>
      <c r="Y1798" s="38"/>
      <c r="Z1798" s="38"/>
      <c r="AA1798" s="38"/>
      <c r="AB1798" s="38"/>
      <c r="AC1798" s="38"/>
      <c r="AD1798" s="38"/>
      <c r="AE1798" s="38"/>
      <c r="AR1798" s="190" t="s">
        <v>2225</v>
      </c>
      <c r="AT1798" s="190" t="s">
        <v>167</v>
      </c>
      <c r="AU1798" s="190" t="s">
        <v>81</v>
      </c>
      <c r="AY1798" s="19" t="s">
        <v>165</v>
      </c>
      <c r="BE1798" s="191">
        <f>IF(N1798="základná",J1798,0)</f>
        <v>0</v>
      </c>
      <c r="BF1798" s="191">
        <f>IF(N1798="znížená",J1798,0)</f>
        <v>0</v>
      </c>
      <c r="BG1798" s="191">
        <f>IF(N1798="zákl. prenesená",J1798,0)</f>
        <v>0</v>
      </c>
      <c r="BH1798" s="191">
        <f>IF(N1798="zníž. prenesená",J1798,0)</f>
        <v>0</v>
      </c>
      <c r="BI1798" s="191">
        <f>IF(N1798="nulová",J1798,0)</f>
        <v>0</v>
      </c>
      <c r="BJ1798" s="19" t="s">
        <v>171</v>
      </c>
      <c r="BK1798" s="191">
        <f>ROUND(I1798*H1798,2)</f>
        <v>0</v>
      </c>
      <c r="BL1798" s="19" t="s">
        <v>2225</v>
      </c>
      <c r="BM1798" s="190" t="s">
        <v>2226</v>
      </c>
    </row>
    <row r="1799" s="2" customFormat="1" ht="6.96" customHeight="1">
      <c r="A1799" s="38"/>
      <c r="B1799" s="61"/>
      <c r="C1799" s="62"/>
      <c r="D1799" s="62"/>
      <c r="E1799" s="62"/>
      <c r="F1799" s="62"/>
      <c r="G1799" s="62"/>
      <c r="H1799" s="62"/>
      <c r="I1799" s="62"/>
      <c r="J1799" s="62"/>
      <c r="K1799" s="62"/>
      <c r="L1799" s="39"/>
      <c r="M1799" s="38"/>
      <c r="O1799" s="38"/>
      <c r="P1799" s="38"/>
      <c r="Q1799" s="38"/>
      <c r="R1799" s="38"/>
      <c r="S1799" s="38"/>
      <c r="T1799" s="38"/>
      <c r="U1799" s="38"/>
      <c r="V1799" s="38"/>
      <c r="W1799" s="38"/>
      <c r="X1799" s="38"/>
      <c r="Y1799" s="38"/>
      <c r="Z1799" s="38"/>
      <c r="AA1799" s="38"/>
      <c r="AB1799" s="38"/>
      <c r="AC1799" s="38"/>
      <c r="AD1799" s="38"/>
      <c r="AE1799" s="38"/>
    </row>
  </sheetData>
  <autoFilter ref="C146:K1798"/>
  <mergeCells count="9">
    <mergeCell ref="E7:H7"/>
    <mergeCell ref="E9:H9"/>
    <mergeCell ref="E18:H18"/>
    <mergeCell ref="E27:H27"/>
    <mergeCell ref="E85:H85"/>
    <mergeCell ref="E87:H87"/>
    <mergeCell ref="E137:H137"/>
    <mergeCell ref="E139:H13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8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87</v>
      </c>
    </row>
    <row r="3" s="1" customFormat="1" ht="6.96" customHeight="1">
      <c r="B3" s="20"/>
      <c r="C3" s="21"/>
      <c r="D3" s="21"/>
      <c r="E3" s="21"/>
      <c r="F3" s="21"/>
      <c r="G3" s="21"/>
      <c r="H3" s="21"/>
      <c r="I3" s="21"/>
      <c r="J3" s="21"/>
      <c r="K3" s="21"/>
      <c r="L3" s="22"/>
      <c r="AT3" s="19" t="s">
        <v>76</v>
      </c>
    </row>
    <row r="4" s="1" customFormat="1" ht="24.96" customHeight="1">
      <c r="B4" s="22"/>
      <c r="D4" s="23" t="s">
        <v>112</v>
      </c>
      <c r="L4" s="22"/>
      <c r="M4" s="121" t="s">
        <v>9</v>
      </c>
      <c r="AT4" s="19" t="s">
        <v>3</v>
      </c>
    </row>
    <row r="5" s="1" customFormat="1" ht="6.96" customHeight="1">
      <c r="B5" s="22"/>
      <c r="L5" s="22"/>
    </row>
    <row r="6" s="1" customFormat="1" ht="12" customHeight="1">
      <c r="B6" s="22"/>
      <c r="D6" s="32" t="s">
        <v>15</v>
      </c>
      <c r="L6" s="22"/>
    </row>
    <row r="7" s="1" customFormat="1" ht="16.5" customHeight="1">
      <c r="B7" s="22"/>
      <c r="E7" s="122" t="str">
        <f>'Rekapitulácia stavby'!K6</f>
        <v xml:space="preserve">Prestavba objektu interného oddelenia na očné  oddelenie</v>
      </c>
      <c r="F7" s="32"/>
      <c r="G7" s="32"/>
      <c r="H7" s="32"/>
      <c r="L7" s="22"/>
    </row>
    <row r="8" s="2" customFormat="1" ht="12" customHeight="1">
      <c r="A8" s="38"/>
      <c r="B8" s="39"/>
      <c r="C8" s="38"/>
      <c r="D8" s="32" t="s">
        <v>113</v>
      </c>
      <c r="E8" s="38"/>
      <c r="F8" s="38"/>
      <c r="G8" s="38"/>
      <c r="H8" s="38"/>
      <c r="I8" s="38"/>
      <c r="J8" s="38"/>
      <c r="K8" s="38"/>
      <c r="L8" s="56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s="2" customFormat="1" ht="16.5" customHeight="1">
      <c r="A9" s="38"/>
      <c r="B9" s="39"/>
      <c r="C9" s="38"/>
      <c r="D9" s="38"/>
      <c r="E9" s="68" t="s">
        <v>2227</v>
      </c>
      <c r="F9" s="38"/>
      <c r="G9" s="38"/>
      <c r="H9" s="38"/>
      <c r="I9" s="38"/>
      <c r="J9" s="38"/>
      <c r="K9" s="38"/>
      <c r="L9" s="56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>
      <c r="A10" s="38"/>
      <c r="B10" s="39"/>
      <c r="C10" s="38"/>
      <c r="D10" s="38"/>
      <c r="E10" s="38"/>
      <c r="F10" s="38"/>
      <c r="G10" s="38"/>
      <c r="H10" s="38"/>
      <c r="I10" s="38"/>
      <c r="J10" s="38"/>
      <c r="K10" s="38"/>
      <c r="L10" s="56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2" customHeight="1">
      <c r="A11" s="38"/>
      <c r="B11" s="39"/>
      <c r="C11" s="38"/>
      <c r="D11" s="32" t="s">
        <v>17</v>
      </c>
      <c r="E11" s="38"/>
      <c r="F11" s="27" t="s">
        <v>1</v>
      </c>
      <c r="G11" s="38"/>
      <c r="H11" s="38"/>
      <c r="I11" s="32" t="s">
        <v>18</v>
      </c>
      <c r="J11" s="27" t="s">
        <v>1</v>
      </c>
      <c r="K11" s="38"/>
      <c r="L11" s="56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 ht="12" customHeight="1">
      <c r="A12" s="38"/>
      <c r="B12" s="39"/>
      <c r="C12" s="38"/>
      <c r="D12" s="32" t="s">
        <v>19</v>
      </c>
      <c r="E12" s="38"/>
      <c r="F12" s="27" t="s">
        <v>20</v>
      </c>
      <c r="G12" s="38"/>
      <c r="H12" s="38"/>
      <c r="I12" s="32" t="s">
        <v>21</v>
      </c>
      <c r="J12" s="70" t="str">
        <f>'Rekapitulácia stavby'!AN8</f>
        <v>28. 12. 2023</v>
      </c>
      <c r="K12" s="38"/>
      <c r="L12" s="56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0.8" customHeight="1">
      <c r="A13" s="38"/>
      <c r="B13" s="39"/>
      <c r="C13" s="38"/>
      <c r="D13" s="38"/>
      <c r="E13" s="38"/>
      <c r="F13" s="38"/>
      <c r="G13" s="38"/>
      <c r="H13" s="38"/>
      <c r="I13" s="38"/>
      <c r="J13" s="38"/>
      <c r="K13" s="38"/>
      <c r="L13" s="56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39"/>
      <c r="C14" s="38"/>
      <c r="D14" s="32" t="s">
        <v>23</v>
      </c>
      <c r="E14" s="38"/>
      <c r="F14" s="38"/>
      <c r="G14" s="38"/>
      <c r="H14" s="38"/>
      <c r="I14" s="32" t="s">
        <v>24</v>
      </c>
      <c r="J14" s="27" t="s">
        <v>1</v>
      </c>
      <c r="K14" s="38"/>
      <c r="L14" s="56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8" customHeight="1">
      <c r="A15" s="38"/>
      <c r="B15" s="39"/>
      <c r="C15" s="38"/>
      <c r="D15" s="38"/>
      <c r="E15" s="27" t="s">
        <v>25</v>
      </c>
      <c r="F15" s="38"/>
      <c r="G15" s="38"/>
      <c r="H15" s="38"/>
      <c r="I15" s="32" t="s">
        <v>26</v>
      </c>
      <c r="J15" s="27" t="s">
        <v>1</v>
      </c>
      <c r="K15" s="38"/>
      <c r="L15" s="56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6.96" customHeight="1">
      <c r="A16" s="38"/>
      <c r="B16" s="39"/>
      <c r="C16" s="38"/>
      <c r="D16" s="38"/>
      <c r="E16" s="38"/>
      <c r="F16" s="38"/>
      <c r="G16" s="38"/>
      <c r="H16" s="38"/>
      <c r="I16" s="38"/>
      <c r="J16" s="38"/>
      <c r="K16" s="38"/>
      <c r="L16" s="56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2" customHeight="1">
      <c r="A17" s="38"/>
      <c r="B17" s="39"/>
      <c r="C17" s="38"/>
      <c r="D17" s="32" t="s">
        <v>27</v>
      </c>
      <c r="E17" s="38"/>
      <c r="F17" s="38"/>
      <c r="G17" s="38"/>
      <c r="H17" s="38"/>
      <c r="I17" s="32" t="s">
        <v>24</v>
      </c>
      <c r="J17" s="33" t="str">
        <f>'Rekapitulácia stavby'!AN13</f>
        <v>Vyplň údaj</v>
      </c>
      <c r="K17" s="38"/>
      <c r="L17" s="56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18" customHeight="1">
      <c r="A18" s="38"/>
      <c r="B18" s="39"/>
      <c r="C18" s="38"/>
      <c r="D18" s="38"/>
      <c r="E18" s="33" t="str">
        <f>'Rekapitulácia stavby'!E14</f>
        <v>Vyplň údaj</v>
      </c>
      <c r="F18" s="27"/>
      <c r="G18" s="27"/>
      <c r="H18" s="27"/>
      <c r="I18" s="32" t="s">
        <v>26</v>
      </c>
      <c r="J18" s="33" t="str">
        <f>'Rekapitulácia stavby'!AN14</f>
        <v>Vyplň údaj</v>
      </c>
      <c r="K18" s="38"/>
      <c r="L18" s="56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6.96" customHeight="1">
      <c r="A19" s="38"/>
      <c r="B19" s="39"/>
      <c r="C19" s="38"/>
      <c r="D19" s="38"/>
      <c r="E19" s="38"/>
      <c r="F19" s="38"/>
      <c r="G19" s="38"/>
      <c r="H19" s="38"/>
      <c r="I19" s="38"/>
      <c r="J19" s="38"/>
      <c r="K19" s="38"/>
      <c r="L19" s="56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2" customHeight="1">
      <c r="A20" s="38"/>
      <c r="B20" s="39"/>
      <c r="C20" s="38"/>
      <c r="D20" s="32" t="s">
        <v>29</v>
      </c>
      <c r="E20" s="38"/>
      <c r="F20" s="38"/>
      <c r="G20" s="38"/>
      <c r="H20" s="38"/>
      <c r="I20" s="32" t="s">
        <v>24</v>
      </c>
      <c r="J20" s="27" t="s">
        <v>30</v>
      </c>
      <c r="K20" s="38"/>
      <c r="L20" s="56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18" customHeight="1">
      <c r="A21" s="38"/>
      <c r="B21" s="39"/>
      <c r="C21" s="38"/>
      <c r="D21" s="38"/>
      <c r="E21" s="27" t="s">
        <v>31</v>
      </c>
      <c r="F21" s="38"/>
      <c r="G21" s="38"/>
      <c r="H21" s="38"/>
      <c r="I21" s="32" t="s">
        <v>26</v>
      </c>
      <c r="J21" s="27" t="s">
        <v>1</v>
      </c>
      <c r="K21" s="38"/>
      <c r="L21" s="56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6.96" customHeight="1">
      <c r="A22" s="38"/>
      <c r="B22" s="39"/>
      <c r="C22" s="38"/>
      <c r="D22" s="38"/>
      <c r="E22" s="38"/>
      <c r="F22" s="38"/>
      <c r="G22" s="38"/>
      <c r="H22" s="38"/>
      <c r="I22" s="38"/>
      <c r="J22" s="38"/>
      <c r="K22" s="38"/>
      <c r="L22" s="56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2" customHeight="1">
      <c r="A23" s="38"/>
      <c r="B23" s="39"/>
      <c r="C23" s="38"/>
      <c r="D23" s="32" t="s">
        <v>33</v>
      </c>
      <c r="E23" s="38"/>
      <c r="F23" s="38"/>
      <c r="G23" s="38"/>
      <c r="H23" s="38"/>
      <c r="I23" s="32" t="s">
        <v>24</v>
      </c>
      <c r="J23" s="27" t="str">
        <f>IF('Rekapitulácia stavby'!AN19="","",'Rekapitulácia stavby'!AN19)</f>
        <v/>
      </c>
      <c r="K23" s="38"/>
      <c r="L23" s="56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18" customHeight="1">
      <c r="A24" s="38"/>
      <c r="B24" s="39"/>
      <c r="C24" s="38"/>
      <c r="D24" s="38"/>
      <c r="E24" s="27" t="str">
        <f>IF('Rekapitulácia stavby'!E20="","",'Rekapitulácia stavby'!E20)</f>
        <v xml:space="preserve"> </v>
      </c>
      <c r="F24" s="38"/>
      <c r="G24" s="38"/>
      <c r="H24" s="38"/>
      <c r="I24" s="32" t="s">
        <v>26</v>
      </c>
      <c r="J24" s="27" t="str">
        <f>IF('Rekapitulácia stavby'!AN20="","",'Rekapitulácia stavby'!AN20)</f>
        <v/>
      </c>
      <c r="K24" s="38"/>
      <c r="L24" s="56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6.96" customHeight="1">
      <c r="A25" s="38"/>
      <c r="B25" s="39"/>
      <c r="C25" s="38"/>
      <c r="D25" s="38"/>
      <c r="E25" s="38"/>
      <c r="F25" s="38"/>
      <c r="G25" s="38"/>
      <c r="H25" s="38"/>
      <c r="I25" s="38"/>
      <c r="J25" s="38"/>
      <c r="K25" s="38"/>
      <c r="L25" s="56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2" customHeight="1">
      <c r="A26" s="38"/>
      <c r="B26" s="39"/>
      <c r="C26" s="38"/>
      <c r="D26" s="32" t="s">
        <v>35</v>
      </c>
      <c r="E26" s="38"/>
      <c r="F26" s="38"/>
      <c r="G26" s="38"/>
      <c r="H26" s="38"/>
      <c r="I26" s="38"/>
      <c r="J26" s="38"/>
      <c r="K26" s="38"/>
      <c r="L26" s="56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8" customFormat="1" ht="16.5" customHeight="1">
      <c r="A27" s="123"/>
      <c r="B27" s="124"/>
      <c r="C27" s="123"/>
      <c r="D27" s="123"/>
      <c r="E27" s="36" t="s">
        <v>1</v>
      </c>
      <c r="F27" s="36"/>
      <c r="G27" s="36"/>
      <c r="H27" s="36"/>
      <c r="I27" s="123"/>
      <c r="J27" s="123"/>
      <c r="K27" s="123"/>
      <c r="L27" s="125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</row>
    <row r="28" s="2" customFormat="1" ht="6.96" customHeight="1">
      <c r="A28" s="38"/>
      <c r="B28" s="39"/>
      <c r="C28" s="38"/>
      <c r="D28" s="38"/>
      <c r="E28" s="38"/>
      <c r="F28" s="38"/>
      <c r="G28" s="38"/>
      <c r="H28" s="38"/>
      <c r="I28" s="38"/>
      <c r="J28" s="38"/>
      <c r="K28" s="38"/>
      <c r="L28" s="56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2" customFormat="1" ht="6.96" customHeight="1">
      <c r="A29" s="38"/>
      <c r="B29" s="39"/>
      <c r="C29" s="38"/>
      <c r="D29" s="91"/>
      <c r="E29" s="91"/>
      <c r="F29" s="91"/>
      <c r="G29" s="91"/>
      <c r="H29" s="91"/>
      <c r="I29" s="91"/>
      <c r="J29" s="91"/>
      <c r="K29" s="91"/>
      <c r="L29" s="56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s="2" customFormat="1" ht="25.44" customHeight="1">
      <c r="A30" s="38"/>
      <c r="B30" s="39"/>
      <c r="C30" s="38"/>
      <c r="D30" s="128" t="s">
        <v>36</v>
      </c>
      <c r="E30" s="38"/>
      <c r="F30" s="38"/>
      <c r="G30" s="38"/>
      <c r="H30" s="38"/>
      <c r="I30" s="38"/>
      <c r="J30" s="97">
        <f>ROUND(J124, 2)</f>
        <v>0</v>
      </c>
      <c r="K30" s="38"/>
      <c r="L30" s="56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39"/>
      <c r="C31" s="38"/>
      <c r="D31" s="91"/>
      <c r="E31" s="91"/>
      <c r="F31" s="91"/>
      <c r="G31" s="91"/>
      <c r="H31" s="91"/>
      <c r="I31" s="91"/>
      <c r="J31" s="91"/>
      <c r="K31" s="91"/>
      <c r="L31" s="56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14.4" customHeight="1">
      <c r="A32" s="38"/>
      <c r="B32" s="39"/>
      <c r="C32" s="38"/>
      <c r="D32" s="38"/>
      <c r="E32" s="38"/>
      <c r="F32" s="43" t="s">
        <v>38</v>
      </c>
      <c r="G32" s="38"/>
      <c r="H32" s="38"/>
      <c r="I32" s="43" t="s">
        <v>37</v>
      </c>
      <c r="J32" s="43" t="s">
        <v>39</v>
      </c>
      <c r="K32" s="38"/>
      <c r="L32" s="56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14.4" customHeight="1">
      <c r="A33" s="38"/>
      <c r="B33" s="39"/>
      <c r="C33" s="38"/>
      <c r="D33" s="129" t="s">
        <v>40</v>
      </c>
      <c r="E33" s="45" t="s">
        <v>41</v>
      </c>
      <c r="F33" s="130">
        <f>ROUND((SUM(BE124:BE258)),  2)</f>
        <v>0</v>
      </c>
      <c r="G33" s="127"/>
      <c r="H33" s="127"/>
      <c r="I33" s="131">
        <v>0.20000000000000001</v>
      </c>
      <c r="J33" s="130">
        <f>ROUND(((SUM(BE124:BE258))*I33),  2)</f>
        <v>0</v>
      </c>
      <c r="K33" s="38"/>
      <c r="L33" s="56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39"/>
      <c r="C34" s="38"/>
      <c r="D34" s="38"/>
      <c r="E34" s="45" t="s">
        <v>42</v>
      </c>
      <c r="F34" s="130">
        <f>ROUND((SUM(BF124:BF258)),  2)</f>
        <v>0</v>
      </c>
      <c r="G34" s="127"/>
      <c r="H34" s="127"/>
      <c r="I34" s="131">
        <v>0.20000000000000001</v>
      </c>
      <c r="J34" s="130">
        <f>ROUND(((SUM(BF124:BF258))*I34),  2)</f>
        <v>0</v>
      </c>
      <c r="K34" s="38"/>
      <c r="L34" s="56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hidden="1" s="2" customFormat="1" ht="14.4" customHeight="1">
      <c r="A35" s="38"/>
      <c r="B35" s="39"/>
      <c r="C35" s="38"/>
      <c r="D35" s="38"/>
      <c r="E35" s="32" t="s">
        <v>43</v>
      </c>
      <c r="F35" s="132">
        <f>ROUND((SUM(BG124:BG258)),  2)</f>
        <v>0</v>
      </c>
      <c r="G35" s="38"/>
      <c r="H35" s="38"/>
      <c r="I35" s="133">
        <v>0.20000000000000001</v>
      </c>
      <c r="J35" s="132">
        <f>0</f>
        <v>0</v>
      </c>
      <c r="K35" s="38"/>
      <c r="L35" s="56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hidden="1" s="2" customFormat="1" ht="14.4" customHeight="1">
      <c r="A36" s="38"/>
      <c r="B36" s="39"/>
      <c r="C36" s="38"/>
      <c r="D36" s="38"/>
      <c r="E36" s="32" t="s">
        <v>44</v>
      </c>
      <c r="F36" s="132">
        <f>ROUND((SUM(BH124:BH258)),  2)</f>
        <v>0</v>
      </c>
      <c r="G36" s="38"/>
      <c r="H36" s="38"/>
      <c r="I36" s="133">
        <v>0.20000000000000001</v>
      </c>
      <c r="J36" s="132">
        <f>0</f>
        <v>0</v>
      </c>
      <c r="K36" s="38"/>
      <c r="L36" s="56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39"/>
      <c r="C37" s="38"/>
      <c r="D37" s="38"/>
      <c r="E37" s="45" t="s">
        <v>45</v>
      </c>
      <c r="F37" s="130">
        <f>ROUND((SUM(BI124:BI258)),  2)</f>
        <v>0</v>
      </c>
      <c r="G37" s="127"/>
      <c r="H37" s="127"/>
      <c r="I37" s="131">
        <v>0</v>
      </c>
      <c r="J37" s="130">
        <f>0</f>
        <v>0</v>
      </c>
      <c r="K37" s="38"/>
      <c r="L37" s="56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="2" customFormat="1" ht="6.96" customHeight="1">
      <c r="A38" s="38"/>
      <c r="B38" s="39"/>
      <c r="C38" s="38"/>
      <c r="D38" s="38"/>
      <c r="E38" s="38"/>
      <c r="F38" s="38"/>
      <c r="G38" s="38"/>
      <c r="H38" s="38"/>
      <c r="I38" s="38"/>
      <c r="J38" s="38"/>
      <c r="K38" s="38"/>
      <c r="L38" s="56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="2" customFormat="1" ht="25.44" customHeight="1">
      <c r="A39" s="38"/>
      <c r="B39" s="39"/>
      <c r="C39" s="134"/>
      <c r="D39" s="135" t="s">
        <v>46</v>
      </c>
      <c r="E39" s="82"/>
      <c r="F39" s="82"/>
      <c r="G39" s="136" t="s">
        <v>47</v>
      </c>
      <c r="H39" s="137" t="s">
        <v>48</v>
      </c>
      <c r="I39" s="82"/>
      <c r="J39" s="138">
        <f>SUM(J30:J37)</f>
        <v>0</v>
      </c>
      <c r="K39" s="139"/>
      <c r="L39" s="56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14.4" customHeight="1">
      <c r="A40" s="38"/>
      <c r="B40" s="39"/>
      <c r="C40" s="38"/>
      <c r="D40" s="38"/>
      <c r="E40" s="38"/>
      <c r="F40" s="38"/>
      <c r="G40" s="38"/>
      <c r="H40" s="38"/>
      <c r="I40" s="38"/>
      <c r="J40" s="38"/>
      <c r="K40" s="38"/>
      <c r="L40" s="56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1" customFormat="1" ht="14.4" customHeight="1">
      <c r="B41" s="22"/>
      <c r="L41" s="22"/>
    </row>
    <row r="42" s="1" customFormat="1" ht="14.4" customHeight="1">
      <c r="B42" s="22"/>
      <c r="L42" s="22"/>
    </row>
    <row r="43" s="1" customFormat="1" ht="14.4" customHeight="1">
      <c r="B43" s="22"/>
      <c r="L43" s="22"/>
    </row>
    <row r="44" s="1" customFormat="1" ht="14.4" customHeight="1">
      <c r="B44" s="22"/>
      <c r="L44" s="22"/>
    </row>
    <row r="45" s="1" customFormat="1" ht="14.4" customHeight="1">
      <c r="B45" s="22"/>
      <c r="L45" s="22"/>
    </row>
    <row r="46" s="1" customFormat="1" ht="14.4" customHeight="1">
      <c r="B46" s="22"/>
      <c r="L46" s="22"/>
    </row>
    <row r="47" s="1" customFormat="1" ht="14.4" customHeight="1">
      <c r="B47" s="22"/>
      <c r="L47" s="22"/>
    </row>
    <row r="48" s="1" customFormat="1" ht="14.4" customHeight="1">
      <c r="B48" s="22"/>
      <c r="L48" s="22"/>
    </row>
    <row r="49" s="1" customFormat="1" ht="14.4" customHeight="1">
      <c r="B49" s="22"/>
      <c r="L49" s="22"/>
    </row>
    <row r="50" s="2" customFormat="1" ht="14.4" customHeight="1">
      <c r="B50" s="56"/>
      <c r="D50" s="57" t="s">
        <v>49</v>
      </c>
      <c r="E50" s="58"/>
      <c r="F50" s="58"/>
      <c r="G50" s="57" t="s">
        <v>50</v>
      </c>
      <c r="H50" s="58"/>
      <c r="I50" s="58"/>
      <c r="J50" s="58"/>
      <c r="K50" s="58"/>
      <c r="L50" s="56"/>
    </row>
    <row r="51">
      <c r="B51" s="22"/>
      <c r="L51" s="22"/>
    </row>
    <row r="52">
      <c r="B52" s="22"/>
      <c r="L52" s="22"/>
    </row>
    <row r="53">
      <c r="B53" s="22"/>
      <c r="L53" s="22"/>
    </row>
    <row r="54">
      <c r="B54" s="22"/>
      <c r="L54" s="22"/>
    </row>
    <row r="55">
      <c r="B55" s="22"/>
      <c r="L55" s="22"/>
    </row>
    <row r="56">
      <c r="B56" s="22"/>
      <c r="L56" s="22"/>
    </row>
    <row r="57">
      <c r="B57" s="22"/>
      <c r="L57" s="22"/>
    </row>
    <row r="58">
      <c r="B58" s="22"/>
      <c r="L58" s="22"/>
    </row>
    <row r="59">
      <c r="B59" s="22"/>
      <c r="L59" s="22"/>
    </row>
    <row r="60">
      <c r="B60" s="22"/>
      <c r="L60" s="22"/>
    </row>
    <row r="61" s="2" customFormat="1">
      <c r="A61" s="38"/>
      <c r="B61" s="39"/>
      <c r="C61" s="38"/>
      <c r="D61" s="59" t="s">
        <v>51</v>
      </c>
      <c r="E61" s="41"/>
      <c r="F61" s="140" t="s">
        <v>52</v>
      </c>
      <c r="G61" s="59" t="s">
        <v>51</v>
      </c>
      <c r="H61" s="41"/>
      <c r="I61" s="41"/>
      <c r="J61" s="141" t="s">
        <v>52</v>
      </c>
      <c r="K61" s="41"/>
      <c r="L61" s="56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>
      <c r="B62" s="22"/>
      <c r="L62" s="22"/>
    </row>
    <row r="63">
      <c r="B63" s="22"/>
      <c r="L63" s="22"/>
    </row>
    <row r="64">
      <c r="B64" s="22"/>
      <c r="L64" s="22"/>
    </row>
    <row r="65" s="2" customFormat="1">
      <c r="A65" s="38"/>
      <c r="B65" s="39"/>
      <c r="C65" s="38"/>
      <c r="D65" s="57" t="s">
        <v>53</v>
      </c>
      <c r="E65" s="60"/>
      <c r="F65" s="60"/>
      <c r="G65" s="57" t="s">
        <v>54</v>
      </c>
      <c r="H65" s="60"/>
      <c r="I65" s="60"/>
      <c r="J65" s="60"/>
      <c r="K65" s="60"/>
      <c r="L65" s="56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>
      <c r="B66" s="22"/>
      <c r="L66" s="22"/>
    </row>
    <row r="67">
      <c r="B67" s="22"/>
      <c r="L67" s="22"/>
    </row>
    <row r="68">
      <c r="B68" s="22"/>
      <c r="L68" s="22"/>
    </row>
    <row r="69">
      <c r="B69" s="22"/>
      <c r="L69" s="22"/>
    </row>
    <row r="70">
      <c r="B70" s="22"/>
      <c r="L70" s="22"/>
    </row>
    <row r="71">
      <c r="B71" s="22"/>
      <c r="L71" s="22"/>
    </row>
    <row r="72">
      <c r="B72" s="22"/>
      <c r="L72" s="22"/>
    </row>
    <row r="73">
      <c r="B73" s="22"/>
      <c r="L73" s="22"/>
    </row>
    <row r="74">
      <c r="B74" s="22"/>
      <c r="L74" s="22"/>
    </row>
    <row r="75">
      <c r="B75" s="22"/>
      <c r="L75" s="22"/>
    </row>
    <row r="76" s="2" customFormat="1">
      <c r="A76" s="38"/>
      <c r="B76" s="39"/>
      <c r="C76" s="38"/>
      <c r="D76" s="59" t="s">
        <v>51</v>
      </c>
      <c r="E76" s="41"/>
      <c r="F76" s="140" t="s">
        <v>52</v>
      </c>
      <c r="G76" s="59" t="s">
        <v>51</v>
      </c>
      <c r="H76" s="41"/>
      <c r="I76" s="41"/>
      <c r="J76" s="141" t="s">
        <v>52</v>
      </c>
      <c r="K76" s="41"/>
      <c r="L76" s="56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4.4" customHeight="1">
      <c r="A77" s="38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3" t="s">
        <v>115</v>
      </c>
      <c r="D82" s="38"/>
      <c r="E82" s="38"/>
      <c r="F82" s="38"/>
      <c r="G82" s="38"/>
      <c r="H82" s="38"/>
      <c r="I82" s="38"/>
      <c r="J82" s="38"/>
      <c r="K82" s="38"/>
      <c r="L82" s="56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38"/>
      <c r="D83" s="38"/>
      <c r="E83" s="38"/>
      <c r="F83" s="38"/>
      <c r="G83" s="38"/>
      <c r="H83" s="38"/>
      <c r="I83" s="38"/>
      <c r="J83" s="38"/>
      <c r="K83" s="38"/>
      <c r="L83" s="56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2" t="s">
        <v>15</v>
      </c>
      <c r="D84" s="38"/>
      <c r="E84" s="38"/>
      <c r="F84" s="38"/>
      <c r="G84" s="38"/>
      <c r="H84" s="38"/>
      <c r="I84" s="38"/>
      <c r="J84" s="38"/>
      <c r="K84" s="38"/>
      <c r="L84" s="56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38"/>
      <c r="D85" s="38"/>
      <c r="E85" s="122" t="str">
        <f>E7</f>
        <v xml:space="preserve">Prestavba objektu interného oddelenia na očné  oddelenie</v>
      </c>
      <c r="F85" s="32"/>
      <c r="G85" s="32"/>
      <c r="H85" s="32"/>
      <c r="I85" s="38"/>
      <c r="J85" s="38"/>
      <c r="K85" s="38"/>
      <c r="L85" s="56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2" customHeight="1">
      <c r="A86" s="38"/>
      <c r="B86" s="39"/>
      <c r="C86" s="32" t="s">
        <v>113</v>
      </c>
      <c r="D86" s="38"/>
      <c r="E86" s="38"/>
      <c r="F86" s="38"/>
      <c r="G86" s="38"/>
      <c r="H86" s="38"/>
      <c r="I86" s="38"/>
      <c r="J86" s="38"/>
      <c r="K86" s="38"/>
      <c r="L86" s="56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16.5" customHeight="1">
      <c r="A87" s="38"/>
      <c r="B87" s="39"/>
      <c r="C87" s="38"/>
      <c r="D87" s="38"/>
      <c r="E87" s="68" t="str">
        <f>E9</f>
        <v>2. - Zdravotechnika</v>
      </c>
      <c r="F87" s="38"/>
      <c r="G87" s="38"/>
      <c r="H87" s="38"/>
      <c r="I87" s="38"/>
      <c r="J87" s="38"/>
      <c r="K87" s="38"/>
      <c r="L87" s="56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6.96" customHeight="1">
      <c r="A88" s="38"/>
      <c r="B88" s="39"/>
      <c r="C88" s="38"/>
      <c r="D88" s="38"/>
      <c r="E88" s="38"/>
      <c r="F88" s="38"/>
      <c r="G88" s="38"/>
      <c r="H88" s="38"/>
      <c r="I88" s="38"/>
      <c r="J88" s="38"/>
      <c r="K88" s="38"/>
      <c r="L88" s="56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12" customHeight="1">
      <c r="A89" s="38"/>
      <c r="B89" s="39"/>
      <c r="C89" s="32" t="s">
        <v>19</v>
      </c>
      <c r="D89" s="38"/>
      <c r="E89" s="38"/>
      <c r="F89" s="27" t="str">
        <f>F12</f>
        <v>Nitra, p.č. 4558</v>
      </c>
      <c r="G89" s="38"/>
      <c r="H89" s="38"/>
      <c r="I89" s="32" t="s">
        <v>21</v>
      </c>
      <c r="J89" s="70" t="str">
        <f>IF(J12="","",J12)</f>
        <v>28. 12. 2023</v>
      </c>
      <c r="K89" s="38"/>
      <c r="L89" s="56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38"/>
      <c r="D90" s="38"/>
      <c r="E90" s="38"/>
      <c r="F90" s="38"/>
      <c r="G90" s="38"/>
      <c r="H90" s="38"/>
      <c r="I90" s="38"/>
      <c r="J90" s="38"/>
      <c r="K90" s="38"/>
      <c r="L90" s="56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5.15" customHeight="1">
      <c r="A91" s="38"/>
      <c r="B91" s="39"/>
      <c r="C91" s="32" t="s">
        <v>23</v>
      </c>
      <c r="D91" s="38"/>
      <c r="E91" s="38"/>
      <c r="F91" s="27" t="str">
        <f>E15</f>
        <v xml:space="preserve"> Fakultná nemocnica Nitra</v>
      </c>
      <c r="G91" s="38"/>
      <c r="H91" s="38"/>
      <c r="I91" s="32" t="s">
        <v>29</v>
      </c>
      <c r="J91" s="36" t="str">
        <f>E21</f>
        <v xml:space="preserve">Projekt design s.r.o. </v>
      </c>
      <c r="K91" s="38"/>
      <c r="L91" s="56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5.15" customHeight="1">
      <c r="A92" s="38"/>
      <c r="B92" s="39"/>
      <c r="C92" s="32" t="s">
        <v>27</v>
      </c>
      <c r="D92" s="38"/>
      <c r="E92" s="38"/>
      <c r="F92" s="27" t="str">
        <f>IF(E18="","",E18)</f>
        <v>Vyplň údaj</v>
      </c>
      <c r="G92" s="38"/>
      <c r="H92" s="38"/>
      <c r="I92" s="32" t="s">
        <v>33</v>
      </c>
      <c r="J92" s="36" t="str">
        <f>E24</f>
        <v xml:space="preserve"> </v>
      </c>
      <c r="K92" s="38"/>
      <c r="L92" s="56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0.32" customHeight="1">
      <c r="A93" s="38"/>
      <c r="B93" s="39"/>
      <c r="C93" s="38"/>
      <c r="D93" s="38"/>
      <c r="E93" s="38"/>
      <c r="F93" s="38"/>
      <c r="G93" s="38"/>
      <c r="H93" s="38"/>
      <c r="I93" s="38"/>
      <c r="J93" s="38"/>
      <c r="K93" s="38"/>
      <c r="L93" s="56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29.28" customHeight="1">
      <c r="A94" s="38"/>
      <c r="B94" s="39"/>
      <c r="C94" s="142" t="s">
        <v>116</v>
      </c>
      <c r="D94" s="134"/>
      <c r="E94" s="134"/>
      <c r="F94" s="134"/>
      <c r="G94" s="134"/>
      <c r="H94" s="134"/>
      <c r="I94" s="134"/>
      <c r="J94" s="143" t="s">
        <v>117</v>
      </c>
      <c r="K94" s="134"/>
      <c r="L94" s="56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38"/>
      <c r="D95" s="38"/>
      <c r="E95" s="38"/>
      <c r="F95" s="38"/>
      <c r="G95" s="38"/>
      <c r="H95" s="38"/>
      <c r="I95" s="38"/>
      <c r="J95" s="38"/>
      <c r="K95" s="38"/>
      <c r="L95" s="56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22.8" customHeight="1">
      <c r="A96" s="38"/>
      <c r="B96" s="39"/>
      <c r="C96" s="144" t="s">
        <v>118</v>
      </c>
      <c r="D96" s="38"/>
      <c r="E96" s="38"/>
      <c r="F96" s="38"/>
      <c r="G96" s="38"/>
      <c r="H96" s="38"/>
      <c r="I96" s="38"/>
      <c r="J96" s="97">
        <f>J124</f>
        <v>0</v>
      </c>
      <c r="K96" s="38"/>
      <c r="L96" s="56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U96" s="19" t="s">
        <v>119</v>
      </c>
    </row>
    <row r="97" s="9" customFormat="1" ht="24.96" customHeight="1">
      <c r="A97" s="9"/>
      <c r="B97" s="145"/>
      <c r="C97" s="9"/>
      <c r="D97" s="146" t="s">
        <v>120</v>
      </c>
      <c r="E97" s="147"/>
      <c r="F97" s="147"/>
      <c r="G97" s="147"/>
      <c r="H97" s="147"/>
      <c r="I97" s="147"/>
      <c r="J97" s="148">
        <f>J125</f>
        <v>0</v>
      </c>
      <c r="K97" s="9"/>
      <c r="L97" s="14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49"/>
      <c r="C98" s="10"/>
      <c r="D98" s="150" t="s">
        <v>125</v>
      </c>
      <c r="E98" s="151"/>
      <c r="F98" s="151"/>
      <c r="G98" s="151"/>
      <c r="H98" s="151"/>
      <c r="I98" s="151"/>
      <c r="J98" s="152">
        <f>J126</f>
        <v>0</v>
      </c>
      <c r="K98" s="10"/>
      <c r="L98" s="149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9" customFormat="1" ht="24.96" customHeight="1">
      <c r="A99" s="9"/>
      <c r="B99" s="145"/>
      <c r="C99" s="9"/>
      <c r="D99" s="146" t="s">
        <v>127</v>
      </c>
      <c r="E99" s="147"/>
      <c r="F99" s="147"/>
      <c r="G99" s="147"/>
      <c r="H99" s="147"/>
      <c r="I99" s="147"/>
      <c r="J99" s="148">
        <f>J135</f>
        <v>0</v>
      </c>
      <c r="K99" s="9"/>
      <c r="L99" s="14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49"/>
      <c r="C100" s="10"/>
      <c r="D100" s="150" t="s">
        <v>2228</v>
      </c>
      <c r="E100" s="151"/>
      <c r="F100" s="151"/>
      <c r="G100" s="151"/>
      <c r="H100" s="151"/>
      <c r="I100" s="151"/>
      <c r="J100" s="152">
        <f>J136</f>
        <v>0</v>
      </c>
      <c r="K100" s="10"/>
      <c r="L100" s="14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49"/>
      <c r="C101" s="10"/>
      <c r="D101" s="150" t="s">
        <v>2229</v>
      </c>
      <c r="E101" s="151"/>
      <c r="F101" s="151"/>
      <c r="G101" s="151"/>
      <c r="H101" s="151"/>
      <c r="I101" s="151"/>
      <c r="J101" s="152">
        <f>J157</f>
        <v>0</v>
      </c>
      <c r="K101" s="10"/>
      <c r="L101" s="14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49"/>
      <c r="C102" s="10"/>
      <c r="D102" s="150" t="s">
        <v>2230</v>
      </c>
      <c r="E102" s="151"/>
      <c r="F102" s="151"/>
      <c r="G102" s="151"/>
      <c r="H102" s="151"/>
      <c r="I102" s="151"/>
      <c r="J102" s="152">
        <f>J177</f>
        <v>0</v>
      </c>
      <c r="K102" s="10"/>
      <c r="L102" s="14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49"/>
      <c r="C103" s="10"/>
      <c r="D103" s="150" t="s">
        <v>2231</v>
      </c>
      <c r="E103" s="151"/>
      <c r="F103" s="151"/>
      <c r="G103" s="151"/>
      <c r="H103" s="151"/>
      <c r="I103" s="151"/>
      <c r="J103" s="152">
        <f>J210</f>
        <v>0</v>
      </c>
      <c r="K103" s="10"/>
      <c r="L103" s="149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49"/>
      <c r="C104" s="10"/>
      <c r="D104" s="150" t="s">
        <v>2232</v>
      </c>
      <c r="E104" s="151"/>
      <c r="F104" s="151"/>
      <c r="G104" s="151"/>
      <c r="H104" s="151"/>
      <c r="I104" s="151"/>
      <c r="J104" s="152">
        <f>J213</f>
        <v>0</v>
      </c>
      <c r="K104" s="10"/>
      <c r="L104" s="149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2" customFormat="1" ht="21.84" customHeight="1">
      <c r="A105" s="38"/>
      <c r="B105" s="39"/>
      <c r="C105" s="38"/>
      <c r="D105" s="38"/>
      <c r="E105" s="38"/>
      <c r="F105" s="38"/>
      <c r="G105" s="38"/>
      <c r="H105" s="38"/>
      <c r="I105" s="38"/>
      <c r="J105" s="38"/>
      <c r="K105" s="38"/>
      <c r="L105" s="56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</row>
    <row r="106" s="2" customFormat="1" ht="6.96" customHeight="1">
      <c r="A106" s="38"/>
      <c r="B106" s="61"/>
      <c r="C106" s="62"/>
      <c r="D106" s="62"/>
      <c r="E106" s="62"/>
      <c r="F106" s="62"/>
      <c r="G106" s="62"/>
      <c r="H106" s="62"/>
      <c r="I106" s="62"/>
      <c r="J106" s="62"/>
      <c r="K106" s="62"/>
      <c r="L106" s="56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</row>
    <row r="110" s="2" customFormat="1" ht="6.96" customHeight="1">
      <c r="A110" s="38"/>
      <c r="B110" s="63"/>
      <c r="C110" s="64"/>
      <c r="D110" s="64"/>
      <c r="E110" s="64"/>
      <c r="F110" s="64"/>
      <c r="G110" s="64"/>
      <c r="H110" s="64"/>
      <c r="I110" s="64"/>
      <c r="J110" s="64"/>
      <c r="K110" s="64"/>
      <c r="L110" s="56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</row>
    <row r="111" s="2" customFormat="1" ht="24.96" customHeight="1">
      <c r="A111" s="38"/>
      <c r="B111" s="39"/>
      <c r="C111" s="23" t="s">
        <v>151</v>
      </c>
      <c r="D111" s="38"/>
      <c r="E111" s="38"/>
      <c r="F111" s="38"/>
      <c r="G111" s="38"/>
      <c r="H111" s="38"/>
      <c r="I111" s="38"/>
      <c r="J111" s="38"/>
      <c r="K111" s="38"/>
      <c r="L111" s="56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6.96" customHeight="1">
      <c r="A112" s="38"/>
      <c r="B112" s="39"/>
      <c r="C112" s="38"/>
      <c r="D112" s="38"/>
      <c r="E112" s="38"/>
      <c r="F112" s="38"/>
      <c r="G112" s="38"/>
      <c r="H112" s="38"/>
      <c r="I112" s="38"/>
      <c r="J112" s="38"/>
      <c r="K112" s="38"/>
      <c r="L112" s="56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12" customHeight="1">
      <c r="A113" s="38"/>
      <c r="B113" s="39"/>
      <c r="C113" s="32" t="s">
        <v>15</v>
      </c>
      <c r="D113" s="38"/>
      <c r="E113" s="38"/>
      <c r="F113" s="38"/>
      <c r="G113" s="38"/>
      <c r="H113" s="38"/>
      <c r="I113" s="38"/>
      <c r="J113" s="38"/>
      <c r="K113" s="38"/>
      <c r="L113" s="56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16.5" customHeight="1">
      <c r="A114" s="38"/>
      <c r="B114" s="39"/>
      <c r="C114" s="38"/>
      <c r="D114" s="38"/>
      <c r="E114" s="122" t="str">
        <f>E7</f>
        <v xml:space="preserve">Prestavba objektu interného oddelenia na očné  oddelenie</v>
      </c>
      <c r="F114" s="32"/>
      <c r="G114" s="32"/>
      <c r="H114" s="32"/>
      <c r="I114" s="38"/>
      <c r="J114" s="38"/>
      <c r="K114" s="38"/>
      <c r="L114" s="56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12" customHeight="1">
      <c r="A115" s="38"/>
      <c r="B115" s="39"/>
      <c r="C115" s="32" t="s">
        <v>113</v>
      </c>
      <c r="D115" s="38"/>
      <c r="E115" s="38"/>
      <c r="F115" s="38"/>
      <c r="G115" s="38"/>
      <c r="H115" s="38"/>
      <c r="I115" s="38"/>
      <c r="J115" s="38"/>
      <c r="K115" s="38"/>
      <c r="L115" s="56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2" customFormat="1" ht="16.5" customHeight="1">
      <c r="A116" s="38"/>
      <c r="B116" s="39"/>
      <c r="C116" s="38"/>
      <c r="D116" s="38"/>
      <c r="E116" s="68" t="str">
        <f>E9</f>
        <v>2. - Zdravotechnika</v>
      </c>
      <c r="F116" s="38"/>
      <c r="G116" s="38"/>
      <c r="H116" s="38"/>
      <c r="I116" s="38"/>
      <c r="J116" s="38"/>
      <c r="K116" s="38"/>
      <c r="L116" s="56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2" customFormat="1" ht="6.96" customHeight="1">
      <c r="A117" s="38"/>
      <c r="B117" s="39"/>
      <c r="C117" s="38"/>
      <c r="D117" s="38"/>
      <c r="E117" s="38"/>
      <c r="F117" s="38"/>
      <c r="G117" s="38"/>
      <c r="H117" s="38"/>
      <c r="I117" s="38"/>
      <c r="J117" s="38"/>
      <c r="K117" s="38"/>
      <c r="L117" s="56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12" customHeight="1">
      <c r="A118" s="38"/>
      <c r="B118" s="39"/>
      <c r="C118" s="32" t="s">
        <v>19</v>
      </c>
      <c r="D118" s="38"/>
      <c r="E118" s="38"/>
      <c r="F118" s="27" t="str">
        <f>F12</f>
        <v>Nitra, p.č. 4558</v>
      </c>
      <c r="G118" s="38"/>
      <c r="H118" s="38"/>
      <c r="I118" s="32" t="s">
        <v>21</v>
      </c>
      <c r="J118" s="70" t="str">
        <f>IF(J12="","",J12)</f>
        <v>28. 12. 2023</v>
      </c>
      <c r="K118" s="38"/>
      <c r="L118" s="56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6.96" customHeight="1">
      <c r="A119" s="38"/>
      <c r="B119" s="39"/>
      <c r="C119" s="38"/>
      <c r="D119" s="38"/>
      <c r="E119" s="38"/>
      <c r="F119" s="38"/>
      <c r="G119" s="38"/>
      <c r="H119" s="38"/>
      <c r="I119" s="38"/>
      <c r="J119" s="38"/>
      <c r="K119" s="38"/>
      <c r="L119" s="56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15.15" customHeight="1">
      <c r="A120" s="38"/>
      <c r="B120" s="39"/>
      <c r="C120" s="32" t="s">
        <v>23</v>
      </c>
      <c r="D120" s="38"/>
      <c r="E120" s="38"/>
      <c r="F120" s="27" t="str">
        <f>E15</f>
        <v xml:space="preserve"> Fakultná nemocnica Nitra</v>
      </c>
      <c r="G120" s="38"/>
      <c r="H120" s="38"/>
      <c r="I120" s="32" t="s">
        <v>29</v>
      </c>
      <c r="J120" s="36" t="str">
        <f>E21</f>
        <v xml:space="preserve">Projekt design s.r.o. </v>
      </c>
      <c r="K120" s="38"/>
      <c r="L120" s="56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5.15" customHeight="1">
      <c r="A121" s="38"/>
      <c r="B121" s="39"/>
      <c r="C121" s="32" t="s">
        <v>27</v>
      </c>
      <c r="D121" s="38"/>
      <c r="E121" s="38"/>
      <c r="F121" s="27" t="str">
        <f>IF(E18="","",E18)</f>
        <v>Vyplň údaj</v>
      </c>
      <c r="G121" s="38"/>
      <c r="H121" s="38"/>
      <c r="I121" s="32" t="s">
        <v>33</v>
      </c>
      <c r="J121" s="36" t="str">
        <f>E24</f>
        <v xml:space="preserve"> </v>
      </c>
      <c r="K121" s="38"/>
      <c r="L121" s="56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10.32" customHeight="1">
      <c r="A122" s="38"/>
      <c r="B122" s="39"/>
      <c r="C122" s="38"/>
      <c r="D122" s="38"/>
      <c r="E122" s="38"/>
      <c r="F122" s="38"/>
      <c r="G122" s="38"/>
      <c r="H122" s="38"/>
      <c r="I122" s="38"/>
      <c r="J122" s="38"/>
      <c r="K122" s="38"/>
      <c r="L122" s="56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11" customFormat="1" ht="29.28" customHeight="1">
      <c r="A123" s="153"/>
      <c r="B123" s="154"/>
      <c r="C123" s="155" t="s">
        <v>152</v>
      </c>
      <c r="D123" s="156" t="s">
        <v>61</v>
      </c>
      <c r="E123" s="156" t="s">
        <v>57</v>
      </c>
      <c r="F123" s="156" t="s">
        <v>58</v>
      </c>
      <c r="G123" s="156" t="s">
        <v>153</v>
      </c>
      <c r="H123" s="156" t="s">
        <v>154</v>
      </c>
      <c r="I123" s="156" t="s">
        <v>155</v>
      </c>
      <c r="J123" s="157" t="s">
        <v>117</v>
      </c>
      <c r="K123" s="158" t="s">
        <v>156</v>
      </c>
      <c r="L123" s="159"/>
      <c r="M123" s="87" t="s">
        <v>1</v>
      </c>
      <c r="N123" s="88" t="s">
        <v>40</v>
      </c>
      <c r="O123" s="88" t="s">
        <v>157</v>
      </c>
      <c r="P123" s="88" t="s">
        <v>158</v>
      </c>
      <c r="Q123" s="88" t="s">
        <v>159</v>
      </c>
      <c r="R123" s="88" t="s">
        <v>160</v>
      </c>
      <c r="S123" s="88" t="s">
        <v>161</v>
      </c>
      <c r="T123" s="89" t="s">
        <v>162</v>
      </c>
      <c r="U123" s="153"/>
      <c r="V123" s="153"/>
      <c r="W123" s="153"/>
      <c r="X123" s="153"/>
      <c r="Y123" s="153"/>
      <c r="Z123" s="153"/>
      <c r="AA123" s="153"/>
      <c r="AB123" s="153"/>
      <c r="AC123" s="153"/>
      <c r="AD123" s="153"/>
      <c r="AE123" s="153"/>
    </row>
    <row r="124" s="2" customFormat="1" ht="22.8" customHeight="1">
      <c r="A124" s="38"/>
      <c r="B124" s="39"/>
      <c r="C124" s="94" t="s">
        <v>118</v>
      </c>
      <c r="D124" s="38"/>
      <c r="E124" s="38"/>
      <c r="F124" s="38"/>
      <c r="G124" s="38"/>
      <c r="H124" s="38"/>
      <c r="I124" s="38"/>
      <c r="J124" s="160">
        <f>BK124</f>
        <v>0</v>
      </c>
      <c r="K124" s="38"/>
      <c r="L124" s="39"/>
      <c r="M124" s="90"/>
      <c r="N124" s="74"/>
      <c r="O124" s="91"/>
      <c r="P124" s="161">
        <f>P125+P135</f>
        <v>0</v>
      </c>
      <c r="Q124" s="91"/>
      <c r="R124" s="161">
        <f>R125+R135</f>
        <v>0.0070800000000000004</v>
      </c>
      <c r="S124" s="91"/>
      <c r="T124" s="162">
        <f>T125+T135</f>
        <v>0</v>
      </c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T124" s="19" t="s">
        <v>75</v>
      </c>
      <c r="AU124" s="19" t="s">
        <v>119</v>
      </c>
      <c r="BK124" s="163">
        <f>BK125+BK135</f>
        <v>0</v>
      </c>
    </row>
    <row r="125" s="12" customFormat="1" ht="25.92" customHeight="1">
      <c r="A125" s="12"/>
      <c r="B125" s="164"/>
      <c r="C125" s="12"/>
      <c r="D125" s="165" t="s">
        <v>75</v>
      </c>
      <c r="E125" s="166" t="s">
        <v>163</v>
      </c>
      <c r="F125" s="166" t="s">
        <v>164</v>
      </c>
      <c r="G125" s="12"/>
      <c r="H125" s="12"/>
      <c r="I125" s="167"/>
      <c r="J125" s="168">
        <f>BK125</f>
        <v>0</v>
      </c>
      <c r="K125" s="12"/>
      <c r="L125" s="164"/>
      <c r="M125" s="169"/>
      <c r="N125" s="170"/>
      <c r="O125" s="170"/>
      <c r="P125" s="171">
        <f>P126</f>
        <v>0</v>
      </c>
      <c r="Q125" s="170"/>
      <c r="R125" s="171">
        <f>R126</f>
        <v>0</v>
      </c>
      <c r="S125" s="170"/>
      <c r="T125" s="172">
        <f>T126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165" t="s">
        <v>81</v>
      </c>
      <c r="AT125" s="173" t="s">
        <v>75</v>
      </c>
      <c r="AU125" s="173" t="s">
        <v>76</v>
      </c>
      <c r="AY125" s="165" t="s">
        <v>165</v>
      </c>
      <c r="BK125" s="174">
        <f>BK126</f>
        <v>0</v>
      </c>
    </row>
    <row r="126" s="12" customFormat="1" ht="22.8" customHeight="1">
      <c r="A126" s="12"/>
      <c r="B126" s="164"/>
      <c r="C126" s="12"/>
      <c r="D126" s="165" t="s">
        <v>75</v>
      </c>
      <c r="E126" s="175" t="s">
        <v>106</v>
      </c>
      <c r="F126" s="175" t="s">
        <v>711</v>
      </c>
      <c r="G126" s="12"/>
      <c r="H126" s="12"/>
      <c r="I126" s="167"/>
      <c r="J126" s="176">
        <f>BK126</f>
        <v>0</v>
      </c>
      <c r="K126" s="12"/>
      <c r="L126" s="164"/>
      <c r="M126" s="169"/>
      <c r="N126" s="170"/>
      <c r="O126" s="170"/>
      <c r="P126" s="171">
        <f>SUM(P127:P134)</f>
        <v>0</v>
      </c>
      <c r="Q126" s="170"/>
      <c r="R126" s="171">
        <f>SUM(R127:R134)</f>
        <v>0</v>
      </c>
      <c r="S126" s="170"/>
      <c r="T126" s="172">
        <f>SUM(T127:T134)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165" t="s">
        <v>81</v>
      </c>
      <c r="AT126" s="173" t="s">
        <v>75</v>
      </c>
      <c r="AU126" s="173" t="s">
        <v>81</v>
      </c>
      <c r="AY126" s="165" t="s">
        <v>165</v>
      </c>
      <c r="BK126" s="174">
        <f>SUM(BK127:BK134)</f>
        <v>0</v>
      </c>
    </row>
    <row r="127" s="2" customFormat="1" ht="24.15" customHeight="1">
      <c r="A127" s="38"/>
      <c r="B127" s="177"/>
      <c r="C127" s="178" t="s">
        <v>81</v>
      </c>
      <c r="D127" s="178" t="s">
        <v>167</v>
      </c>
      <c r="E127" s="179" t="s">
        <v>881</v>
      </c>
      <c r="F127" s="180" t="s">
        <v>882</v>
      </c>
      <c r="G127" s="181" t="s">
        <v>204</v>
      </c>
      <c r="H127" s="182">
        <v>21.696999999999999</v>
      </c>
      <c r="I127" s="183"/>
      <c r="J127" s="184">
        <f>ROUND(I127*H127,2)</f>
        <v>0</v>
      </c>
      <c r="K127" s="185"/>
      <c r="L127" s="39"/>
      <c r="M127" s="186" t="s">
        <v>1</v>
      </c>
      <c r="N127" s="187" t="s">
        <v>42</v>
      </c>
      <c r="O127" s="78"/>
      <c r="P127" s="188">
        <f>O127*H127</f>
        <v>0</v>
      </c>
      <c r="Q127" s="188">
        <v>0</v>
      </c>
      <c r="R127" s="188">
        <f>Q127*H127</f>
        <v>0</v>
      </c>
      <c r="S127" s="188">
        <v>0</v>
      </c>
      <c r="T127" s="189">
        <f>S127*H127</f>
        <v>0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R127" s="190" t="s">
        <v>91</v>
      </c>
      <c r="AT127" s="190" t="s">
        <v>167</v>
      </c>
      <c r="AU127" s="190" t="s">
        <v>171</v>
      </c>
      <c r="AY127" s="19" t="s">
        <v>165</v>
      </c>
      <c r="BE127" s="191">
        <f>IF(N127="základná",J127,0)</f>
        <v>0</v>
      </c>
      <c r="BF127" s="191">
        <f>IF(N127="znížená",J127,0)</f>
        <v>0</v>
      </c>
      <c r="BG127" s="191">
        <f>IF(N127="zákl. prenesená",J127,0)</f>
        <v>0</v>
      </c>
      <c r="BH127" s="191">
        <f>IF(N127="zníž. prenesená",J127,0)</f>
        <v>0</v>
      </c>
      <c r="BI127" s="191">
        <f>IF(N127="nulová",J127,0)</f>
        <v>0</v>
      </c>
      <c r="BJ127" s="19" t="s">
        <v>171</v>
      </c>
      <c r="BK127" s="191">
        <f>ROUND(I127*H127,2)</f>
        <v>0</v>
      </c>
      <c r="BL127" s="19" t="s">
        <v>91</v>
      </c>
      <c r="BM127" s="190" t="s">
        <v>2233</v>
      </c>
    </row>
    <row r="128" s="2" customFormat="1" ht="24.15" customHeight="1">
      <c r="A128" s="38"/>
      <c r="B128" s="177"/>
      <c r="C128" s="178" t="s">
        <v>171</v>
      </c>
      <c r="D128" s="178" t="s">
        <v>167</v>
      </c>
      <c r="E128" s="179" t="s">
        <v>885</v>
      </c>
      <c r="F128" s="180" t="s">
        <v>886</v>
      </c>
      <c r="G128" s="181" t="s">
        <v>204</v>
      </c>
      <c r="H128" s="182">
        <v>21.596</v>
      </c>
      <c r="I128" s="183"/>
      <c r="J128" s="184">
        <f>ROUND(I128*H128,2)</f>
        <v>0</v>
      </c>
      <c r="K128" s="185"/>
      <c r="L128" s="39"/>
      <c r="M128" s="186" t="s">
        <v>1</v>
      </c>
      <c r="N128" s="187" t="s">
        <v>42</v>
      </c>
      <c r="O128" s="78"/>
      <c r="P128" s="188">
        <f>O128*H128</f>
        <v>0</v>
      </c>
      <c r="Q128" s="188">
        <v>0</v>
      </c>
      <c r="R128" s="188">
        <f>Q128*H128</f>
        <v>0</v>
      </c>
      <c r="S128" s="188">
        <v>0</v>
      </c>
      <c r="T128" s="189">
        <f>S128*H128</f>
        <v>0</v>
      </c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R128" s="190" t="s">
        <v>91</v>
      </c>
      <c r="AT128" s="190" t="s">
        <v>167</v>
      </c>
      <c r="AU128" s="190" t="s">
        <v>171</v>
      </c>
      <c r="AY128" s="19" t="s">
        <v>165</v>
      </c>
      <c r="BE128" s="191">
        <f>IF(N128="základná",J128,0)</f>
        <v>0</v>
      </c>
      <c r="BF128" s="191">
        <f>IF(N128="znížená",J128,0)</f>
        <v>0</v>
      </c>
      <c r="BG128" s="191">
        <f>IF(N128="zákl. prenesená",J128,0)</f>
        <v>0</v>
      </c>
      <c r="BH128" s="191">
        <f>IF(N128="zníž. prenesená",J128,0)</f>
        <v>0</v>
      </c>
      <c r="BI128" s="191">
        <f>IF(N128="nulová",J128,0)</f>
        <v>0</v>
      </c>
      <c r="BJ128" s="19" t="s">
        <v>171</v>
      </c>
      <c r="BK128" s="191">
        <f>ROUND(I128*H128,2)</f>
        <v>0</v>
      </c>
      <c r="BL128" s="19" t="s">
        <v>91</v>
      </c>
      <c r="BM128" s="190" t="s">
        <v>2234</v>
      </c>
    </row>
    <row r="129" s="2" customFormat="1" ht="21.75" customHeight="1">
      <c r="A129" s="38"/>
      <c r="B129" s="177"/>
      <c r="C129" s="178" t="s">
        <v>88</v>
      </c>
      <c r="D129" s="178" t="s">
        <v>167</v>
      </c>
      <c r="E129" s="179" t="s">
        <v>899</v>
      </c>
      <c r="F129" s="180" t="s">
        <v>900</v>
      </c>
      <c r="G129" s="181" t="s">
        <v>204</v>
      </c>
      <c r="H129" s="182">
        <v>21.696999999999999</v>
      </c>
      <c r="I129" s="183"/>
      <c r="J129" s="184">
        <f>ROUND(I129*H129,2)</f>
        <v>0</v>
      </c>
      <c r="K129" s="185"/>
      <c r="L129" s="39"/>
      <c r="M129" s="186" t="s">
        <v>1</v>
      </c>
      <c r="N129" s="187" t="s">
        <v>42</v>
      </c>
      <c r="O129" s="78"/>
      <c r="P129" s="188">
        <f>O129*H129</f>
        <v>0</v>
      </c>
      <c r="Q129" s="188">
        <v>0</v>
      </c>
      <c r="R129" s="188">
        <f>Q129*H129</f>
        <v>0</v>
      </c>
      <c r="S129" s="188">
        <v>0</v>
      </c>
      <c r="T129" s="189">
        <f>S129*H129</f>
        <v>0</v>
      </c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R129" s="190" t="s">
        <v>91</v>
      </c>
      <c r="AT129" s="190" t="s">
        <v>167</v>
      </c>
      <c r="AU129" s="190" t="s">
        <v>171</v>
      </c>
      <c r="AY129" s="19" t="s">
        <v>165</v>
      </c>
      <c r="BE129" s="191">
        <f>IF(N129="základná",J129,0)</f>
        <v>0</v>
      </c>
      <c r="BF129" s="191">
        <f>IF(N129="znížená",J129,0)</f>
        <v>0</v>
      </c>
      <c r="BG129" s="191">
        <f>IF(N129="zákl. prenesená",J129,0)</f>
        <v>0</v>
      </c>
      <c r="BH129" s="191">
        <f>IF(N129="zníž. prenesená",J129,0)</f>
        <v>0</v>
      </c>
      <c r="BI129" s="191">
        <f>IF(N129="nulová",J129,0)</f>
        <v>0</v>
      </c>
      <c r="BJ129" s="19" t="s">
        <v>171</v>
      </c>
      <c r="BK129" s="191">
        <f>ROUND(I129*H129,2)</f>
        <v>0</v>
      </c>
      <c r="BL129" s="19" t="s">
        <v>91</v>
      </c>
      <c r="BM129" s="190" t="s">
        <v>2235</v>
      </c>
    </row>
    <row r="130" s="2" customFormat="1" ht="24.15" customHeight="1">
      <c r="A130" s="38"/>
      <c r="B130" s="177"/>
      <c r="C130" s="178" t="s">
        <v>91</v>
      </c>
      <c r="D130" s="178" t="s">
        <v>167</v>
      </c>
      <c r="E130" s="179" t="s">
        <v>903</v>
      </c>
      <c r="F130" s="180" t="s">
        <v>904</v>
      </c>
      <c r="G130" s="181" t="s">
        <v>204</v>
      </c>
      <c r="H130" s="182">
        <v>518.30399999999997</v>
      </c>
      <c r="I130" s="183"/>
      <c r="J130" s="184">
        <f>ROUND(I130*H130,2)</f>
        <v>0</v>
      </c>
      <c r="K130" s="185"/>
      <c r="L130" s="39"/>
      <c r="M130" s="186" t="s">
        <v>1</v>
      </c>
      <c r="N130" s="187" t="s">
        <v>42</v>
      </c>
      <c r="O130" s="78"/>
      <c r="P130" s="188">
        <f>O130*H130</f>
        <v>0</v>
      </c>
      <c r="Q130" s="188">
        <v>0</v>
      </c>
      <c r="R130" s="188">
        <f>Q130*H130</f>
        <v>0</v>
      </c>
      <c r="S130" s="188">
        <v>0</v>
      </c>
      <c r="T130" s="189">
        <f>S130*H130</f>
        <v>0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R130" s="190" t="s">
        <v>91</v>
      </c>
      <c r="AT130" s="190" t="s">
        <v>167</v>
      </c>
      <c r="AU130" s="190" t="s">
        <v>171</v>
      </c>
      <c r="AY130" s="19" t="s">
        <v>165</v>
      </c>
      <c r="BE130" s="191">
        <f>IF(N130="základná",J130,0)</f>
        <v>0</v>
      </c>
      <c r="BF130" s="191">
        <f>IF(N130="znížená",J130,0)</f>
        <v>0</v>
      </c>
      <c r="BG130" s="191">
        <f>IF(N130="zákl. prenesená",J130,0)</f>
        <v>0</v>
      </c>
      <c r="BH130" s="191">
        <f>IF(N130="zníž. prenesená",J130,0)</f>
        <v>0</v>
      </c>
      <c r="BI130" s="191">
        <f>IF(N130="nulová",J130,0)</f>
        <v>0</v>
      </c>
      <c r="BJ130" s="19" t="s">
        <v>171</v>
      </c>
      <c r="BK130" s="191">
        <f>ROUND(I130*H130,2)</f>
        <v>0</v>
      </c>
      <c r="BL130" s="19" t="s">
        <v>91</v>
      </c>
      <c r="BM130" s="190" t="s">
        <v>2236</v>
      </c>
    </row>
    <row r="131" s="2" customFormat="1" ht="24.15" customHeight="1">
      <c r="A131" s="38"/>
      <c r="B131" s="177"/>
      <c r="C131" s="178" t="s">
        <v>94</v>
      </c>
      <c r="D131" s="178" t="s">
        <v>167</v>
      </c>
      <c r="E131" s="179" t="s">
        <v>908</v>
      </c>
      <c r="F131" s="180" t="s">
        <v>909</v>
      </c>
      <c r="G131" s="181" t="s">
        <v>204</v>
      </c>
      <c r="H131" s="182">
        <v>21.696999999999999</v>
      </c>
      <c r="I131" s="183"/>
      <c r="J131" s="184">
        <f>ROUND(I131*H131,2)</f>
        <v>0</v>
      </c>
      <c r="K131" s="185"/>
      <c r="L131" s="39"/>
      <c r="M131" s="186" t="s">
        <v>1</v>
      </c>
      <c r="N131" s="187" t="s">
        <v>42</v>
      </c>
      <c r="O131" s="78"/>
      <c r="P131" s="188">
        <f>O131*H131</f>
        <v>0</v>
      </c>
      <c r="Q131" s="188">
        <v>0</v>
      </c>
      <c r="R131" s="188">
        <f>Q131*H131</f>
        <v>0</v>
      </c>
      <c r="S131" s="188">
        <v>0</v>
      </c>
      <c r="T131" s="189">
        <f>S131*H131</f>
        <v>0</v>
      </c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R131" s="190" t="s">
        <v>91</v>
      </c>
      <c r="AT131" s="190" t="s">
        <v>167</v>
      </c>
      <c r="AU131" s="190" t="s">
        <v>171</v>
      </c>
      <c r="AY131" s="19" t="s">
        <v>165</v>
      </c>
      <c r="BE131" s="191">
        <f>IF(N131="základná",J131,0)</f>
        <v>0</v>
      </c>
      <c r="BF131" s="191">
        <f>IF(N131="znížená",J131,0)</f>
        <v>0</v>
      </c>
      <c r="BG131" s="191">
        <f>IF(N131="zákl. prenesená",J131,0)</f>
        <v>0</v>
      </c>
      <c r="BH131" s="191">
        <f>IF(N131="zníž. prenesená",J131,0)</f>
        <v>0</v>
      </c>
      <c r="BI131" s="191">
        <f>IF(N131="nulová",J131,0)</f>
        <v>0</v>
      </c>
      <c r="BJ131" s="19" t="s">
        <v>171</v>
      </c>
      <c r="BK131" s="191">
        <f>ROUND(I131*H131,2)</f>
        <v>0</v>
      </c>
      <c r="BL131" s="19" t="s">
        <v>91</v>
      </c>
      <c r="BM131" s="190" t="s">
        <v>2237</v>
      </c>
    </row>
    <row r="132" s="2" customFormat="1" ht="24.15" customHeight="1">
      <c r="A132" s="38"/>
      <c r="B132" s="177"/>
      <c r="C132" s="178" t="s">
        <v>97</v>
      </c>
      <c r="D132" s="178" t="s">
        <v>167</v>
      </c>
      <c r="E132" s="179" t="s">
        <v>912</v>
      </c>
      <c r="F132" s="180" t="s">
        <v>913</v>
      </c>
      <c r="G132" s="181" t="s">
        <v>204</v>
      </c>
      <c r="H132" s="182">
        <v>863.84000000000003</v>
      </c>
      <c r="I132" s="183"/>
      <c r="J132" s="184">
        <f>ROUND(I132*H132,2)</f>
        <v>0</v>
      </c>
      <c r="K132" s="185"/>
      <c r="L132" s="39"/>
      <c r="M132" s="186" t="s">
        <v>1</v>
      </c>
      <c r="N132" s="187" t="s">
        <v>42</v>
      </c>
      <c r="O132" s="78"/>
      <c r="P132" s="188">
        <f>O132*H132</f>
        <v>0</v>
      </c>
      <c r="Q132" s="188">
        <v>0</v>
      </c>
      <c r="R132" s="188">
        <f>Q132*H132</f>
        <v>0</v>
      </c>
      <c r="S132" s="188">
        <v>0</v>
      </c>
      <c r="T132" s="189">
        <f>S132*H132</f>
        <v>0</v>
      </c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R132" s="190" t="s">
        <v>91</v>
      </c>
      <c r="AT132" s="190" t="s">
        <v>167</v>
      </c>
      <c r="AU132" s="190" t="s">
        <v>171</v>
      </c>
      <c r="AY132" s="19" t="s">
        <v>165</v>
      </c>
      <c r="BE132" s="191">
        <f>IF(N132="základná",J132,0)</f>
        <v>0</v>
      </c>
      <c r="BF132" s="191">
        <f>IF(N132="znížená",J132,0)</f>
        <v>0</v>
      </c>
      <c r="BG132" s="191">
        <f>IF(N132="zákl. prenesená",J132,0)</f>
        <v>0</v>
      </c>
      <c r="BH132" s="191">
        <f>IF(N132="zníž. prenesená",J132,0)</f>
        <v>0</v>
      </c>
      <c r="BI132" s="191">
        <f>IF(N132="nulová",J132,0)</f>
        <v>0</v>
      </c>
      <c r="BJ132" s="19" t="s">
        <v>171</v>
      </c>
      <c r="BK132" s="191">
        <f>ROUND(I132*H132,2)</f>
        <v>0</v>
      </c>
      <c r="BL132" s="19" t="s">
        <v>91</v>
      </c>
      <c r="BM132" s="190" t="s">
        <v>2238</v>
      </c>
    </row>
    <row r="133" s="2" customFormat="1" ht="24.15" customHeight="1">
      <c r="A133" s="38"/>
      <c r="B133" s="177"/>
      <c r="C133" s="178" t="s">
        <v>100</v>
      </c>
      <c r="D133" s="178" t="s">
        <v>167</v>
      </c>
      <c r="E133" s="179" t="s">
        <v>2239</v>
      </c>
      <c r="F133" s="180" t="s">
        <v>2240</v>
      </c>
      <c r="G133" s="181" t="s">
        <v>204</v>
      </c>
      <c r="H133" s="182">
        <v>21.696999999999999</v>
      </c>
      <c r="I133" s="183"/>
      <c r="J133" s="184">
        <f>ROUND(I133*H133,2)</f>
        <v>0</v>
      </c>
      <c r="K133" s="185"/>
      <c r="L133" s="39"/>
      <c r="M133" s="186" t="s">
        <v>1</v>
      </c>
      <c r="N133" s="187" t="s">
        <v>42</v>
      </c>
      <c r="O133" s="78"/>
      <c r="P133" s="188">
        <f>O133*H133</f>
        <v>0</v>
      </c>
      <c r="Q133" s="188">
        <v>0</v>
      </c>
      <c r="R133" s="188">
        <f>Q133*H133</f>
        <v>0</v>
      </c>
      <c r="S133" s="188">
        <v>0</v>
      </c>
      <c r="T133" s="189">
        <f>S133*H133</f>
        <v>0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R133" s="190" t="s">
        <v>91</v>
      </c>
      <c r="AT133" s="190" t="s">
        <v>167</v>
      </c>
      <c r="AU133" s="190" t="s">
        <v>171</v>
      </c>
      <c r="AY133" s="19" t="s">
        <v>165</v>
      </c>
      <c r="BE133" s="191">
        <f>IF(N133="základná",J133,0)</f>
        <v>0</v>
      </c>
      <c r="BF133" s="191">
        <f>IF(N133="znížená",J133,0)</f>
        <v>0</v>
      </c>
      <c r="BG133" s="191">
        <f>IF(N133="zákl. prenesená",J133,0)</f>
        <v>0</v>
      </c>
      <c r="BH133" s="191">
        <f>IF(N133="zníž. prenesená",J133,0)</f>
        <v>0</v>
      </c>
      <c r="BI133" s="191">
        <f>IF(N133="nulová",J133,0)</f>
        <v>0</v>
      </c>
      <c r="BJ133" s="19" t="s">
        <v>171</v>
      </c>
      <c r="BK133" s="191">
        <f>ROUND(I133*H133,2)</f>
        <v>0</v>
      </c>
      <c r="BL133" s="19" t="s">
        <v>91</v>
      </c>
      <c r="BM133" s="190" t="s">
        <v>2241</v>
      </c>
    </row>
    <row r="134" s="2" customFormat="1" ht="16.5" customHeight="1">
      <c r="A134" s="38"/>
      <c r="B134" s="177"/>
      <c r="C134" s="178" t="s">
        <v>103</v>
      </c>
      <c r="D134" s="178" t="s">
        <v>167</v>
      </c>
      <c r="E134" s="179" t="s">
        <v>921</v>
      </c>
      <c r="F134" s="180" t="s">
        <v>922</v>
      </c>
      <c r="G134" s="181" t="s">
        <v>216</v>
      </c>
      <c r="H134" s="182">
        <v>4</v>
      </c>
      <c r="I134" s="183"/>
      <c r="J134" s="184">
        <f>ROUND(I134*H134,2)</f>
        <v>0</v>
      </c>
      <c r="K134" s="185"/>
      <c r="L134" s="39"/>
      <c r="M134" s="186" t="s">
        <v>1</v>
      </c>
      <c r="N134" s="187" t="s">
        <v>42</v>
      </c>
      <c r="O134" s="78"/>
      <c r="P134" s="188">
        <f>O134*H134</f>
        <v>0</v>
      </c>
      <c r="Q134" s="188">
        <v>0</v>
      </c>
      <c r="R134" s="188">
        <f>Q134*H134</f>
        <v>0</v>
      </c>
      <c r="S134" s="188">
        <v>0</v>
      </c>
      <c r="T134" s="189">
        <f>S134*H134</f>
        <v>0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R134" s="190" t="s">
        <v>91</v>
      </c>
      <c r="AT134" s="190" t="s">
        <v>167</v>
      </c>
      <c r="AU134" s="190" t="s">
        <v>171</v>
      </c>
      <c r="AY134" s="19" t="s">
        <v>165</v>
      </c>
      <c r="BE134" s="191">
        <f>IF(N134="základná",J134,0)</f>
        <v>0</v>
      </c>
      <c r="BF134" s="191">
        <f>IF(N134="znížená",J134,0)</f>
        <v>0</v>
      </c>
      <c r="BG134" s="191">
        <f>IF(N134="zákl. prenesená",J134,0)</f>
        <v>0</v>
      </c>
      <c r="BH134" s="191">
        <f>IF(N134="zníž. prenesená",J134,0)</f>
        <v>0</v>
      </c>
      <c r="BI134" s="191">
        <f>IF(N134="nulová",J134,0)</f>
        <v>0</v>
      </c>
      <c r="BJ134" s="19" t="s">
        <v>171</v>
      </c>
      <c r="BK134" s="191">
        <f>ROUND(I134*H134,2)</f>
        <v>0</v>
      </c>
      <c r="BL134" s="19" t="s">
        <v>91</v>
      </c>
      <c r="BM134" s="190" t="s">
        <v>2242</v>
      </c>
    </row>
    <row r="135" s="12" customFormat="1" ht="25.92" customHeight="1">
      <c r="A135" s="12"/>
      <c r="B135" s="164"/>
      <c r="C135" s="12"/>
      <c r="D135" s="165" t="s">
        <v>75</v>
      </c>
      <c r="E135" s="166" t="s">
        <v>929</v>
      </c>
      <c r="F135" s="166" t="s">
        <v>930</v>
      </c>
      <c r="G135" s="12"/>
      <c r="H135" s="12"/>
      <c r="I135" s="167"/>
      <c r="J135" s="168">
        <f>BK135</f>
        <v>0</v>
      </c>
      <c r="K135" s="12"/>
      <c r="L135" s="164"/>
      <c r="M135" s="169"/>
      <c r="N135" s="170"/>
      <c r="O135" s="170"/>
      <c r="P135" s="171">
        <f>P136+P157+P177+P210+P213</f>
        <v>0</v>
      </c>
      <c r="Q135" s="170"/>
      <c r="R135" s="171">
        <f>R136+R157+R177+R210+R213</f>
        <v>0.0070800000000000004</v>
      </c>
      <c r="S135" s="170"/>
      <c r="T135" s="172">
        <f>T136+T157+T177+T210+T213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165" t="s">
        <v>171</v>
      </c>
      <c r="AT135" s="173" t="s">
        <v>75</v>
      </c>
      <c r="AU135" s="173" t="s">
        <v>76</v>
      </c>
      <c r="AY135" s="165" t="s">
        <v>165</v>
      </c>
      <c r="BK135" s="174">
        <f>BK136+BK157+BK177+BK210+BK213</f>
        <v>0</v>
      </c>
    </row>
    <row r="136" s="12" customFormat="1" ht="22.8" customHeight="1">
      <c r="A136" s="12"/>
      <c r="B136" s="164"/>
      <c r="C136" s="12"/>
      <c r="D136" s="165" t="s">
        <v>75</v>
      </c>
      <c r="E136" s="175" t="s">
        <v>2243</v>
      </c>
      <c r="F136" s="175" t="s">
        <v>1033</v>
      </c>
      <c r="G136" s="12"/>
      <c r="H136" s="12"/>
      <c r="I136" s="167"/>
      <c r="J136" s="176">
        <f>BK136</f>
        <v>0</v>
      </c>
      <c r="K136" s="12"/>
      <c r="L136" s="164"/>
      <c r="M136" s="169"/>
      <c r="N136" s="170"/>
      <c r="O136" s="170"/>
      <c r="P136" s="171">
        <f>SUM(P137:P156)</f>
        <v>0</v>
      </c>
      <c r="Q136" s="170"/>
      <c r="R136" s="171">
        <f>SUM(R137:R156)</f>
        <v>0</v>
      </c>
      <c r="S136" s="170"/>
      <c r="T136" s="172">
        <f>SUM(T137:T156)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165" t="s">
        <v>171</v>
      </c>
      <c r="AT136" s="173" t="s">
        <v>75</v>
      </c>
      <c r="AU136" s="173" t="s">
        <v>81</v>
      </c>
      <c r="AY136" s="165" t="s">
        <v>165</v>
      </c>
      <c r="BK136" s="174">
        <f>SUM(BK137:BK156)</f>
        <v>0</v>
      </c>
    </row>
    <row r="137" s="2" customFormat="1" ht="24.15" customHeight="1">
      <c r="A137" s="38"/>
      <c r="B137" s="177"/>
      <c r="C137" s="178" t="s">
        <v>106</v>
      </c>
      <c r="D137" s="178" t="s">
        <v>167</v>
      </c>
      <c r="E137" s="179" t="s">
        <v>2244</v>
      </c>
      <c r="F137" s="180" t="s">
        <v>2245</v>
      </c>
      <c r="G137" s="181" t="s">
        <v>222</v>
      </c>
      <c r="H137" s="182">
        <v>1739.3040000000001</v>
      </c>
      <c r="I137" s="183"/>
      <c r="J137" s="184">
        <f>ROUND(I137*H137,2)</f>
        <v>0</v>
      </c>
      <c r="K137" s="185"/>
      <c r="L137" s="39"/>
      <c r="M137" s="186" t="s">
        <v>1</v>
      </c>
      <c r="N137" s="187" t="s">
        <v>42</v>
      </c>
      <c r="O137" s="78"/>
      <c r="P137" s="188">
        <f>O137*H137</f>
        <v>0</v>
      </c>
      <c r="Q137" s="188">
        <v>0</v>
      </c>
      <c r="R137" s="188">
        <f>Q137*H137</f>
        <v>0</v>
      </c>
      <c r="S137" s="188">
        <v>0</v>
      </c>
      <c r="T137" s="189">
        <f>S137*H137</f>
        <v>0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190" t="s">
        <v>240</v>
      </c>
      <c r="AT137" s="190" t="s">
        <v>167</v>
      </c>
      <c r="AU137" s="190" t="s">
        <v>171</v>
      </c>
      <c r="AY137" s="19" t="s">
        <v>165</v>
      </c>
      <c r="BE137" s="191">
        <f>IF(N137="základná",J137,0)</f>
        <v>0</v>
      </c>
      <c r="BF137" s="191">
        <f>IF(N137="znížená",J137,0)</f>
        <v>0</v>
      </c>
      <c r="BG137" s="191">
        <f>IF(N137="zákl. prenesená",J137,0)</f>
        <v>0</v>
      </c>
      <c r="BH137" s="191">
        <f>IF(N137="zníž. prenesená",J137,0)</f>
        <v>0</v>
      </c>
      <c r="BI137" s="191">
        <f>IF(N137="nulová",J137,0)</f>
        <v>0</v>
      </c>
      <c r="BJ137" s="19" t="s">
        <v>171</v>
      </c>
      <c r="BK137" s="191">
        <f>ROUND(I137*H137,2)</f>
        <v>0</v>
      </c>
      <c r="BL137" s="19" t="s">
        <v>240</v>
      </c>
      <c r="BM137" s="190" t="s">
        <v>2246</v>
      </c>
    </row>
    <row r="138" s="2" customFormat="1" ht="24.15" customHeight="1">
      <c r="A138" s="38"/>
      <c r="B138" s="177"/>
      <c r="C138" s="178" t="s">
        <v>207</v>
      </c>
      <c r="D138" s="178" t="s">
        <v>167</v>
      </c>
      <c r="E138" s="179" t="s">
        <v>2247</v>
      </c>
      <c r="F138" s="180" t="s">
        <v>2248</v>
      </c>
      <c r="G138" s="181" t="s">
        <v>222</v>
      </c>
      <c r="H138" s="182">
        <v>712.95000000000005</v>
      </c>
      <c r="I138" s="183"/>
      <c r="J138" s="184">
        <f>ROUND(I138*H138,2)</f>
        <v>0</v>
      </c>
      <c r="K138" s="185"/>
      <c r="L138" s="39"/>
      <c r="M138" s="186" t="s">
        <v>1</v>
      </c>
      <c r="N138" s="187" t="s">
        <v>42</v>
      </c>
      <c r="O138" s="78"/>
      <c r="P138" s="188">
        <f>O138*H138</f>
        <v>0</v>
      </c>
      <c r="Q138" s="188">
        <v>0</v>
      </c>
      <c r="R138" s="188">
        <f>Q138*H138</f>
        <v>0</v>
      </c>
      <c r="S138" s="188">
        <v>0</v>
      </c>
      <c r="T138" s="189">
        <f>S138*H138</f>
        <v>0</v>
      </c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R138" s="190" t="s">
        <v>240</v>
      </c>
      <c r="AT138" s="190" t="s">
        <v>167</v>
      </c>
      <c r="AU138" s="190" t="s">
        <v>171</v>
      </c>
      <c r="AY138" s="19" t="s">
        <v>165</v>
      </c>
      <c r="BE138" s="191">
        <f>IF(N138="základná",J138,0)</f>
        <v>0</v>
      </c>
      <c r="BF138" s="191">
        <f>IF(N138="znížená",J138,0)</f>
        <v>0</v>
      </c>
      <c r="BG138" s="191">
        <f>IF(N138="zákl. prenesená",J138,0)</f>
        <v>0</v>
      </c>
      <c r="BH138" s="191">
        <f>IF(N138="zníž. prenesená",J138,0)</f>
        <v>0</v>
      </c>
      <c r="BI138" s="191">
        <f>IF(N138="nulová",J138,0)</f>
        <v>0</v>
      </c>
      <c r="BJ138" s="19" t="s">
        <v>171</v>
      </c>
      <c r="BK138" s="191">
        <f>ROUND(I138*H138,2)</f>
        <v>0</v>
      </c>
      <c r="BL138" s="19" t="s">
        <v>240</v>
      </c>
      <c r="BM138" s="190" t="s">
        <v>2249</v>
      </c>
    </row>
    <row r="139" s="2" customFormat="1" ht="21.75" customHeight="1">
      <c r="A139" s="38"/>
      <c r="B139" s="177"/>
      <c r="C139" s="201" t="s">
        <v>213</v>
      </c>
      <c r="D139" s="201" t="s">
        <v>201</v>
      </c>
      <c r="E139" s="202" t="s">
        <v>2250</v>
      </c>
      <c r="F139" s="203" t="s">
        <v>2251</v>
      </c>
      <c r="G139" s="204" t="s">
        <v>222</v>
      </c>
      <c r="H139" s="205">
        <v>58.905000000000001</v>
      </c>
      <c r="I139" s="206"/>
      <c r="J139" s="207">
        <f>ROUND(I139*H139,2)</f>
        <v>0</v>
      </c>
      <c r="K139" s="208"/>
      <c r="L139" s="209"/>
      <c r="M139" s="210" t="s">
        <v>1</v>
      </c>
      <c r="N139" s="211" t="s">
        <v>42</v>
      </c>
      <c r="O139" s="78"/>
      <c r="P139" s="188">
        <f>O139*H139</f>
        <v>0</v>
      </c>
      <c r="Q139" s="188">
        <v>0</v>
      </c>
      <c r="R139" s="188">
        <f>Q139*H139</f>
        <v>0</v>
      </c>
      <c r="S139" s="188">
        <v>0</v>
      </c>
      <c r="T139" s="189">
        <f>S139*H139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190" t="s">
        <v>523</v>
      </c>
      <c r="AT139" s="190" t="s">
        <v>201</v>
      </c>
      <c r="AU139" s="190" t="s">
        <v>171</v>
      </c>
      <c r="AY139" s="19" t="s">
        <v>165</v>
      </c>
      <c r="BE139" s="191">
        <f>IF(N139="základná",J139,0)</f>
        <v>0</v>
      </c>
      <c r="BF139" s="191">
        <f>IF(N139="znížená",J139,0)</f>
        <v>0</v>
      </c>
      <c r="BG139" s="191">
        <f>IF(N139="zákl. prenesená",J139,0)</f>
        <v>0</v>
      </c>
      <c r="BH139" s="191">
        <f>IF(N139="zníž. prenesená",J139,0)</f>
        <v>0</v>
      </c>
      <c r="BI139" s="191">
        <f>IF(N139="nulová",J139,0)</f>
        <v>0</v>
      </c>
      <c r="BJ139" s="19" t="s">
        <v>171</v>
      </c>
      <c r="BK139" s="191">
        <f>ROUND(I139*H139,2)</f>
        <v>0</v>
      </c>
      <c r="BL139" s="19" t="s">
        <v>240</v>
      </c>
      <c r="BM139" s="190" t="s">
        <v>2252</v>
      </c>
    </row>
    <row r="140" s="2" customFormat="1" ht="21.75" customHeight="1">
      <c r="A140" s="38"/>
      <c r="B140" s="177"/>
      <c r="C140" s="201" t="s">
        <v>219</v>
      </c>
      <c r="D140" s="201" t="s">
        <v>201</v>
      </c>
      <c r="E140" s="202" t="s">
        <v>2253</v>
      </c>
      <c r="F140" s="203" t="s">
        <v>2254</v>
      </c>
      <c r="G140" s="204" t="s">
        <v>222</v>
      </c>
      <c r="H140" s="205">
        <v>305.23500000000001</v>
      </c>
      <c r="I140" s="206"/>
      <c r="J140" s="207">
        <f>ROUND(I140*H140,2)</f>
        <v>0</v>
      </c>
      <c r="K140" s="208"/>
      <c r="L140" s="209"/>
      <c r="M140" s="210" t="s">
        <v>1</v>
      </c>
      <c r="N140" s="211" t="s">
        <v>42</v>
      </c>
      <c r="O140" s="78"/>
      <c r="P140" s="188">
        <f>O140*H140</f>
        <v>0</v>
      </c>
      <c r="Q140" s="188">
        <v>0</v>
      </c>
      <c r="R140" s="188">
        <f>Q140*H140</f>
        <v>0</v>
      </c>
      <c r="S140" s="188">
        <v>0</v>
      </c>
      <c r="T140" s="189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190" t="s">
        <v>523</v>
      </c>
      <c r="AT140" s="190" t="s">
        <v>201</v>
      </c>
      <c r="AU140" s="190" t="s">
        <v>171</v>
      </c>
      <c r="AY140" s="19" t="s">
        <v>165</v>
      </c>
      <c r="BE140" s="191">
        <f>IF(N140="základná",J140,0)</f>
        <v>0</v>
      </c>
      <c r="BF140" s="191">
        <f>IF(N140="znížená",J140,0)</f>
        <v>0</v>
      </c>
      <c r="BG140" s="191">
        <f>IF(N140="zákl. prenesená",J140,0)</f>
        <v>0</v>
      </c>
      <c r="BH140" s="191">
        <f>IF(N140="zníž. prenesená",J140,0)</f>
        <v>0</v>
      </c>
      <c r="BI140" s="191">
        <f>IF(N140="nulová",J140,0)</f>
        <v>0</v>
      </c>
      <c r="BJ140" s="19" t="s">
        <v>171</v>
      </c>
      <c r="BK140" s="191">
        <f>ROUND(I140*H140,2)</f>
        <v>0</v>
      </c>
      <c r="BL140" s="19" t="s">
        <v>240</v>
      </c>
      <c r="BM140" s="190" t="s">
        <v>2255</v>
      </c>
    </row>
    <row r="141" s="2" customFormat="1" ht="21.75" customHeight="1">
      <c r="A141" s="38"/>
      <c r="B141" s="177"/>
      <c r="C141" s="201" t="s">
        <v>225</v>
      </c>
      <c r="D141" s="201" t="s">
        <v>201</v>
      </c>
      <c r="E141" s="202" t="s">
        <v>2256</v>
      </c>
      <c r="F141" s="203" t="s">
        <v>2257</v>
      </c>
      <c r="G141" s="204" t="s">
        <v>222</v>
      </c>
      <c r="H141" s="205">
        <v>264.53699999999998</v>
      </c>
      <c r="I141" s="206"/>
      <c r="J141" s="207">
        <f>ROUND(I141*H141,2)</f>
        <v>0</v>
      </c>
      <c r="K141" s="208"/>
      <c r="L141" s="209"/>
      <c r="M141" s="210" t="s">
        <v>1</v>
      </c>
      <c r="N141" s="211" t="s">
        <v>42</v>
      </c>
      <c r="O141" s="78"/>
      <c r="P141" s="188">
        <f>O141*H141</f>
        <v>0</v>
      </c>
      <c r="Q141" s="188">
        <v>0</v>
      </c>
      <c r="R141" s="188">
        <f>Q141*H141</f>
        <v>0</v>
      </c>
      <c r="S141" s="188">
        <v>0</v>
      </c>
      <c r="T141" s="189">
        <f>S141*H141</f>
        <v>0</v>
      </c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R141" s="190" t="s">
        <v>523</v>
      </c>
      <c r="AT141" s="190" t="s">
        <v>201</v>
      </c>
      <c r="AU141" s="190" t="s">
        <v>171</v>
      </c>
      <c r="AY141" s="19" t="s">
        <v>165</v>
      </c>
      <c r="BE141" s="191">
        <f>IF(N141="základná",J141,0)</f>
        <v>0</v>
      </c>
      <c r="BF141" s="191">
        <f>IF(N141="znížená",J141,0)</f>
        <v>0</v>
      </c>
      <c r="BG141" s="191">
        <f>IF(N141="zákl. prenesená",J141,0)</f>
        <v>0</v>
      </c>
      <c r="BH141" s="191">
        <f>IF(N141="zníž. prenesená",J141,0)</f>
        <v>0</v>
      </c>
      <c r="BI141" s="191">
        <f>IF(N141="nulová",J141,0)</f>
        <v>0</v>
      </c>
      <c r="BJ141" s="19" t="s">
        <v>171</v>
      </c>
      <c r="BK141" s="191">
        <f>ROUND(I141*H141,2)</f>
        <v>0</v>
      </c>
      <c r="BL141" s="19" t="s">
        <v>240</v>
      </c>
      <c r="BM141" s="190" t="s">
        <v>2258</v>
      </c>
    </row>
    <row r="142" s="2" customFormat="1" ht="21.75" customHeight="1">
      <c r="A142" s="38"/>
      <c r="B142" s="177"/>
      <c r="C142" s="201" t="s">
        <v>232</v>
      </c>
      <c r="D142" s="201" t="s">
        <v>201</v>
      </c>
      <c r="E142" s="202" t="s">
        <v>2259</v>
      </c>
      <c r="F142" s="203" t="s">
        <v>2260</v>
      </c>
      <c r="G142" s="204" t="s">
        <v>222</v>
      </c>
      <c r="H142" s="205">
        <v>98.531999999999996</v>
      </c>
      <c r="I142" s="206"/>
      <c r="J142" s="207">
        <f>ROUND(I142*H142,2)</f>
        <v>0</v>
      </c>
      <c r="K142" s="208"/>
      <c r="L142" s="209"/>
      <c r="M142" s="210" t="s">
        <v>1</v>
      </c>
      <c r="N142" s="211" t="s">
        <v>42</v>
      </c>
      <c r="O142" s="78"/>
      <c r="P142" s="188">
        <f>O142*H142</f>
        <v>0</v>
      </c>
      <c r="Q142" s="188">
        <v>0</v>
      </c>
      <c r="R142" s="188">
        <f>Q142*H142</f>
        <v>0</v>
      </c>
      <c r="S142" s="188">
        <v>0</v>
      </c>
      <c r="T142" s="189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190" t="s">
        <v>523</v>
      </c>
      <c r="AT142" s="190" t="s">
        <v>201</v>
      </c>
      <c r="AU142" s="190" t="s">
        <v>171</v>
      </c>
      <c r="AY142" s="19" t="s">
        <v>165</v>
      </c>
      <c r="BE142" s="191">
        <f>IF(N142="základná",J142,0)</f>
        <v>0</v>
      </c>
      <c r="BF142" s="191">
        <f>IF(N142="znížená",J142,0)</f>
        <v>0</v>
      </c>
      <c r="BG142" s="191">
        <f>IF(N142="zákl. prenesená",J142,0)</f>
        <v>0</v>
      </c>
      <c r="BH142" s="191">
        <f>IF(N142="zníž. prenesená",J142,0)</f>
        <v>0</v>
      </c>
      <c r="BI142" s="191">
        <f>IF(N142="nulová",J142,0)</f>
        <v>0</v>
      </c>
      <c r="BJ142" s="19" t="s">
        <v>171</v>
      </c>
      <c r="BK142" s="191">
        <f>ROUND(I142*H142,2)</f>
        <v>0</v>
      </c>
      <c r="BL142" s="19" t="s">
        <v>240</v>
      </c>
      <c r="BM142" s="190" t="s">
        <v>2261</v>
      </c>
    </row>
    <row r="143" s="2" customFormat="1" ht="24.15" customHeight="1">
      <c r="A143" s="38"/>
      <c r="B143" s="177"/>
      <c r="C143" s="178" t="s">
        <v>236</v>
      </c>
      <c r="D143" s="178" t="s">
        <v>167</v>
      </c>
      <c r="E143" s="179" t="s">
        <v>2262</v>
      </c>
      <c r="F143" s="180" t="s">
        <v>2263</v>
      </c>
      <c r="G143" s="181" t="s">
        <v>222</v>
      </c>
      <c r="H143" s="182">
        <v>78.75</v>
      </c>
      <c r="I143" s="183"/>
      <c r="J143" s="184">
        <f>ROUND(I143*H143,2)</f>
        <v>0</v>
      </c>
      <c r="K143" s="185"/>
      <c r="L143" s="39"/>
      <c r="M143" s="186" t="s">
        <v>1</v>
      </c>
      <c r="N143" s="187" t="s">
        <v>42</v>
      </c>
      <c r="O143" s="78"/>
      <c r="P143" s="188">
        <f>O143*H143</f>
        <v>0</v>
      </c>
      <c r="Q143" s="188">
        <v>0</v>
      </c>
      <c r="R143" s="188">
        <f>Q143*H143</f>
        <v>0</v>
      </c>
      <c r="S143" s="188">
        <v>0</v>
      </c>
      <c r="T143" s="189">
        <f>S143*H143</f>
        <v>0</v>
      </c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R143" s="190" t="s">
        <v>240</v>
      </c>
      <c r="AT143" s="190" t="s">
        <v>167</v>
      </c>
      <c r="AU143" s="190" t="s">
        <v>171</v>
      </c>
      <c r="AY143" s="19" t="s">
        <v>165</v>
      </c>
      <c r="BE143" s="191">
        <f>IF(N143="základná",J143,0)</f>
        <v>0</v>
      </c>
      <c r="BF143" s="191">
        <f>IF(N143="znížená",J143,0)</f>
        <v>0</v>
      </c>
      <c r="BG143" s="191">
        <f>IF(N143="zákl. prenesená",J143,0)</f>
        <v>0</v>
      </c>
      <c r="BH143" s="191">
        <f>IF(N143="zníž. prenesená",J143,0)</f>
        <v>0</v>
      </c>
      <c r="BI143" s="191">
        <f>IF(N143="nulová",J143,0)</f>
        <v>0</v>
      </c>
      <c r="BJ143" s="19" t="s">
        <v>171</v>
      </c>
      <c r="BK143" s="191">
        <f>ROUND(I143*H143,2)</f>
        <v>0</v>
      </c>
      <c r="BL143" s="19" t="s">
        <v>240</v>
      </c>
      <c r="BM143" s="190" t="s">
        <v>2264</v>
      </c>
    </row>
    <row r="144" s="2" customFormat="1" ht="21.75" customHeight="1">
      <c r="A144" s="38"/>
      <c r="B144" s="177"/>
      <c r="C144" s="201" t="s">
        <v>240</v>
      </c>
      <c r="D144" s="201" t="s">
        <v>201</v>
      </c>
      <c r="E144" s="202" t="s">
        <v>2265</v>
      </c>
      <c r="F144" s="203" t="s">
        <v>2266</v>
      </c>
      <c r="G144" s="204" t="s">
        <v>222</v>
      </c>
      <c r="H144" s="205">
        <v>31.059000000000001</v>
      </c>
      <c r="I144" s="206"/>
      <c r="J144" s="207">
        <f>ROUND(I144*H144,2)</f>
        <v>0</v>
      </c>
      <c r="K144" s="208"/>
      <c r="L144" s="209"/>
      <c r="M144" s="210" t="s">
        <v>1</v>
      </c>
      <c r="N144" s="211" t="s">
        <v>42</v>
      </c>
      <c r="O144" s="78"/>
      <c r="P144" s="188">
        <f>O144*H144</f>
        <v>0</v>
      </c>
      <c r="Q144" s="188">
        <v>0</v>
      </c>
      <c r="R144" s="188">
        <f>Q144*H144</f>
        <v>0</v>
      </c>
      <c r="S144" s="188">
        <v>0</v>
      </c>
      <c r="T144" s="189">
        <f>S144*H144</f>
        <v>0</v>
      </c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R144" s="190" t="s">
        <v>523</v>
      </c>
      <c r="AT144" s="190" t="s">
        <v>201</v>
      </c>
      <c r="AU144" s="190" t="s">
        <v>171</v>
      </c>
      <c r="AY144" s="19" t="s">
        <v>165</v>
      </c>
      <c r="BE144" s="191">
        <f>IF(N144="základná",J144,0)</f>
        <v>0</v>
      </c>
      <c r="BF144" s="191">
        <f>IF(N144="znížená",J144,0)</f>
        <v>0</v>
      </c>
      <c r="BG144" s="191">
        <f>IF(N144="zákl. prenesená",J144,0)</f>
        <v>0</v>
      </c>
      <c r="BH144" s="191">
        <f>IF(N144="zníž. prenesená",J144,0)</f>
        <v>0</v>
      </c>
      <c r="BI144" s="191">
        <f>IF(N144="nulová",J144,0)</f>
        <v>0</v>
      </c>
      <c r="BJ144" s="19" t="s">
        <v>171</v>
      </c>
      <c r="BK144" s="191">
        <f>ROUND(I144*H144,2)</f>
        <v>0</v>
      </c>
      <c r="BL144" s="19" t="s">
        <v>240</v>
      </c>
      <c r="BM144" s="190" t="s">
        <v>2267</v>
      </c>
    </row>
    <row r="145" s="2" customFormat="1" ht="21.75" customHeight="1">
      <c r="A145" s="38"/>
      <c r="B145" s="177"/>
      <c r="C145" s="201" t="s">
        <v>244</v>
      </c>
      <c r="D145" s="201" t="s">
        <v>201</v>
      </c>
      <c r="E145" s="202" t="s">
        <v>2268</v>
      </c>
      <c r="F145" s="203" t="s">
        <v>2269</v>
      </c>
      <c r="G145" s="204" t="s">
        <v>222</v>
      </c>
      <c r="H145" s="205">
        <v>35.343000000000004</v>
      </c>
      <c r="I145" s="206"/>
      <c r="J145" s="207">
        <f>ROUND(I145*H145,2)</f>
        <v>0</v>
      </c>
      <c r="K145" s="208"/>
      <c r="L145" s="209"/>
      <c r="M145" s="210" t="s">
        <v>1</v>
      </c>
      <c r="N145" s="211" t="s">
        <v>42</v>
      </c>
      <c r="O145" s="78"/>
      <c r="P145" s="188">
        <f>O145*H145</f>
        <v>0</v>
      </c>
      <c r="Q145" s="188">
        <v>0</v>
      </c>
      <c r="R145" s="188">
        <f>Q145*H145</f>
        <v>0</v>
      </c>
      <c r="S145" s="188">
        <v>0</v>
      </c>
      <c r="T145" s="189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190" t="s">
        <v>523</v>
      </c>
      <c r="AT145" s="190" t="s">
        <v>201</v>
      </c>
      <c r="AU145" s="190" t="s">
        <v>171</v>
      </c>
      <c r="AY145" s="19" t="s">
        <v>165</v>
      </c>
      <c r="BE145" s="191">
        <f>IF(N145="základná",J145,0)</f>
        <v>0</v>
      </c>
      <c r="BF145" s="191">
        <f>IF(N145="znížená",J145,0)</f>
        <v>0</v>
      </c>
      <c r="BG145" s="191">
        <f>IF(N145="zákl. prenesená",J145,0)</f>
        <v>0</v>
      </c>
      <c r="BH145" s="191">
        <f>IF(N145="zníž. prenesená",J145,0)</f>
        <v>0</v>
      </c>
      <c r="BI145" s="191">
        <f>IF(N145="nulová",J145,0)</f>
        <v>0</v>
      </c>
      <c r="BJ145" s="19" t="s">
        <v>171</v>
      </c>
      <c r="BK145" s="191">
        <f>ROUND(I145*H145,2)</f>
        <v>0</v>
      </c>
      <c r="BL145" s="19" t="s">
        <v>240</v>
      </c>
      <c r="BM145" s="190" t="s">
        <v>2270</v>
      </c>
    </row>
    <row r="146" s="2" customFormat="1" ht="21.75" customHeight="1">
      <c r="A146" s="38"/>
      <c r="B146" s="177"/>
      <c r="C146" s="201" t="s">
        <v>250</v>
      </c>
      <c r="D146" s="201" t="s">
        <v>201</v>
      </c>
      <c r="E146" s="202" t="s">
        <v>2271</v>
      </c>
      <c r="F146" s="203" t="s">
        <v>2272</v>
      </c>
      <c r="G146" s="204" t="s">
        <v>222</v>
      </c>
      <c r="H146" s="205">
        <v>13.923</v>
      </c>
      <c r="I146" s="206"/>
      <c r="J146" s="207">
        <f>ROUND(I146*H146,2)</f>
        <v>0</v>
      </c>
      <c r="K146" s="208"/>
      <c r="L146" s="209"/>
      <c r="M146" s="210" t="s">
        <v>1</v>
      </c>
      <c r="N146" s="211" t="s">
        <v>42</v>
      </c>
      <c r="O146" s="78"/>
      <c r="P146" s="188">
        <f>O146*H146</f>
        <v>0</v>
      </c>
      <c r="Q146" s="188">
        <v>0</v>
      </c>
      <c r="R146" s="188">
        <f>Q146*H146</f>
        <v>0</v>
      </c>
      <c r="S146" s="188">
        <v>0</v>
      </c>
      <c r="T146" s="189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190" t="s">
        <v>523</v>
      </c>
      <c r="AT146" s="190" t="s">
        <v>201</v>
      </c>
      <c r="AU146" s="190" t="s">
        <v>171</v>
      </c>
      <c r="AY146" s="19" t="s">
        <v>165</v>
      </c>
      <c r="BE146" s="191">
        <f>IF(N146="základná",J146,0)</f>
        <v>0</v>
      </c>
      <c r="BF146" s="191">
        <f>IF(N146="znížená",J146,0)</f>
        <v>0</v>
      </c>
      <c r="BG146" s="191">
        <f>IF(N146="zákl. prenesená",J146,0)</f>
        <v>0</v>
      </c>
      <c r="BH146" s="191">
        <f>IF(N146="zníž. prenesená",J146,0)</f>
        <v>0</v>
      </c>
      <c r="BI146" s="191">
        <f>IF(N146="nulová",J146,0)</f>
        <v>0</v>
      </c>
      <c r="BJ146" s="19" t="s">
        <v>171</v>
      </c>
      <c r="BK146" s="191">
        <f>ROUND(I146*H146,2)</f>
        <v>0</v>
      </c>
      <c r="BL146" s="19" t="s">
        <v>240</v>
      </c>
      <c r="BM146" s="190" t="s">
        <v>2273</v>
      </c>
    </row>
    <row r="147" s="2" customFormat="1" ht="24.15" customHeight="1">
      <c r="A147" s="38"/>
      <c r="B147" s="177"/>
      <c r="C147" s="178" t="s">
        <v>256</v>
      </c>
      <c r="D147" s="178" t="s">
        <v>167</v>
      </c>
      <c r="E147" s="179" t="s">
        <v>2274</v>
      </c>
      <c r="F147" s="180" t="s">
        <v>2275</v>
      </c>
      <c r="G147" s="181" t="s">
        <v>222</v>
      </c>
      <c r="H147" s="182">
        <v>290.85000000000002</v>
      </c>
      <c r="I147" s="183"/>
      <c r="J147" s="184">
        <f>ROUND(I147*H147,2)</f>
        <v>0</v>
      </c>
      <c r="K147" s="185"/>
      <c r="L147" s="39"/>
      <c r="M147" s="186" t="s">
        <v>1</v>
      </c>
      <c r="N147" s="187" t="s">
        <v>42</v>
      </c>
      <c r="O147" s="78"/>
      <c r="P147" s="188">
        <f>O147*H147</f>
        <v>0</v>
      </c>
      <c r="Q147" s="188">
        <v>0</v>
      </c>
      <c r="R147" s="188">
        <f>Q147*H147</f>
        <v>0</v>
      </c>
      <c r="S147" s="188">
        <v>0</v>
      </c>
      <c r="T147" s="189">
        <f>S147*H147</f>
        <v>0</v>
      </c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R147" s="190" t="s">
        <v>240</v>
      </c>
      <c r="AT147" s="190" t="s">
        <v>167</v>
      </c>
      <c r="AU147" s="190" t="s">
        <v>171</v>
      </c>
      <c r="AY147" s="19" t="s">
        <v>165</v>
      </c>
      <c r="BE147" s="191">
        <f>IF(N147="základná",J147,0)</f>
        <v>0</v>
      </c>
      <c r="BF147" s="191">
        <f>IF(N147="znížená",J147,0)</f>
        <v>0</v>
      </c>
      <c r="BG147" s="191">
        <f>IF(N147="zákl. prenesená",J147,0)</f>
        <v>0</v>
      </c>
      <c r="BH147" s="191">
        <f>IF(N147="zníž. prenesená",J147,0)</f>
        <v>0</v>
      </c>
      <c r="BI147" s="191">
        <f>IF(N147="nulová",J147,0)</f>
        <v>0</v>
      </c>
      <c r="BJ147" s="19" t="s">
        <v>171</v>
      </c>
      <c r="BK147" s="191">
        <f>ROUND(I147*H147,2)</f>
        <v>0</v>
      </c>
      <c r="BL147" s="19" t="s">
        <v>240</v>
      </c>
      <c r="BM147" s="190" t="s">
        <v>2276</v>
      </c>
    </row>
    <row r="148" s="2" customFormat="1" ht="24.15" customHeight="1">
      <c r="A148" s="38"/>
      <c r="B148" s="177"/>
      <c r="C148" s="201" t="s">
        <v>7</v>
      </c>
      <c r="D148" s="201" t="s">
        <v>201</v>
      </c>
      <c r="E148" s="202" t="s">
        <v>2277</v>
      </c>
      <c r="F148" s="203" t="s">
        <v>2278</v>
      </c>
      <c r="G148" s="204" t="s">
        <v>222</v>
      </c>
      <c r="H148" s="205">
        <v>296.66699999999997</v>
      </c>
      <c r="I148" s="206"/>
      <c r="J148" s="207">
        <f>ROUND(I148*H148,2)</f>
        <v>0</v>
      </c>
      <c r="K148" s="208"/>
      <c r="L148" s="209"/>
      <c r="M148" s="210" t="s">
        <v>1</v>
      </c>
      <c r="N148" s="211" t="s">
        <v>42</v>
      </c>
      <c r="O148" s="78"/>
      <c r="P148" s="188">
        <f>O148*H148</f>
        <v>0</v>
      </c>
      <c r="Q148" s="188">
        <v>0</v>
      </c>
      <c r="R148" s="188">
        <f>Q148*H148</f>
        <v>0</v>
      </c>
      <c r="S148" s="188">
        <v>0</v>
      </c>
      <c r="T148" s="189">
        <f>S148*H148</f>
        <v>0</v>
      </c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R148" s="190" t="s">
        <v>523</v>
      </c>
      <c r="AT148" s="190" t="s">
        <v>201</v>
      </c>
      <c r="AU148" s="190" t="s">
        <v>171</v>
      </c>
      <c r="AY148" s="19" t="s">
        <v>165</v>
      </c>
      <c r="BE148" s="191">
        <f>IF(N148="základná",J148,0)</f>
        <v>0</v>
      </c>
      <c r="BF148" s="191">
        <f>IF(N148="znížená",J148,0)</f>
        <v>0</v>
      </c>
      <c r="BG148" s="191">
        <f>IF(N148="zákl. prenesená",J148,0)</f>
        <v>0</v>
      </c>
      <c r="BH148" s="191">
        <f>IF(N148="zníž. prenesená",J148,0)</f>
        <v>0</v>
      </c>
      <c r="BI148" s="191">
        <f>IF(N148="nulová",J148,0)</f>
        <v>0</v>
      </c>
      <c r="BJ148" s="19" t="s">
        <v>171</v>
      </c>
      <c r="BK148" s="191">
        <f>ROUND(I148*H148,2)</f>
        <v>0</v>
      </c>
      <c r="BL148" s="19" t="s">
        <v>240</v>
      </c>
      <c r="BM148" s="190" t="s">
        <v>2279</v>
      </c>
    </row>
    <row r="149" s="2" customFormat="1" ht="21.75" customHeight="1">
      <c r="A149" s="38"/>
      <c r="B149" s="177"/>
      <c r="C149" s="178" t="s">
        <v>266</v>
      </c>
      <c r="D149" s="178" t="s">
        <v>167</v>
      </c>
      <c r="E149" s="179" t="s">
        <v>2280</v>
      </c>
      <c r="F149" s="180" t="s">
        <v>2281</v>
      </c>
      <c r="G149" s="181" t="s">
        <v>222</v>
      </c>
      <c r="H149" s="182">
        <v>576.45000000000005</v>
      </c>
      <c r="I149" s="183"/>
      <c r="J149" s="184">
        <f>ROUND(I149*H149,2)</f>
        <v>0</v>
      </c>
      <c r="K149" s="185"/>
      <c r="L149" s="39"/>
      <c r="M149" s="186" t="s">
        <v>1</v>
      </c>
      <c r="N149" s="187" t="s">
        <v>42</v>
      </c>
      <c r="O149" s="78"/>
      <c r="P149" s="188">
        <f>O149*H149</f>
        <v>0</v>
      </c>
      <c r="Q149" s="188">
        <v>0</v>
      </c>
      <c r="R149" s="188">
        <f>Q149*H149</f>
        <v>0</v>
      </c>
      <c r="S149" s="188">
        <v>0</v>
      </c>
      <c r="T149" s="189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190" t="s">
        <v>240</v>
      </c>
      <c r="AT149" s="190" t="s">
        <v>167</v>
      </c>
      <c r="AU149" s="190" t="s">
        <v>171</v>
      </c>
      <c r="AY149" s="19" t="s">
        <v>165</v>
      </c>
      <c r="BE149" s="191">
        <f>IF(N149="základná",J149,0)</f>
        <v>0</v>
      </c>
      <c r="BF149" s="191">
        <f>IF(N149="znížená",J149,0)</f>
        <v>0</v>
      </c>
      <c r="BG149" s="191">
        <f>IF(N149="zákl. prenesená",J149,0)</f>
        <v>0</v>
      </c>
      <c r="BH149" s="191">
        <f>IF(N149="zníž. prenesená",J149,0)</f>
        <v>0</v>
      </c>
      <c r="BI149" s="191">
        <f>IF(N149="nulová",J149,0)</f>
        <v>0</v>
      </c>
      <c r="BJ149" s="19" t="s">
        <v>171</v>
      </c>
      <c r="BK149" s="191">
        <f>ROUND(I149*H149,2)</f>
        <v>0</v>
      </c>
      <c r="BL149" s="19" t="s">
        <v>240</v>
      </c>
      <c r="BM149" s="190" t="s">
        <v>2282</v>
      </c>
    </row>
    <row r="150" s="2" customFormat="1" ht="24.15" customHeight="1">
      <c r="A150" s="38"/>
      <c r="B150" s="177"/>
      <c r="C150" s="201" t="s">
        <v>272</v>
      </c>
      <c r="D150" s="201" t="s">
        <v>201</v>
      </c>
      <c r="E150" s="202" t="s">
        <v>2283</v>
      </c>
      <c r="F150" s="203" t="s">
        <v>2284</v>
      </c>
      <c r="G150" s="204" t="s">
        <v>222</v>
      </c>
      <c r="H150" s="205">
        <v>498.01499999999999</v>
      </c>
      <c r="I150" s="206"/>
      <c r="J150" s="207">
        <f>ROUND(I150*H150,2)</f>
        <v>0</v>
      </c>
      <c r="K150" s="208"/>
      <c r="L150" s="209"/>
      <c r="M150" s="210" t="s">
        <v>1</v>
      </c>
      <c r="N150" s="211" t="s">
        <v>42</v>
      </c>
      <c r="O150" s="78"/>
      <c r="P150" s="188">
        <f>O150*H150</f>
        <v>0</v>
      </c>
      <c r="Q150" s="188">
        <v>0</v>
      </c>
      <c r="R150" s="188">
        <f>Q150*H150</f>
        <v>0</v>
      </c>
      <c r="S150" s="188">
        <v>0</v>
      </c>
      <c r="T150" s="189">
        <f>S150*H150</f>
        <v>0</v>
      </c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R150" s="190" t="s">
        <v>523</v>
      </c>
      <c r="AT150" s="190" t="s">
        <v>201</v>
      </c>
      <c r="AU150" s="190" t="s">
        <v>171</v>
      </c>
      <c r="AY150" s="19" t="s">
        <v>165</v>
      </c>
      <c r="BE150" s="191">
        <f>IF(N150="základná",J150,0)</f>
        <v>0</v>
      </c>
      <c r="BF150" s="191">
        <f>IF(N150="znížená",J150,0)</f>
        <v>0</v>
      </c>
      <c r="BG150" s="191">
        <f>IF(N150="zákl. prenesená",J150,0)</f>
        <v>0</v>
      </c>
      <c r="BH150" s="191">
        <f>IF(N150="zníž. prenesená",J150,0)</f>
        <v>0</v>
      </c>
      <c r="BI150" s="191">
        <f>IF(N150="nulová",J150,0)</f>
        <v>0</v>
      </c>
      <c r="BJ150" s="19" t="s">
        <v>171</v>
      </c>
      <c r="BK150" s="191">
        <f>ROUND(I150*H150,2)</f>
        <v>0</v>
      </c>
      <c r="BL150" s="19" t="s">
        <v>240</v>
      </c>
      <c r="BM150" s="190" t="s">
        <v>2285</v>
      </c>
    </row>
    <row r="151" s="2" customFormat="1" ht="24.15" customHeight="1">
      <c r="A151" s="38"/>
      <c r="B151" s="177"/>
      <c r="C151" s="201" t="s">
        <v>278</v>
      </c>
      <c r="D151" s="201" t="s">
        <v>201</v>
      </c>
      <c r="E151" s="202" t="s">
        <v>2286</v>
      </c>
      <c r="F151" s="203" t="s">
        <v>2287</v>
      </c>
      <c r="G151" s="204" t="s">
        <v>222</v>
      </c>
      <c r="H151" s="205">
        <v>89.963999999999999</v>
      </c>
      <c r="I151" s="206"/>
      <c r="J151" s="207">
        <f>ROUND(I151*H151,2)</f>
        <v>0</v>
      </c>
      <c r="K151" s="208"/>
      <c r="L151" s="209"/>
      <c r="M151" s="210" t="s">
        <v>1</v>
      </c>
      <c r="N151" s="211" t="s">
        <v>42</v>
      </c>
      <c r="O151" s="78"/>
      <c r="P151" s="188">
        <f>O151*H151</f>
        <v>0</v>
      </c>
      <c r="Q151" s="188">
        <v>0</v>
      </c>
      <c r="R151" s="188">
        <f>Q151*H151</f>
        <v>0</v>
      </c>
      <c r="S151" s="188">
        <v>0</v>
      </c>
      <c r="T151" s="189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190" t="s">
        <v>523</v>
      </c>
      <c r="AT151" s="190" t="s">
        <v>201</v>
      </c>
      <c r="AU151" s="190" t="s">
        <v>171</v>
      </c>
      <c r="AY151" s="19" t="s">
        <v>165</v>
      </c>
      <c r="BE151" s="191">
        <f>IF(N151="základná",J151,0)</f>
        <v>0</v>
      </c>
      <c r="BF151" s="191">
        <f>IF(N151="znížená",J151,0)</f>
        <v>0</v>
      </c>
      <c r="BG151" s="191">
        <f>IF(N151="zákl. prenesená",J151,0)</f>
        <v>0</v>
      </c>
      <c r="BH151" s="191">
        <f>IF(N151="zníž. prenesená",J151,0)</f>
        <v>0</v>
      </c>
      <c r="BI151" s="191">
        <f>IF(N151="nulová",J151,0)</f>
        <v>0</v>
      </c>
      <c r="BJ151" s="19" t="s">
        <v>171</v>
      </c>
      <c r="BK151" s="191">
        <f>ROUND(I151*H151,2)</f>
        <v>0</v>
      </c>
      <c r="BL151" s="19" t="s">
        <v>240</v>
      </c>
      <c r="BM151" s="190" t="s">
        <v>2288</v>
      </c>
    </row>
    <row r="152" s="2" customFormat="1" ht="21.75" customHeight="1">
      <c r="A152" s="38"/>
      <c r="B152" s="177"/>
      <c r="C152" s="178" t="s">
        <v>309</v>
      </c>
      <c r="D152" s="178" t="s">
        <v>167</v>
      </c>
      <c r="E152" s="179" t="s">
        <v>2289</v>
      </c>
      <c r="F152" s="180" t="s">
        <v>2290</v>
      </c>
      <c r="G152" s="181" t="s">
        <v>222</v>
      </c>
      <c r="H152" s="182">
        <v>46.200000000000003</v>
      </c>
      <c r="I152" s="183"/>
      <c r="J152" s="184">
        <f>ROUND(I152*H152,2)</f>
        <v>0</v>
      </c>
      <c r="K152" s="185"/>
      <c r="L152" s="39"/>
      <c r="M152" s="186" t="s">
        <v>1</v>
      </c>
      <c r="N152" s="187" t="s">
        <v>42</v>
      </c>
      <c r="O152" s="78"/>
      <c r="P152" s="188">
        <f>O152*H152</f>
        <v>0</v>
      </c>
      <c r="Q152" s="188">
        <v>0</v>
      </c>
      <c r="R152" s="188">
        <f>Q152*H152</f>
        <v>0</v>
      </c>
      <c r="S152" s="188">
        <v>0</v>
      </c>
      <c r="T152" s="189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190" t="s">
        <v>240</v>
      </c>
      <c r="AT152" s="190" t="s">
        <v>167</v>
      </c>
      <c r="AU152" s="190" t="s">
        <v>171</v>
      </c>
      <c r="AY152" s="19" t="s">
        <v>165</v>
      </c>
      <c r="BE152" s="191">
        <f>IF(N152="základná",J152,0)</f>
        <v>0</v>
      </c>
      <c r="BF152" s="191">
        <f>IF(N152="znížená",J152,0)</f>
        <v>0</v>
      </c>
      <c r="BG152" s="191">
        <f>IF(N152="zákl. prenesená",J152,0)</f>
        <v>0</v>
      </c>
      <c r="BH152" s="191">
        <f>IF(N152="zníž. prenesená",J152,0)</f>
        <v>0</v>
      </c>
      <c r="BI152" s="191">
        <f>IF(N152="nulová",J152,0)</f>
        <v>0</v>
      </c>
      <c r="BJ152" s="19" t="s">
        <v>171</v>
      </c>
      <c r="BK152" s="191">
        <f>ROUND(I152*H152,2)</f>
        <v>0</v>
      </c>
      <c r="BL152" s="19" t="s">
        <v>240</v>
      </c>
      <c r="BM152" s="190" t="s">
        <v>2291</v>
      </c>
    </row>
    <row r="153" s="2" customFormat="1" ht="24.15" customHeight="1">
      <c r="A153" s="38"/>
      <c r="B153" s="177"/>
      <c r="C153" s="201" t="s">
        <v>313</v>
      </c>
      <c r="D153" s="201" t="s">
        <v>201</v>
      </c>
      <c r="E153" s="202" t="s">
        <v>2292</v>
      </c>
      <c r="F153" s="203" t="s">
        <v>2293</v>
      </c>
      <c r="G153" s="204" t="s">
        <v>222</v>
      </c>
      <c r="H153" s="205">
        <v>26.774999999999999</v>
      </c>
      <c r="I153" s="206"/>
      <c r="J153" s="207">
        <f>ROUND(I153*H153,2)</f>
        <v>0</v>
      </c>
      <c r="K153" s="208"/>
      <c r="L153" s="209"/>
      <c r="M153" s="210" t="s">
        <v>1</v>
      </c>
      <c r="N153" s="211" t="s">
        <v>42</v>
      </c>
      <c r="O153" s="78"/>
      <c r="P153" s="188">
        <f>O153*H153</f>
        <v>0</v>
      </c>
      <c r="Q153" s="188">
        <v>0</v>
      </c>
      <c r="R153" s="188">
        <f>Q153*H153</f>
        <v>0</v>
      </c>
      <c r="S153" s="188">
        <v>0</v>
      </c>
      <c r="T153" s="189">
        <f>S153*H153</f>
        <v>0</v>
      </c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R153" s="190" t="s">
        <v>523</v>
      </c>
      <c r="AT153" s="190" t="s">
        <v>201</v>
      </c>
      <c r="AU153" s="190" t="s">
        <v>171</v>
      </c>
      <c r="AY153" s="19" t="s">
        <v>165</v>
      </c>
      <c r="BE153" s="191">
        <f>IF(N153="základná",J153,0)</f>
        <v>0</v>
      </c>
      <c r="BF153" s="191">
        <f>IF(N153="znížená",J153,0)</f>
        <v>0</v>
      </c>
      <c r="BG153" s="191">
        <f>IF(N153="zákl. prenesená",J153,0)</f>
        <v>0</v>
      </c>
      <c r="BH153" s="191">
        <f>IF(N153="zníž. prenesená",J153,0)</f>
        <v>0</v>
      </c>
      <c r="BI153" s="191">
        <f>IF(N153="nulová",J153,0)</f>
        <v>0</v>
      </c>
      <c r="BJ153" s="19" t="s">
        <v>171</v>
      </c>
      <c r="BK153" s="191">
        <f>ROUND(I153*H153,2)</f>
        <v>0</v>
      </c>
      <c r="BL153" s="19" t="s">
        <v>240</v>
      </c>
      <c r="BM153" s="190" t="s">
        <v>2294</v>
      </c>
    </row>
    <row r="154" s="2" customFormat="1" ht="24.15" customHeight="1">
      <c r="A154" s="38"/>
      <c r="B154" s="177"/>
      <c r="C154" s="201" t="s">
        <v>317</v>
      </c>
      <c r="D154" s="201" t="s">
        <v>201</v>
      </c>
      <c r="E154" s="202" t="s">
        <v>2295</v>
      </c>
      <c r="F154" s="203" t="s">
        <v>2296</v>
      </c>
      <c r="G154" s="204" t="s">
        <v>222</v>
      </c>
      <c r="H154" s="205">
        <v>18.207000000000001</v>
      </c>
      <c r="I154" s="206"/>
      <c r="J154" s="207">
        <f>ROUND(I154*H154,2)</f>
        <v>0</v>
      </c>
      <c r="K154" s="208"/>
      <c r="L154" s="209"/>
      <c r="M154" s="210" t="s">
        <v>1</v>
      </c>
      <c r="N154" s="211" t="s">
        <v>42</v>
      </c>
      <c r="O154" s="78"/>
      <c r="P154" s="188">
        <f>O154*H154</f>
        <v>0</v>
      </c>
      <c r="Q154" s="188">
        <v>0</v>
      </c>
      <c r="R154" s="188">
        <f>Q154*H154</f>
        <v>0</v>
      </c>
      <c r="S154" s="188">
        <v>0</v>
      </c>
      <c r="T154" s="189">
        <f>S154*H154</f>
        <v>0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190" t="s">
        <v>523</v>
      </c>
      <c r="AT154" s="190" t="s">
        <v>201</v>
      </c>
      <c r="AU154" s="190" t="s">
        <v>171</v>
      </c>
      <c r="AY154" s="19" t="s">
        <v>165</v>
      </c>
      <c r="BE154" s="191">
        <f>IF(N154="základná",J154,0)</f>
        <v>0</v>
      </c>
      <c r="BF154" s="191">
        <f>IF(N154="znížená",J154,0)</f>
        <v>0</v>
      </c>
      <c r="BG154" s="191">
        <f>IF(N154="zákl. prenesená",J154,0)</f>
        <v>0</v>
      </c>
      <c r="BH154" s="191">
        <f>IF(N154="zníž. prenesená",J154,0)</f>
        <v>0</v>
      </c>
      <c r="BI154" s="191">
        <f>IF(N154="nulová",J154,0)</f>
        <v>0</v>
      </c>
      <c r="BJ154" s="19" t="s">
        <v>171</v>
      </c>
      <c r="BK154" s="191">
        <f>ROUND(I154*H154,2)</f>
        <v>0</v>
      </c>
      <c r="BL154" s="19" t="s">
        <v>240</v>
      </c>
      <c r="BM154" s="190" t="s">
        <v>2297</v>
      </c>
    </row>
    <row r="155" s="2" customFormat="1" ht="24.15" customHeight="1">
      <c r="A155" s="38"/>
      <c r="B155" s="177"/>
      <c r="C155" s="201" t="s">
        <v>322</v>
      </c>
      <c r="D155" s="201" t="s">
        <v>201</v>
      </c>
      <c r="E155" s="202" t="s">
        <v>2298</v>
      </c>
      <c r="F155" s="203" t="s">
        <v>2299</v>
      </c>
      <c r="G155" s="204" t="s">
        <v>222</v>
      </c>
      <c r="H155" s="205">
        <v>2.1419999999999999</v>
      </c>
      <c r="I155" s="206"/>
      <c r="J155" s="207">
        <f>ROUND(I155*H155,2)</f>
        <v>0</v>
      </c>
      <c r="K155" s="208"/>
      <c r="L155" s="209"/>
      <c r="M155" s="210" t="s">
        <v>1</v>
      </c>
      <c r="N155" s="211" t="s">
        <v>42</v>
      </c>
      <c r="O155" s="78"/>
      <c r="P155" s="188">
        <f>O155*H155</f>
        <v>0</v>
      </c>
      <c r="Q155" s="188">
        <v>0</v>
      </c>
      <c r="R155" s="188">
        <f>Q155*H155</f>
        <v>0</v>
      </c>
      <c r="S155" s="188">
        <v>0</v>
      </c>
      <c r="T155" s="189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190" t="s">
        <v>523</v>
      </c>
      <c r="AT155" s="190" t="s">
        <v>201</v>
      </c>
      <c r="AU155" s="190" t="s">
        <v>171</v>
      </c>
      <c r="AY155" s="19" t="s">
        <v>165</v>
      </c>
      <c r="BE155" s="191">
        <f>IF(N155="základná",J155,0)</f>
        <v>0</v>
      </c>
      <c r="BF155" s="191">
        <f>IF(N155="znížená",J155,0)</f>
        <v>0</v>
      </c>
      <c r="BG155" s="191">
        <f>IF(N155="zákl. prenesená",J155,0)</f>
        <v>0</v>
      </c>
      <c r="BH155" s="191">
        <f>IF(N155="zníž. prenesená",J155,0)</f>
        <v>0</v>
      </c>
      <c r="BI155" s="191">
        <f>IF(N155="nulová",J155,0)</f>
        <v>0</v>
      </c>
      <c r="BJ155" s="19" t="s">
        <v>171</v>
      </c>
      <c r="BK155" s="191">
        <f>ROUND(I155*H155,2)</f>
        <v>0</v>
      </c>
      <c r="BL155" s="19" t="s">
        <v>240</v>
      </c>
      <c r="BM155" s="190" t="s">
        <v>2300</v>
      </c>
    </row>
    <row r="156" s="2" customFormat="1" ht="24.15" customHeight="1">
      <c r="A156" s="38"/>
      <c r="B156" s="177"/>
      <c r="C156" s="178" t="s">
        <v>326</v>
      </c>
      <c r="D156" s="178" t="s">
        <v>167</v>
      </c>
      <c r="E156" s="179" t="s">
        <v>2301</v>
      </c>
      <c r="F156" s="180" t="s">
        <v>2302</v>
      </c>
      <c r="G156" s="181" t="s">
        <v>949</v>
      </c>
      <c r="H156" s="235"/>
      <c r="I156" s="183"/>
      <c r="J156" s="184">
        <f>ROUND(I156*H156,2)</f>
        <v>0</v>
      </c>
      <c r="K156" s="185"/>
      <c r="L156" s="39"/>
      <c r="M156" s="186" t="s">
        <v>1</v>
      </c>
      <c r="N156" s="187" t="s">
        <v>42</v>
      </c>
      <c r="O156" s="78"/>
      <c r="P156" s="188">
        <f>O156*H156</f>
        <v>0</v>
      </c>
      <c r="Q156" s="188">
        <v>0</v>
      </c>
      <c r="R156" s="188">
        <f>Q156*H156</f>
        <v>0</v>
      </c>
      <c r="S156" s="188">
        <v>0</v>
      </c>
      <c r="T156" s="189">
        <f>S156*H156</f>
        <v>0</v>
      </c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R156" s="190" t="s">
        <v>240</v>
      </c>
      <c r="AT156" s="190" t="s">
        <v>167</v>
      </c>
      <c r="AU156" s="190" t="s">
        <v>171</v>
      </c>
      <c r="AY156" s="19" t="s">
        <v>165</v>
      </c>
      <c r="BE156" s="191">
        <f>IF(N156="základná",J156,0)</f>
        <v>0</v>
      </c>
      <c r="BF156" s="191">
        <f>IF(N156="znížená",J156,0)</f>
        <v>0</v>
      </c>
      <c r="BG156" s="191">
        <f>IF(N156="zákl. prenesená",J156,0)</f>
        <v>0</v>
      </c>
      <c r="BH156" s="191">
        <f>IF(N156="zníž. prenesená",J156,0)</f>
        <v>0</v>
      </c>
      <c r="BI156" s="191">
        <f>IF(N156="nulová",J156,0)</f>
        <v>0</v>
      </c>
      <c r="BJ156" s="19" t="s">
        <v>171</v>
      </c>
      <c r="BK156" s="191">
        <f>ROUND(I156*H156,2)</f>
        <v>0</v>
      </c>
      <c r="BL156" s="19" t="s">
        <v>240</v>
      </c>
      <c r="BM156" s="190" t="s">
        <v>2303</v>
      </c>
    </row>
    <row r="157" s="12" customFormat="1" ht="22.8" customHeight="1">
      <c r="A157" s="12"/>
      <c r="B157" s="164"/>
      <c r="C157" s="12"/>
      <c r="D157" s="165" t="s">
        <v>75</v>
      </c>
      <c r="E157" s="175" t="s">
        <v>2304</v>
      </c>
      <c r="F157" s="175" t="s">
        <v>2305</v>
      </c>
      <c r="G157" s="12"/>
      <c r="H157" s="12"/>
      <c r="I157" s="167"/>
      <c r="J157" s="176">
        <f>BK157</f>
        <v>0</v>
      </c>
      <c r="K157" s="12"/>
      <c r="L157" s="164"/>
      <c r="M157" s="169"/>
      <c r="N157" s="170"/>
      <c r="O157" s="170"/>
      <c r="P157" s="171">
        <f>SUM(P158:P176)</f>
        <v>0</v>
      </c>
      <c r="Q157" s="170"/>
      <c r="R157" s="171">
        <f>SUM(R158:R176)</f>
        <v>0</v>
      </c>
      <c r="S157" s="170"/>
      <c r="T157" s="172">
        <f>SUM(T158:T176)</f>
        <v>0</v>
      </c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R157" s="165" t="s">
        <v>171</v>
      </c>
      <c r="AT157" s="173" t="s">
        <v>75</v>
      </c>
      <c r="AU157" s="173" t="s">
        <v>81</v>
      </c>
      <c r="AY157" s="165" t="s">
        <v>165</v>
      </c>
      <c r="BK157" s="174">
        <f>SUM(BK158:BK176)</f>
        <v>0</v>
      </c>
    </row>
    <row r="158" s="2" customFormat="1" ht="24.15" customHeight="1">
      <c r="A158" s="38"/>
      <c r="B158" s="177"/>
      <c r="C158" s="178" t="s">
        <v>368</v>
      </c>
      <c r="D158" s="178" t="s">
        <v>167</v>
      </c>
      <c r="E158" s="179" t="s">
        <v>2306</v>
      </c>
      <c r="F158" s="180" t="s">
        <v>2307</v>
      </c>
      <c r="G158" s="181" t="s">
        <v>222</v>
      </c>
      <c r="H158" s="182">
        <v>787.5</v>
      </c>
      <c r="I158" s="183"/>
      <c r="J158" s="184">
        <f>ROUND(I158*H158,2)</f>
        <v>0</v>
      </c>
      <c r="K158" s="185"/>
      <c r="L158" s="39"/>
      <c r="M158" s="186" t="s">
        <v>1</v>
      </c>
      <c r="N158" s="187" t="s">
        <v>42</v>
      </c>
      <c r="O158" s="78"/>
      <c r="P158" s="188">
        <f>O158*H158</f>
        <v>0</v>
      </c>
      <c r="Q158" s="188">
        <v>0</v>
      </c>
      <c r="R158" s="188">
        <f>Q158*H158</f>
        <v>0</v>
      </c>
      <c r="S158" s="188">
        <v>0</v>
      </c>
      <c r="T158" s="189">
        <f>S158*H158</f>
        <v>0</v>
      </c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R158" s="190" t="s">
        <v>240</v>
      </c>
      <c r="AT158" s="190" t="s">
        <v>167</v>
      </c>
      <c r="AU158" s="190" t="s">
        <v>171</v>
      </c>
      <c r="AY158" s="19" t="s">
        <v>165</v>
      </c>
      <c r="BE158" s="191">
        <f>IF(N158="základná",J158,0)</f>
        <v>0</v>
      </c>
      <c r="BF158" s="191">
        <f>IF(N158="znížená",J158,0)</f>
        <v>0</v>
      </c>
      <c r="BG158" s="191">
        <f>IF(N158="zákl. prenesená",J158,0)</f>
        <v>0</v>
      </c>
      <c r="BH158" s="191">
        <f>IF(N158="zníž. prenesená",J158,0)</f>
        <v>0</v>
      </c>
      <c r="BI158" s="191">
        <f>IF(N158="nulová",J158,0)</f>
        <v>0</v>
      </c>
      <c r="BJ158" s="19" t="s">
        <v>171</v>
      </c>
      <c r="BK158" s="191">
        <f>ROUND(I158*H158,2)</f>
        <v>0</v>
      </c>
      <c r="BL158" s="19" t="s">
        <v>240</v>
      </c>
      <c r="BM158" s="190" t="s">
        <v>2308</v>
      </c>
    </row>
    <row r="159" s="2" customFormat="1" ht="16.5" customHeight="1">
      <c r="A159" s="38"/>
      <c r="B159" s="177"/>
      <c r="C159" s="178" t="s">
        <v>515</v>
      </c>
      <c r="D159" s="178" t="s">
        <v>167</v>
      </c>
      <c r="E159" s="179" t="s">
        <v>2309</v>
      </c>
      <c r="F159" s="180" t="s">
        <v>2310</v>
      </c>
      <c r="G159" s="181" t="s">
        <v>222</v>
      </c>
      <c r="H159" s="182">
        <v>147</v>
      </c>
      <c r="I159" s="183"/>
      <c r="J159" s="184">
        <f>ROUND(I159*H159,2)</f>
        <v>0</v>
      </c>
      <c r="K159" s="185"/>
      <c r="L159" s="39"/>
      <c r="M159" s="186" t="s">
        <v>1</v>
      </c>
      <c r="N159" s="187" t="s">
        <v>42</v>
      </c>
      <c r="O159" s="78"/>
      <c r="P159" s="188">
        <f>O159*H159</f>
        <v>0</v>
      </c>
      <c r="Q159" s="188">
        <v>0</v>
      </c>
      <c r="R159" s="188">
        <f>Q159*H159</f>
        <v>0</v>
      </c>
      <c r="S159" s="188">
        <v>0</v>
      </c>
      <c r="T159" s="189">
        <f>S159*H159</f>
        <v>0</v>
      </c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R159" s="190" t="s">
        <v>240</v>
      </c>
      <c r="AT159" s="190" t="s">
        <v>167</v>
      </c>
      <c r="AU159" s="190" t="s">
        <v>171</v>
      </c>
      <c r="AY159" s="19" t="s">
        <v>165</v>
      </c>
      <c r="BE159" s="191">
        <f>IF(N159="základná",J159,0)</f>
        <v>0</v>
      </c>
      <c r="BF159" s="191">
        <f>IF(N159="znížená",J159,0)</f>
        <v>0</v>
      </c>
      <c r="BG159" s="191">
        <f>IF(N159="zákl. prenesená",J159,0)</f>
        <v>0</v>
      </c>
      <c r="BH159" s="191">
        <f>IF(N159="zníž. prenesená",J159,0)</f>
        <v>0</v>
      </c>
      <c r="BI159" s="191">
        <f>IF(N159="nulová",J159,0)</f>
        <v>0</v>
      </c>
      <c r="BJ159" s="19" t="s">
        <v>171</v>
      </c>
      <c r="BK159" s="191">
        <f>ROUND(I159*H159,2)</f>
        <v>0</v>
      </c>
      <c r="BL159" s="19" t="s">
        <v>240</v>
      </c>
      <c r="BM159" s="190" t="s">
        <v>2311</v>
      </c>
    </row>
    <row r="160" s="2" customFormat="1" ht="16.5" customHeight="1">
      <c r="A160" s="38"/>
      <c r="B160" s="177"/>
      <c r="C160" s="178" t="s">
        <v>519</v>
      </c>
      <c r="D160" s="178" t="s">
        <v>167</v>
      </c>
      <c r="E160" s="179" t="s">
        <v>2312</v>
      </c>
      <c r="F160" s="180" t="s">
        <v>2313</v>
      </c>
      <c r="G160" s="181" t="s">
        <v>222</v>
      </c>
      <c r="H160" s="182">
        <v>105</v>
      </c>
      <c r="I160" s="183"/>
      <c r="J160" s="184">
        <f>ROUND(I160*H160,2)</f>
        <v>0</v>
      </c>
      <c r="K160" s="185"/>
      <c r="L160" s="39"/>
      <c r="M160" s="186" t="s">
        <v>1</v>
      </c>
      <c r="N160" s="187" t="s">
        <v>42</v>
      </c>
      <c r="O160" s="78"/>
      <c r="P160" s="188">
        <f>O160*H160</f>
        <v>0</v>
      </c>
      <c r="Q160" s="188">
        <v>0</v>
      </c>
      <c r="R160" s="188">
        <f>Q160*H160</f>
        <v>0</v>
      </c>
      <c r="S160" s="188">
        <v>0</v>
      </c>
      <c r="T160" s="189">
        <f>S160*H160</f>
        <v>0</v>
      </c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R160" s="190" t="s">
        <v>240</v>
      </c>
      <c r="AT160" s="190" t="s">
        <v>167</v>
      </c>
      <c r="AU160" s="190" t="s">
        <v>171</v>
      </c>
      <c r="AY160" s="19" t="s">
        <v>165</v>
      </c>
      <c r="BE160" s="191">
        <f>IF(N160="základná",J160,0)</f>
        <v>0</v>
      </c>
      <c r="BF160" s="191">
        <f>IF(N160="znížená",J160,0)</f>
        <v>0</v>
      </c>
      <c r="BG160" s="191">
        <f>IF(N160="zákl. prenesená",J160,0)</f>
        <v>0</v>
      </c>
      <c r="BH160" s="191">
        <f>IF(N160="zníž. prenesená",J160,0)</f>
        <v>0</v>
      </c>
      <c r="BI160" s="191">
        <f>IF(N160="nulová",J160,0)</f>
        <v>0</v>
      </c>
      <c r="BJ160" s="19" t="s">
        <v>171</v>
      </c>
      <c r="BK160" s="191">
        <f>ROUND(I160*H160,2)</f>
        <v>0</v>
      </c>
      <c r="BL160" s="19" t="s">
        <v>240</v>
      </c>
      <c r="BM160" s="190" t="s">
        <v>2314</v>
      </c>
    </row>
    <row r="161" s="2" customFormat="1" ht="16.5" customHeight="1">
      <c r="A161" s="38"/>
      <c r="B161" s="177"/>
      <c r="C161" s="178" t="s">
        <v>523</v>
      </c>
      <c r="D161" s="178" t="s">
        <v>167</v>
      </c>
      <c r="E161" s="179" t="s">
        <v>2315</v>
      </c>
      <c r="F161" s="180" t="s">
        <v>2316</v>
      </c>
      <c r="G161" s="181" t="s">
        <v>222</v>
      </c>
      <c r="H161" s="182">
        <v>78.75</v>
      </c>
      <c r="I161" s="183"/>
      <c r="J161" s="184">
        <f>ROUND(I161*H161,2)</f>
        <v>0</v>
      </c>
      <c r="K161" s="185"/>
      <c r="L161" s="39"/>
      <c r="M161" s="186" t="s">
        <v>1</v>
      </c>
      <c r="N161" s="187" t="s">
        <v>42</v>
      </c>
      <c r="O161" s="78"/>
      <c r="P161" s="188">
        <f>O161*H161</f>
        <v>0</v>
      </c>
      <c r="Q161" s="188">
        <v>0</v>
      </c>
      <c r="R161" s="188">
        <f>Q161*H161</f>
        <v>0</v>
      </c>
      <c r="S161" s="188">
        <v>0</v>
      </c>
      <c r="T161" s="189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190" t="s">
        <v>240</v>
      </c>
      <c r="AT161" s="190" t="s">
        <v>167</v>
      </c>
      <c r="AU161" s="190" t="s">
        <v>171</v>
      </c>
      <c r="AY161" s="19" t="s">
        <v>165</v>
      </c>
      <c r="BE161" s="191">
        <f>IF(N161="základná",J161,0)</f>
        <v>0</v>
      </c>
      <c r="BF161" s="191">
        <f>IF(N161="znížená",J161,0)</f>
        <v>0</v>
      </c>
      <c r="BG161" s="191">
        <f>IF(N161="zákl. prenesená",J161,0)</f>
        <v>0</v>
      </c>
      <c r="BH161" s="191">
        <f>IF(N161="zníž. prenesená",J161,0)</f>
        <v>0</v>
      </c>
      <c r="BI161" s="191">
        <f>IF(N161="nulová",J161,0)</f>
        <v>0</v>
      </c>
      <c r="BJ161" s="19" t="s">
        <v>171</v>
      </c>
      <c r="BK161" s="191">
        <f>ROUND(I161*H161,2)</f>
        <v>0</v>
      </c>
      <c r="BL161" s="19" t="s">
        <v>240</v>
      </c>
      <c r="BM161" s="190" t="s">
        <v>2317</v>
      </c>
    </row>
    <row r="162" s="2" customFormat="1" ht="16.5" customHeight="1">
      <c r="A162" s="38"/>
      <c r="B162" s="177"/>
      <c r="C162" s="178" t="s">
        <v>535</v>
      </c>
      <c r="D162" s="178" t="s">
        <v>167</v>
      </c>
      <c r="E162" s="179" t="s">
        <v>2318</v>
      </c>
      <c r="F162" s="180" t="s">
        <v>2319</v>
      </c>
      <c r="G162" s="181" t="s">
        <v>222</v>
      </c>
      <c r="H162" s="182">
        <v>320.25</v>
      </c>
      <c r="I162" s="183"/>
      <c r="J162" s="184">
        <f>ROUND(I162*H162,2)</f>
        <v>0</v>
      </c>
      <c r="K162" s="185"/>
      <c r="L162" s="39"/>
      <c r="M162" s="186" t="s">
        <v>1</v>
      </c>
      <c r="N162" s="187" t="s">
        <v>42</v>
      </c>
      <c r="O162" s="78"/>
      <c r="P162" s="188">
        <f>O162*H162</f>
        <v>0</v>
      </c>
      <c r="Q162" s="188">
        <v>0</v>
      </c>
      <c r="R162" s="188">
        <f>Q162*H162</f>
        <v>0</v>
      </c>
      <c r="S162" s="188">
        <v>0</v>
      </c>
      <c r="T162" s="189">
        <f>S162*H162</f>
        <v>0</v>
      </c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R162" s="190" t="s">
        <v>240</v>
      </c>
      <c r="AT162" s="190" t="s">
        <v>167</v>
      </c>
      <c r="AU162" s="190" t="s">
        <v>171</v>
      </c>
      <c r="AY162" s="19" t="s">
        <v>165</v>
      </c>
      <c r="BE162" s="191">
        <f>IF(N162="základná",J162,0)</f>
        <v>0</v>
      </c>
      <c r="BF162" s="191">
        <f>IF(N162="znížená",J162,0)</f>
        <v>0</v>
      </c>
      <c r="BG162" s="191">
        <f>IF(N162="zákl. prenesená",J162,0)</f>
        <v>0</v>
      </c>
      <c r="BH162" s="191">
        <f>IF(N162="zníž. prenesená",J162,0)</f>
        <v>0</v>
      </c>
      <c r="BI162" s="191">
        <f>IF(N162="nulová",J162,0)</f>
        <v>0</v>
      </c>
      <c r="BJ162" s="19" t="s">
        <v>171</v>
      </c>
      <c r="BK162" s="191">
        <f>ROUND(I162*H162,2)</f>
        <v>0</v>
      </c>
      <c r="BL162" s="19" t="s">
        <v>240</v>
      </c>
      <c r="BM162" s="190" t="s">
        <v>2320</v>
      </c>
    </row>
    <row r="163" s="2" customFormat="1" ht="21.75" customHeight="1">
      <c r="A163" s="38"/>
      <c r="B163" s="177"/>
      <c r="C163" s="178" t="s">
        <v>539</v>
      </c>
      <c r="D163" s="178" t="s">
        <v>167</v>
      </c>
      <c r="E163" s="179" t="s">
        <v>2321</v>
      </c>
      <c r="F163" s="180" t="s">
        <v>2322</v>
      </c>
      <c r="G163" s="181" t="s">
        <v>222</v>
      </c>
      <c r="H163" s="182">
        <v>136.5</v>
      </c>
      <c r="I163" s="183"/>
      <c r="J163" s="184">
        <f>ROUND(I163*H163,2)</f>
        <v>0</v>
      </c>
      <c r="K163" s="185"/>
      <c r="L163" s="39"/>
      <c r="M163" s="186" t="s">
        <v>1</v>
      </c>
      <c r="N163" s="187" t="s">
        <v>42</v>
      </c>
      <c r="O163" s="78"/>
      <c r="P163" s="188">
        <f>O163*H163</f>
        <v>0</v>
      </c>
      <c r="Q163" s="188">
        <v>0</v>
      </c>
      <c r="R163" s="188">
        <f>Q163*H163</f>
        <v>0</v>
      </c>
      <c r="S163" s="188">
        <v>0</v>
      </c>
      <c r="T163" s="189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190" t="s">
        <v>240</v>
      </c>
      <c r="AT163" s="190" t="s">
        <v>167</v>
      </c>
      <c r="AU163" s="190" t="s">
        <v>171</v>
      </c>
      <c r="AY163" s="19" t="s">
        <v>165</v>
      </c>
      <c r="BE163" s="191">
        <f>IF(N163="základná",J163,0)</f>
        <v>0</v>
      </c>
      <c r="BF163" s="191">
        <f>IF(N163="znížená",J163,0)</f>
        <v>0</v>
      </c>
      <c r="BG163" s="191">
        <f>IF(N163="zákl. prenesená",J163,0)</f>
        <v>0</v>
      </c>
      <c r="BH163" s="191">
        <f>IF(N163="zníž. prenesená",J163,0)</f>
        <v>0</v>
      </c>
      <c r="BI163" s="191">
        <f>IF(N163="nulová",J163,0)</f>
        <v>0</v>
      </c>
      <c r="BJ163" s="19" t="s">
        <v>171</v>
      </c>
      <c r="BK163" s="191">
        <f>ROUND(I163*H163,2)</f>
        <v>0</v>
      </c>
      <c r="BL163" s="19" t="s">
        <v>240</v>
      </c>
      <c r="BM163" s="190" t="s">
        <v>2323</v>
      </c>
    </row>
    <row r="164" s="2" customFormat="1" ht="16.5" customHeight="1">
      <c r="A164" s="38"/>
      <c r="B164" s="177"/>
      <c r="C164" s="178" t="s">
        <v>543</v>
      </c>
      <c r="D164" s="178" t="s">
        <v>167</v>
      </c>
      <c r="E164" s="179" t="s">
        <v>2324</v>
      </c>
      <c r="F164" s="180" t="s">
        <v>2325</v>
      </c>
      <c r="G164" s="181" t="s">
        <v>216</v>
      </c>
      <c r="H164" s="182">
        <v>9</v>
      </c>
      <c r="I164" s="183"/>
      <c r="J164" s="184">
        <f>ROUND(I164*H164,2)</f>
        <v>0</v>
      </c>
      <c r="K164" s="185"/>
      <c r="L164" s="39"/>
      <c r="M164" s="186" t="s">
        <v>1</v>
      </c>
      <c r="N164" s="187" t="s">
        <v>42</v>
      </c>
      <c r="O164" s="78"/>
      <c r="P164" s="188">
        <f>O164*H164</f>
        <v>0</v>
      </c>
      <c r="Q164" s="188">
        <v>0</v>
      </c>
      <c r="R164" s="188">
        <f>Q164*H164</f>
        <v>0</v>
      </c>
      <c r="S164" s="188">
        <v>0</v>
      </c>
      <c r="T164" s="189">
        <f>S164*H164</f>
        <v>0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190" t="s">
        <v>240</v>
      </c>
      <c r="AT164" s="190" t="s">
        <v>167</v>
      </c>
      <c r="AU164" s="190" t="s">
        <v>171</v>
      </c>
      <c r="AY164" s="19" t="s">
        <v>165</v>
      </c>
      <c r="BE164" s="191">
        <f>IF(N164="základná",J164,0)</f>
        <v>0</v>
      </c>
      <c r="BF164" s="191">
        <f>IF(N164="znížená",J164,0)</f>
        <v>0</v>
      </c>
      <c r="BG164" s="191">
        <f>IF(N164="zákl. prenesená",J164,0)</f>
        <v>0</v>
      </c>
      <c r="BH164" s="191">
        <f>IF(N164="zníž. prenesená",J164,0)</f>
        <v>0</v>
      </c>
      <c r="BI164" s="191">
        <f>IF(N164="nulová",J164,0)</f>
        <v>0</v>
      </c>
      <c r="BJ164" s="19" t="s">
        <v>171</v>
      </c>
      <c r="BK164" s="191">
        <f>ROUND(I164*H164,2)</f>
        <v>0</v>
      </c>
      <c r="BL164" s="19" t="s">
        <v>240</v>
      </c>
      <c r="BM164" s="190" t="s">
        <v>2326</v>
      </c>
    </row>
    <row r="165" s="2" customFormat="1" ht="16.5" customHeight="1">
      <c r="A165" s="38"/>
      <c r="B165" s="177"/>
      <c r="C165" s="201" t="s">
        <v>547</v>
      </c>
      <c r="D165" s="201" t="s">
        <v>201</v>
      </c>
      <c r="E165" s="202" t="s">
        <v>2327</v>
      </c>
      <c r="F165" s="203" t="s">
        <v>2328</v>
      </c>
      <c r="G165" s="204" t="s">
        <v>216</v>
      </c>
      <c r="H165" s="205">
        <v>9</v>
      </c>
      <c r="I165" s="206"/>
      <c r="J165" s="207">
        <f>ROUND(I165*H165,2)</f>
        <v>0</v>
      </c>
      <c r="K165" s="208"/>
      <c r="L165" s="209"/>
      <c r="M165" s="210" t="s">
        <v>1</v>
      </c>
      <c r="N165" s="211" t="s">
        <v>42</v>
      </c>
      <c r="O165" s="78"/>
      <c r="P165" s="188">
        <f>O165*H165</f>
        <v>0</v>
      </c>
      <c r="Q165" s="188">
        <v>0</v>
      </c>
      <c r="R165" s="188">
        <f>Q165*H165</f>
        <v>0</v>
      </c>
      <c r="S165" s="188">
        <v>0</v>
      </c>
      <c r="T165" s="189">
        <f>S165*H165</f>
        <v>0</v>
      </c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R165" s="190" t="s">
        <v>523</v>
      </c>
      <c r="AT165" s="190" t="s">
        <v>201</v>
      </c>
      <c r="AU165" s="190" t="s">
        <v>171</v>
      </c>
      <c r="AY165" s="19" t="s">
        <v>165</v>
      </c>
      <c r="BE165" s="191">
        <f>IF(N165="základná",J165,0)</f>
        <v>0</v>
      </c>
      <c r="BF165" s="191">
        <f>IF(N165="znížená",J165,0)</f>
        <v>0</v>
      </c>
      <c r="BG165" s="191">
        <f>IF(N165="zákl. prenesená",J165,0)</f>
        <v>0</v>
      </c>
      <c r="BH165" s="191">
        <f>IF(N165="zníž. prenesená",J165,0)</f>
        <v>0</v>
      </c>
      <c r="BI165" s="191">
        <f>IF(N165="nulová",J165,0)</f>
        <v>0</v>
      </c>
      <c r="BJ165" s="19" t="s">
        <v>171</v>
      </c>
      <c r="BK165" s="191">
        <f>ROUND(I165*H165,2)</f>
        <v>0</v>
      </c>
      <c r="BL165" s="19" t="s">
        <v>240</v>
      </c>
      <c r="BM165" s="190" t="s">
        <v>2329</v>
      </c>
    </row>
    <row r="166" s="2" customFormat="1" ht="16.5" customHeight="1">
      <c r="A166" s="38"/>
      <c r="B166" s="177"/>
      <c r="C166" s="178" t="s">
        <v>566</v>
      </c>
      <c r="D166" s="178" t="s">
        <v>167</v>
      </c>
      <c r="E166" s="179" t="s">
        <v>2330</v>
      </c>
      <c r="F166" s="180" t="s">
        <v>2331</v>
      </c>
      <c r="G166" s="181" t="s">
        <v>216</v>
      </c>
      <c r="H166" s="182">
        <v>19</v>
      </c>
      <c r="I166" s="183"/>
      <c r="J166" s="184">
        <f>ROUND(I166*H166,2)</f>
        <v>0</v>
      </c>
      <c r="K166" s="185"/>
      <c r="L166" s="39"/>
      <c r="M166" s="186" t="s">
        <v>1</v>
      </c>
      <c r="N166" s="187" t="s">
        <v>42</v>
      </c>
      <c r="O166" s="78"/>
      <c r="P166" s="188">
        <f>O166*H166</f>
        <v>0</v>
      </c>
      <c r="Q166" s="188">
        <v>0</v>
      </c>
      <c r="R166" s="188">
        <f>Q166*H166</f>
        <v>0</v>
      </c>
      <c r="S166" s="188">
        <v>0</v>
      </c>
      <c r="T166" s="189">
        <f>S166*H166</f>
        <v>0</v>
      </c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R166" s="190" t="s">
        <v>240</v>
      </c>
      <c r="AT166" s="190" t="s">
        <v>167</v>
      </c>
      <c r="AU166" s="190" t="s">
        <v>171</v>
      </c>
      <c r="AY166" s="19" t="s">
        <v>165</v>
      </c>
      <c r="BE166" s="191">
        <f>IF(N166="základná",J166,0)</f>
        <v>0</v>
      </c>
      <c r="BF166" s="191">
        <f>IF(N166="znížená",J166,0)</f>
        <v>0</v>
      </c>
      <c r="BG166" s="191">
        <f>IF(N166="zákl. prenesená",J166,0)</f>
        <v>0</v>
      </c>
      <c r="BH166" s="191">
        <f>IF(N166="zníž. prenesená",J166,0)</f>
        <v>0</v>
      </c>
      <c r="BI166" s="191">
        <f>IF(N166="nulová",J166,0)</f>
        <v>0</v>
      </c>
      <c r="BJ166" s="19" t="s">
        <v>171</v>
      </c>
      <c r="BK166" s="191">
        <f>ROUND(I166*H166,2)</f>
        <v>0</v>
      </c>
      <c r="BL166" s="19" t="s">
        <v>240</v>
      </c>
      <c r="BM166" s="190" t="s">
        <v>2332</v>
      </c>
    </row>
    <row r="167" s="2" customFormat="1" ht="16.5" customHeight="1">
      <c r="A167" s="38"/>
      <c r="B167" s="177"/>
      <c r="C167" s="201" t="s">
        <v>577</v>
      </c>
      <c r="D167" s="201" t="s">
        <v>201</v>
      </c>
      <c r="E167" s="202" t="s">
        <v>2333</v>
      </c>
      <c r="F167" s="203" t="s">
        <v>2334</v>
      </c>
      <c r="G167" s="204" t="s">
        <v>216</v>
      </c>
      <c r="H167" s="205">
        <v>19</v>
      </c>
      <c r="I167" s="206"/>
      <c r="J167" s="207">
        <f>ROUND(I167*H167,2)</f>
        <v>0</v>
      </c>
      <c r="K167" s="208"/>
      <c r="L167" s="209"/>
      <c r="M167" s="210" t="s">
        <v>1</v>
      </c>
      <c r="N167" s="211" t="s">
        <v>42</v>
      </c>
      <c r="O167" s="78"/>
      <c r="P167" s="188">
        <f>O167*H167</f>
        <v>0</v>
      </c>
      <c r="Q167" s="188">
        <v>0</v>
      </c>
      <c r="R167" s="188">
        <f>Q167*H167</f>
        <v>0</v>
      </c>
      <c r="S167" s="188">
        <v>0</v>
      </c>
      <c r="T167" s="189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190" t="s">
        <v>523</v>
      </c>
      <c r="AT167" s="190" t="s">
        <v>201</v>
      </c>
      <c r="AU167" s="190" t="s">
        <v>171</v>
      </c>
      <c r="AY167" s="19" t="s">
        <v>165</v>
      </c>
      <c r="BE167" s="191">
        <f>IF(N167="základná",J167,0)</f>
        <v>0</v>
      </c>
      <c r="BF167" s="191">
        <f>IF(N167="znížená",J167,0)</f>
        <v>0</v>
      </c>
      <c r="BG167" s="191">
        <f>IF(N167="zákl. prenesená",J167,0)</f>
        <v>0</v>
      </c>
      <c r="BH167" s="191">
        <f>IF(N167="zníž. prenesená",J167,0)</f>
        <v>0</v>
      </c>
      <c r="BI167" s="191">
        <f>IF(N167="nulová",J167,0)</f>
        <v>0</v>
      </c>
      <c r="BJ167" s="19" t="s">
        <v>171</v>
      </c>
      <c r="BK167" s="191">
        <f>ROUND(I167*H167,2)</f>
        <v>0</v>
      </c>
      <c r="BL167" s="19" t="s">
        <v>240</v>
      </c>
      <c r="BM167" s="190" t="s">
        <v>2335</v>
      </c>
    </row>
    <row r="168" s="2" customFormat="1" ht="21.75" customHeight="1">
      <c r="A168" s="38"/>
      <c r="B168" s="177"/>
      <c r="C168" s="178" t="s">
        <v>583</v>
      </c>
      <c r="D168" s="178" t="s">
        <v>167</v>
      </c>
      <c r="E168" s="179" t="s">
        <v>2336</v>
      </c>
      <c r="F168" s="180" t="s">
        <v>2337</v>
      </c>
      <c r="G168" s="181" t="s">
        <v>216</v>
      </c>
      <c r="H168" s="182">
        <v>2</v>
      </c>
      <c r="I168" s="183"/>
      <c r="J168" s="184">
        <f>ROUND(I168*H168,2)</f>
        <v>0</v>
      </c>
      <c r="K168" s="185"/>
      <c r="L168" s="39"/>
      <c r="M168" s="186" t="s">
        <v>1</v>
      </c>
      <c r="N168" s="187" t="s">
        <v>42</v>
      </c>
      <c r="O168" s="78"/>
      <c r="P168" s="188">
        <f>O168*H168</f>
        <v>0</v>
      </c>
      <c r="Q168" s="188">
        <v>0</v>
      </c>
      <c r="R168" s="188">
        <f>Q168*H168</f>
        <v>0</v>
      </c>
      <c r="S168" s="188">
        <v>0</v>
      </c>
      <c r="T168" s="189">
        <f>S168*H168</f>
        <v>0</v>
      </c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R168" s="190" t="s">
        <v>240</v>
      </c>
      <c r="AT168" s="190" t="s">
        <v>167</v>
      </c>
      <c r="AU168" s="190" t="s">
        <v>171</v>
      </c>
      <c r="AY168" s="19" t="s">
        <v>165</v>
      </c>
      <c r="BE168" s="191">
        <f>IF(N168="základná",J168,0)</f>
        <v>0</v>
      </c>
      <c r="BF168" s="191">
        <f>IF(N168="znížená",J168,0)</f>
        <v>0</v>
      </c>
      <c r="BG168" s="191">
        <f>IF(N168="zákl. prenesená",J168,0)</f>
        <v>0</v>
      </c>
      <c r="BH168" s="191">
        <f>IF(N168="zníž. prenesená",J168,0)</f>
        <v>0</v>
      </c>
      <c r="BI168" s="191">
        <f>IF(N168="nulová",J168,0)</f>
        <v>0</v>
      </c>
      <c r="BJ168" s="19" t="s">
        <v>171</v>
      </c>
      <c r="BK168" s="191">
        <f>ROUND(I168*H168,2)</f>
        <v>0</v>
      </c>
      <c r="BL168" s="19" t="s">
        <v>240</v>
      </c>
      <c r="BM168" s="190" t="s">
        <v>2338</v>
      </c>
    </row>
    <row r="169" s="2" customFormat="1" ht="24.15" customHeight="1">
      <c r="A169" s="38"/>
      <c r="B169" s="177"/>
      <c r="C169" s="201" t="s">
        <v>588</v>
      </c>
      <c r="D169" s="201" t="s">
        <v>201</v>
      </c>
      <c r="E169" s="202" t="s">
        <v>2339</v>
      </c>
      <c r="F169" s="203" t="s">
        <v>2340</v>
      </c>
      <c r="G169" s="204" t="s">
        <v>216</v>
      </c>
      <c r="H169" s="205">
        <v>2</v>
      </c>
      <c r="I169" s="206"/>
      <c r="J169" s="207">
        <f>ROUND(I169*H169,2)</f>
        <v>0</v>
      </c>
      <c r="K169" s="208"/>
      <c r="L169" s="209"/>
      <c r="M169" s="210" t="s">
        <v>1</v>
      </c>
      <c r="N169" s="211" t="s">
        <v>42</v>
      </c>
      <c r="O169" s="78"/>
      <c r="P169" s="188">
        <f>O169*H169</f>
        <v>0</v>
      </c>
      <c r="Q169" s="188">
        <v>0</v>
      </c>
      <c r="R169" s="188">
        <f>Q169*H169</f>
        <v>0</v>
      </c>
      <c r="S169" s="188">
        <v>0</v>
      </c>
      <c r="T169" s="189">
        <f>S169*H169</f>
        <v>0</v>
      </c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R169" s="190" t="s">
        <v>523</v>
      </c>
      <c r="AT169" s="190" t="s">
        <v>201</v>
      </c>
      <c r="AU169" s="190" t="s">
        <v>171</v>
      </c>
      <c r="AY169" s="19" t="s">
        <v>165</v>
      </c>
      <c r="BE169" s="191">
        <f>IF(N169="základná",J169,0)</f>
        <v>0</v>
      </c>
      <c r="BF169" s="191">
        <f>IF(N169="znížená",J169,0)</f>
        <v>0</v>
      </c>
      <c r="BG169" s="191">
        <f>IF(N169="zákl. prenesená",J169,0)</f>
        <v>0</v>
      </c>
      <c r="BH169" s="191">
        <f>IF(N169="zníž. prenesená",J169,0)</f>
        <v>0</v>
      </c>
      <c r="BI169" s="191">
        <f>IF(N169="nulová",J169,0)</f>
        <v>0</v>
      </c>
      <c r="BJ169" s="19" t="s">
        <v>171</v>
      </c>
      <c r="BK169" s="191">
        <f>ROUND(I169*H169,2)</f>
        <v>0</v>
      </c>
      <c r="BL169" s="19" t="s">
        <v>240</v>
      </c>
      <c r="BM169" s="190" t="s">
        <v>2341</v>
      </c>
    </row>
    <row r="170" s="2" customFormat="1" ht="16.5" customHeight="1">
      <c r="A170" s="38"/>
      <c r="B170" s="177"/>
      <c r="C170" s="178" t="s">
        <v>592</v>
      </c>
      <c r="D170" s="178" t="s">
        <v>167</v>
      </c>
      <c r="E170" s="179" t="s">
        <v>2342</v>
      </c>
      <c r="F170" s="180" t="s">
        <v>2343</v>
      </c>
      <c r="G170" s="181" t="s">
        <v>216</v>
      </c>
      <c r="H170" s="182">
        <v>3</v>
      </c>
      <c r="I170" s="183"/>
      <c r="J170" s="184">
        <f>ROUND(I170*H170,2)</f>
        <v>0</v>
      </c>
      <c r="K170" s="185"/>
      <c r="L170" s="39"/>
      <c r="M170" s="186" t="s">
        <v>1</v>
      </c>
      <c r="N170" s="187" t="s">
        <v>42</v>
      </c>
      <c r="O170" s="78"/>
      <c r="P170" s="188">
        <f>O170*H170</f>
        <v>0</v>
      </c>
      <c r="Q170" s="188">
        <v>0</v>
      </c>
      <c r="R170" s="188">
        <f>Q170*H170</f>
        <v>0</v>
      </c>
      <c r="S170" s="188">
        <v>0</v>
      </c>
      <c r="T170" s="189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190" t="s">
        <v>240</v>
      </c>
      <c r="AT170" s="190" t="s">
        <v>167</v>
      </c>
      <c r="AU170" s="190" t="s">
        <v>171</v>
      </c>
      <c r="AY170" s="19" t="s">
        <v>165</v>
      </c>
      <c r="BE170" s="191">
        <f>IF(N170="základná",J170,0)</f>
        <v>0</v>
      </c>
      <c r="BF170" s="191">
        <f>IF(N170="znížená",J170,0)</f>
        <v>0</v>
      </c>
      <c r="BG170" s="191">
        <f>IF(N170="zákl. prenesená",J170,0)</f>
        <v>0</v>
      </c>
      <c r="BH170" s="191">
        <f>IF(N170="zníž. prenesená",J170,0)</f>
        <v>0</v>
      </c>
      <c r="BI170" s="191">
        <f>IF(N170="nulová",J170,0)</f>
        <v>0</v>
      </c>
      <c r="BJ170" s="19" t="s">
        <v>171</v>
      </c>
      <c r="BK170" s="191">
        <f>ROUND(I170*H170,2)</f>
        <v>0</v>
      </c>
      <c r="BL170" s="19" t="s">
        <v>240</v>
      </c>
      <c r="BM170" s="190" t="s">
        <v>2344</v>
      </c>
    </row>
    <row r="171" s="2" customFormat="1" ht="21.75" customHeight="1">
      <c r="A171" s="38"/>
      <c r="B171" s="177"/>
      <c r="C171" s="178" t="s">
        <v>597</v>
      </c>
      <c r="D171" s="178" t="s">
        <v>167</v>
      </c>
      <c r="E171" s="179" t="s">
        <v>2345</v>
      </c>
      <c r="F171" s="180" t="s">
        <v>2346</v>
      </c>
      <c r="G171" s="181" t="s">
        <v>216</v>
      </c>
      <c r="H171" s="182">
        <v>11</v>
      </c>
      <c r="I171" s="183"/>
      <c r="J171" s="184">
        <f>ROUND(I171*H171,2)</f>
        <v>0</v>
      </c>
      <c r="K171" s="185"/>
      <c r="L171" s="39"/>
      <c r="M171" s="186" t="s">
        <v>1</v>
      </c>
      <c r="N171" s="187" t="s">
        <v>42</v>
      </c>
      <c r="O171" s="78"/>
      <c r="P171" s="188">
        <f>O171*H171</f>
        <v>0</v>
      </c>
      <c r="Q171" s="188">
        <v>0</v>
      </c>
      <c r="R171" s="188">
        <f>Q171*H171</f>
        <v>0</v>
      </c>
      <c r="S171" s="188">
        <v>0</v>
      </c>
      <c r="T171" s="189">
        <f>S171*H171</f>
        <v>0</v>
      </c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R171" s="190" t="s">
        <v>240</v>
      </c>
      <c r="AT171" s="190" t="s">
        <v>167</v>
      </c>
      <c r="AU171" s="190" t="s">
        <v>171</v>
      </c>
      <c r="AY171" s="19" t="s">
        <v>165</v>
      </c>
      <c r="BE171" s="191">
        <f>IF(N171="základná",J171,0)</f>
        <v>0</v>
      </c>
      <c r="BF171" s="191">
        <f>IF(N171="znížená",J171,0)</f>
        <v>0</v>
      </c>
      <c r="BG171" s="191">
        <f>IF(N171="zákl. prenesená",J171,0)</f>
        <v>0</v>
      </c>
      <c r="BH171" s="191">
        <f>IF(N171="zníž. prenesená",J171,0)</f>
        <v>0</v>
      </c>
      <c r="BI171" s="191">
        <f>IF(N171="nulová",J171,0)</f>
        <v>0</v>
      </c>
      <c r="BJ171" s="19" t="s">
        <v>171</v>
      </c>
      <c r="BK171" s="191">
        <f>ROUND(I171*H171,2)</f>
        <v>0</v>
      </c>
      <c r="BL171" s="19" t="s">
        <v>240</v>
      </c>
      <c r="BM171" s="190" t="s">
        <v>2347</v>
      </c>
    </row>
    <row r="172" s="2" customFormat="1" ht="24.15" customHeight="1">
      <c r="A172" s="38"/>
      <c r="B172" s="177"/>
      <c r="C172" s="178" t="s">
        <v>601</v>
      </c>
      <c r="D172" s="178" t="s">
        <v>167</v>
      </c>
      <c r="E172" s="179" t="s">
        <v>2348</v>
      </c>
      <c r="F172" s="180" t="s">
        <v>2349</v>
      </c>
      <c r="G172" s="181" t="s">
        <v>216</v>
      </c>
      <c r="H172" s="182">
        <v>10</v>
      </c>
      <c r="I172" s="183"/>
      <c r="J172" s="184">
        <f>ROUND(I172*H172,2)</f>
        <v>0</v>
      </c>
      <c r="K172" s="185"/>
      <c r="L172" s="39"/>
      <c r="M172" s="186" t="s">
        <v>1</v>
      </c>
      <c r="N172" s="187" t="s">
        <v>42</v>
      </c>
      <c r="O172" s="78"/>
      <c r="P172" s="188">
        <f>O172*H172</f>
        <v>0</v>
      </c>
      <c r="Q172" s="188">
        <v>0</v>
      </c>
      <c r="R172" s="188">
        <f>Q172*H172</f>
        <v>0</v>
      </c>
      <c r="S172" s="188">
        <v>0</v>
      </c>
      <c r="T172" s="189">
        <f>S172*H172</f>
        <v>0</v>
      </c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R172" s="190" t="s">
        <v>240</v>
      </c>
      <c r="AT172" s="190" t="s">
        <v>167</v>
      </c>
      <c r="AU172" s="190" t="s">
        <v>171</v>
      </c>
      <c r="AY172" s="19" t="s">
        <v>165</v>
      </c>
      <c r="BE172" s="191">
        <f>IF(N172="základná",J172,0)</f>
        <v>0</v>
      </c>
      <c r="BF172" s="191">
        <f>IF(N172="znížená",J172,0)</f>
        <v>0</v>
      </c>
      <c r="BG172" s="191">
        <f>IF(N172="zákl. prenesená",J172,0)</f>
        <v>0</v>
      </c>
      <c r="BH172" s="191">
        <f>IF(N172="zníž. prenesená",J172,0)</f>
        <v>0</v>
      </c>
      <c r="BI172" s="191">
        <f>IF(N172="nulová",J172,0)</f>
        <v>0</v>
      </c>
      <c r="BJ172" s="19" t="s">
        <v>171</v>
      </c>
      <c r="BK172" s="191">
        <f>ROUND(I172*H172,2)</f>
        <v>0</v>
      </c>
      <c r="BL172" s="19" t="s">
        <v>240</v>
      </c>
      <c r="BM172" s="190" t="s">
        <v>2350</v>
      </c>
    </row>
    <row r="173" s="2" customFormat="1" ht="24.15" customHeight="1">
      <c r="A173" s="38"/>
      <c r="B173" s="177"/>
      <c r="C173" s="201" t="s">
        <v>605</v>
      </c>
      <c r="D173" s="201" t="s">
        <v>201</v>
      </c>
      <c r="E173" s="202" t="s">
        <v>2351</v>
      </c>
      <c r="F173" s="203" t="s">
        <v>2352</v>
      </c>
      <c r="G173" s="204" t="s">
        <v>216</v>
      </c>
      <c r="H173" s="205">
        <v>10</v>
      </c>
      <c r="I173" s="206"/>
      <c r="J173" s="207">
        <f>ROUND(I173*H173,2)</f>
        <v>0</v>
      </c>
      <c r="K173" s="208"/>
      <c r="L173" s="209"/>
      <c r="M173" s="210" t="s">
        <v>1</v>
      </c>
      <c r="N173" s="211" t="s">
        <v>42</v>
      </c>
      <c r="O173" s="78"/>
      <c r="P173" s="188">
        <f>O173*H173</f>
        <v>0</v>
      </c>
      <c r="Q173" s="188">
        <v>0</v>
      </c>
      <c r="R173" s="188">
        <f>Q173*H173</f>
        <v>0</v>
      </c>
      <c r="S173" s="188">
        <v>0</v>
      </c>
      <c r="T173" s="189">
        <f>S173*H173</f>
        <v>0</v>
      </c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R173" s="190" t="s">
        <v>523</v>
      </c>
      <c r="AT173" s="190" t="s">
        <v>201</v>
      </c>
      <c r="AU173" s="190" t="s">
        <v>171</v>
      </c>
      <c r="AY173" s="19" t="s">
        <v>165</v>
      </c>
      <c r="BE173" s="191">
        <f>IF(N173="základná",J173,0)</f>
        <v>0</v>
      </c>
      <c r="BF173" s="191">
        <f>IF(N173="znížená",J173,0)</f>
        <v>0</v>
      </c>
      <c r="BG173" s="191">
        <f>IF(N173="zákl. prenesená",J173,0)</f>
        <v>0</v>
      </c>
      <c r="BH173" s="191">
        <f>IF(N173="zníž. prenesená",J173,0)</f>
        <v>0</v>
      </c>
      <c r="BI173" s="191">
        <f>IF(N173="nulová",J173,0)</f>
        <v>0</v>
      </c>
      <c r="BJ173" s="19" t="s">
        <v>171</v>
      </c>
      <c r="BK173" s="191">
        <f>ROUND(I173*H173,2)</f>
        <v>0</v>
      </c>
      <c r="BL173" s="19" t="s">
        <v>240</v>
      </c>
      <c r="BM173" s="190" t="s">
        <v>2353</v>
      </c>
    </row>
    <row r="174" s="2" customFormat="1" ht="24.15" customHeight="1">
      <c r="A174" s="38"/>
      <c r="B174" s="177"/>
      <c r="C174" s="178" t="s">
        <v>610</v>
      </c>
      <c r="D174" s="178" t="s">
        <v>167</v>
      </c>
      <c r="E174" s="179" t="s">
        <v>2354</v>
      </c>
      <c r="F174" s="180" t="s">
        <v>2355</v>
      </c>
      <c r="G174" s="181" t="s">
        <v>222</v>
      </c>
      <c r="H174" s="182">
        <v>787.5</v>
      </c>
      <c r="I174" s="183"/>
      <c r="J174" s="184">
        <f>ROUND(I174*H174,2)</f>
        <v>0</v>
      </c>
      <c r="K174" s="185"/>
      <c r="L174" s="39"/>
      <c r="M174" s="186" t="s">
        <v>1</v>
      </c>
      <c r="N174" s="187" t="s">
        <v>42</v>
      </c>
      <c r="O174" s="78"/>
      <c r="P174" s="188">
        <f>O174*H174</f>
        <v>0</v>
      </c>
      <c r="Q174" s="188">
        <v>0</v>
      </c>
      <c r="R174" s="188">
        <f>Q174*H174</f>
        <v>0</v>
      </c>
      <c r="S174" s="188">
        <v>0</v>
      </c>
      <c r="T174" s="189">
        <f>S174*H174</f>
        <v>0</v>
      </c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R174" s="190" t="s">
        <v>240</v>
      </c>
      <c r="AT174" s="190" t="s">
        <v>167</v>
      </c>
      <c r="AU174" s="190" t="s">
        <v>171</v>
      </c>
      <c r="AY174" s="19" t="s">
        <v>165</v>
      </c>
      <c r="BE174" s="191">
        <f>IF(N174="základná",J174,0)</f>
        <v>0</v>
      </c>
      <c r="BF174" s="191">
        <f>IF(N174="znížená",J174,0)</f>
        <v>0</v>
      </c>
      <c r="BG174" s="191">
        <f>IF(N174="zákl. prenesená",J174,0)</f>
        <v>0</v>
      </c>
      <c r="BH174" s="191">
        <f>IF(N174="zníž. prenesená",J174,0)</f>
        <v>0</v>
      </c>
      <c r="BI174" s="191">
        <f>IF(N174="nulová",J174,0)</f>
        <v>0</v>
      </c>
      <c r="BJ174" s="19" t="s">
        <v>171</v>
      </c>
      <c r="BK174" s="191">
        <f>ROUND(I174*H174,2)</f>
        <v>0</v>
      </c>
      <c r="BL174" s="19" t="s">
        <v>240</v>
      </c>
      <c r="BM174" s="190" t="s">
        <v>2356</v>
      </c>
    </row>
    <row r="175" s="2" customFormat="1" ht="33" customHeight="1">
      <c r="A175" s="38"/>
      <c r="B175" s="177"/>
      <c r="C175" s="178" t="s">
        <v>615</v>
      </c>
      <c r="D175" s="178" t="s">
        <v>167</v>
      </c>
      <c r="E175" s="179" t="s">
        <v>2357</v>
      </c>
      <c r="F175" s="180" t="s">
        <v>2358</v>
      </c>
      <c r="G175" s="181" t="s">
        <v>204</v>
      </c>
      <c r="H175" s="182">
        <v>11.75</v>
      </c>
      <c r="I175" s="183"/>
      <c r="J175" s="184">
        <f>ROUND(I175*H175,2)</f>
        <v>0</v>
      </c>
      <c r="K175" s="185"/>
      <c r="L175" s="39"/>
      <c r="M175" s="186" t="s">
        <v>1</v>
      </c>
      <c r="N175" s="187" t="s">
        <v>42</v>
      </c>
      <c r="O175" s="78"/>
      <c r="P175" s="188">
        <f>O175*H175</f>
        <v>0</v>
      </c>
      <c r="Q175" s="188">
        <v>0</v>
      </c>
      <c r="R175" s="188">
        <f>Q175*H175</f>
        <v>0</v>
      </c>
      <c r="S175" s="188">
        <v>0</v>
      </c>
      <c r="T175" s="189">
        <f>S175*H175</f>
        <v>0</v>
      </c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R175" s="190" t="s">
        <v>240</v>
      </c>
      <c r="AT175" s="190" t="s">
        <v>167</v>
      </c>
      <c r="AU175" s="190" t="s">
        <v>171</v>
      </c>
      <c r="AY175" s="19" t="s">
        <v>165</v>
      </c>
      <c r="BE175" s="191">
        <f>IF(N175="základná",J175,0)</f>
        <v>0</v>
      </c>
      <c r="BF175" s="191">
        <f>IF(N175="znížená",J175,0)</f>
        <v>0</v>
      </c>
      <c r="BG175" s="191">
        <f>IF(N175="zákl. prenesená",J175,0)</f>
        <v>0</v>
      </c>
      <c r="BH175" s="191">
        <f>IF(N175="zníž. prenesená",J175,0)</f>
        <v>0</v>
      </c>
      <c r="BI175" s="191">
        <f>IF(N175="nulová",J175,0)</f>
        <v>0</v>
      </c>
      <c r="BJ175" s="19" t="s">
        <v>171</v>
      </c>
      <c r="BK175" s="191">
        <f>ROUND(I175*H175,2)</f>
        <v>0</v>
      </c>
      <c r="BL175" s="19" t="s">
        <v>240</v>
      </c>
      <c r="BM175" s="190" t="s">
        <v>2359</v>
      </c>
    </row>
    <row r="176" s="2" customFormat="1" ht="24.15" customHeight="1">
      <c r="A176" s="38"/>
      <c r="B176" s="177"/>
      <c r="C176" s="178" t="s">
        <v>619</v>
      </c>
      <c r="D176" s="178" t="s">
        <v>167</v>
      </c>
      <c r="E176" s="179" t="s">
        <v>2360</v>
      </c>
      <c r="F176" s="180" t="s">
        <v>2361</v>
      </c>
      <c r="G176" s="181" t="s">
        <v>949</v>
      </c>
      <c r="H176" s="235"/>
      <c r="I176" s="183"/>
      <c r="J176" s="184">
        <f>ROUND(I176*H176,2)</f>
        <v>0</v>
      </c>
      <c r="K176" s="185"/>
      <c r="L176" s="39"/>
      <c r="M176" s="186" t="s">
        <v>1</v>
      </c>
      <c r="N176" s="187" t="s">
        <v>42</v>
      </c>
      <c r="O176" s="78"/>
      <c r="P176" s="188">
        <f>O176*H176</f>
        <v>0</v>
      </c>
      <c r="Q176" s="188">
        <v>0</v>
      </c>
      <c r="R176" s="188">
        <f>Q176*H176</f>
        <v>0</v>
      </c>
      <c r="S176" s="188">
        <v>0</v>
      </c>
      <c r="T176" s="189">
        <f>S176*H176</f>
        <v>0</v>
      </c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R176" s="190" t="s">
        <v>240</v>
      </c>
      <c r="AT176" s="190" t="s">
        <v>167</v>
      </c>
      <c r="AU176" s="190" t="s">
        <v>171</v>
      </c>
      <c r="AY176" s="19" t="s">
        <v>165</v>
      </c>
      <c r="BE176" s="191">
        <f>IF(N176="základná",J176,0)</f>
        <v>0</v>
      </c>
      <c r="BF176" s="191">
        <f>IF(N176="znížená",J176,0)</f>
        <v>0</v>
      </c>
      <c r="BG176" s="191">
        <f>IF(N176="zákl. prenesená",J176,0)</f>
        <v>0</v>
      </c>
      <c r="BH176" s="191">
        <f>IF(N176="zníž. prenesená",J176,0)</f>
        <v>0</v>
      </c>
      <c r="BI176" s="191">
        <f>IF(N176="nulová",J176,0)</f>
        <v>0</v>
      </c>
      <c r="BJ176" s="19" t="s">
        <v>171</v>
      </c>
      <c r="BK176" s="191">
        <f>ROUND(I176*H176,2)</f>
        <v>0</v>
      </c>
      <c r="BL176" s="19" t="s">
        <v>240</v>
      </c>
      <c r="BM176" s="190" t="s">
        <v>2362</v>
      </c>
    </row>
    <row r="177" s="12" customFormat="1" ht="22.8" customHeight="1">
      <c r="A177" s="12"/>
      <c r="B177" s="164"/>
      <c r="C177" s="12"/>
      <c r="D177" s="165" t="s">
        <v>75</v>
      </c>
      <c r="E177" s="175" t="s">
        <v>2363</v>
      </c>
      <c r="F177" s="175" t="s">
        <v>2364</v>
      </c>
      <c r="G177" s="12"/>
      <c r="H177" s="12"/>
      <c r="I177" s="167"/>
      <c r="J177" s="176">
        <f>BK177</f>
        <v>0</v>
      </c>
      <c r="K177" s="12"/>
      <c r="L177" s="164"/>
      <c r="M177" s="169"/>
      <c r="N177" s="170"/>
      <c r="O177" s="170"/>
      <c r="P177" s="171">
        <f>SUM(P178:P209)</f>
        <v>0</v>
      </c>
      <c r="Q177" s="170"/>
      <c r="R177" s="171">
        <f>SUM(R178:R209)</f>
        <v>0.0070800000000000004</v>
      </c>
      <c r="S177" s="170"/>
      <c r="T177" s="172">
        <f>SUM(T178:T209)</f>
        <v>0</v>
      </c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R177" s="165" t="s">
        <v>171</v>
      </c>
      <c r="AT177" s="173" t="s">
        <v>75</v>
      </c>
      <c r="AU177" s="173" t="s">
        <v>81</v>
      </c>
      <c r="AY177" s="165" t="s">
        <v>165</v>
      </c>
      <c r="BK177" s="174">
        <f>SUM(BK178:BK209)</f>
        <v>0</v>
      </c>
    </row>
    <row r="178" s="2" customFormat="1" ht="24.15" customHeight="1">
      <c r="A178" s="38"/>
      <c r="B178" s="177"/>
      <c r="C178" s="178" t="s">
        <v>624</v>
      </c>
      <c r="D178" s="178" t="s">
        <v>167</v>
      </c>
      <c r="E178" s="179" t="s">
        <v>2365</v>
      </c>
      <c r="F178" s="180" t="s">
        <v>2366</v>
      </c>
      <c r="G178" s="181" t="s">
        <v>222</v>
      </c>
      <c r="H178" s="182">
        <v>1568.7000000000001</v>
      </c>
      <c r="I178" s="183"/>
      <c r="J178" s="184">
        <f>ROUND(I178*H178,2)</f>
        <v>0</v>
      </c>
      <c r="K178" s="185"/>
      <c r="L178" s="39"/>
      <c r="M178" s="186" t="s">
        <v>1</v>
      </c>
      <c r="N178" s="187" t="s">
        <v>42</v>
      </c>
      <c r="O178" s="78"/>
      <c r="P178" s="188">
        <f>O178*H178</f>
        <v>0</v>
      </c>
      <c r="Q178" s="188">
        <v>0</v>
      </c>
      <c r="R178" s="188">
        <f>Q178*H178</f>
        <v>0</v>
      </c>
      <c r="S178" s="188">
        <v>0</v>
      </c>
      <c r="T178" s="189">
        <f>S178*H178</f>
        <v>0</v>
      </c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R178" s="190" t="s">
        <v>240</v>
      </c>
      <c r="AT178" s="190" t="s">
        <v>167</v>
      </c>
      <c r="AU178" s="190" t="s">
        <v>171</v>
      </c>
      <c r="AY178" s="19" t="s">
        <v>165</v>
      </c>
      <c r="BE178" s="191">
        <f>IF(N178="základná",J178,0)</f>
        <v>0</v>
      </c>
      <c r="BF178" s="191">
        <f>IF(N178="znížená",J178,0)</f>
        <v>0</v>
      </c>
      <c r="BG178" s="191">
        <f>IF(N178="zákl. prenesená",J178,0)</f>
        <v>0</v>
      </c>
      <c r="BH178" s="191">
        <f>IF(N178="zníž. prenesená",J178,0)</f>
        <v>0</v>
      </c>
      <c r="BI178" s="191">
        <f>IF(N178="nulová",J178,0)</f>
        <v>0</v>
      </c>
      <c r="BJ178" s="19" t="s">
        <v>171</v>
      </c>
      <c r="BK178" s="191">
        <f>ROUND(I178*H178,2)</f>
        <v>0</v>
      </c>
      <c r="BL178" s="19" t="s">
        <v>240</v>
      </c>
      <c r="BM178" s="190" t="s">
        <v>2367</v>
      </c>
    </row>
    <row r="179" s="2" customFormat="1" ht="24.15" customHeight="1">
      <c r="A179" s="38"/>
      <c r="B179" s="177"/>
      <c r="C179" s="178" t="s">
        <v>630</v>
      </c>
      <c r="D179" s="178" t="s">
        <v>167</v>
      </c>
      <c r="E179" s="179" t="s">
        <v>2368</v>
      </c>
      <c r="F179" s="180" t="s">
        <v>2369</v>
      </c>
      <c r="G179" s="181" t="s">
        <v>222</v>
      </c>
      <c r="H179" s="182">
        <v>103.95</v>
      </c>
      <c r="I179" s="183"/>
      <c r="J179" s="184">
        <f>ROUND(I179*H179,2)</f>
        <v>0</v>
      </c>
      <c r="K179" s="185"/>
      <c r="L179" s="39"/>
      <c r="M179" s="186" t="s">
        <v>1</v>
      </c>
      <c r="N179" s="187" t="s">
        <v>42</v>
      </c>
      <c r="O179" s="78"/>
      <c r="P179" s="188">
        <f>O179*H179</f>
        <v>0</v>
      </c>
      <c r="Q179" s="188">
        <v>0</v>
      </c>
      <c r="R179" s="188">
        <f>Q179*H179</f>
        <v>0</v>
      </c>
      <c r="S179" s="188">
        <v>0</v>
      </c>
      <c r="T179" s="189">
        <f>S179*H179</f>
        <v>0</v>
      </c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R179" s="190" t="s">
        <v>240</v>
      </c>
      <c r="AT179" s="190" t="s">
        <v>167</v>
      </c>
      <c r="AU179" s="190" t="s">
        <v>171</v>
      </c>
      <c r="AY179" s="19" t="s">
        <v>165</v>
      </c>
      <c r="BE179" s="191">
        <f>IF(N179="základná",J179,0)</f>
        <v>0</v>
      </c>
      <c r="BF179" s="191">
        <f>IF(N179="znížená",J179,0)</f>
        <v>0</v>
      </c>
      <c r="BG179" s="191">
        <f>IF(N179="zákl. prenesená",J179,0)</f>
        <v>0</v>
      </c>
      <c r="BH179" s="191">
        <f>IF(N179="zníž. prenesená",J179,0)</f>
        <v>0</v>
      </c>
      <c r="BI179" s="191">
        <f>IF(N179="nulová",J179,0)</f>
        <v>0</v>
      </c>
      <c r="BJ179" s="19" t="s">
        <v>171</v>
      </c>
      <c r="BK179" s="191">
        <f>ROUND(I179*H179,2)</f>
        <v>0</v>
      </c>
      <c r="BL179" s="19" t="s">
        <v>240</v>
      </c>
      <c r="BM179" s="190" t="s">
        <v>2370</v>
      </c>
    </row>
    <row r="180" s="2" customFormat="1" ht="24.15" customHeight="1">
      <c r="A180" s="38"/>
      <c r="B180" s="177"/>
      <c r="C180" s="178" t="s">
        <v>636</v>
      </c>
      <c r="D180" s="178" t="s">
        <v>167</v>
      </c>
      <c r="E180" s="179" t="s">
        <v>2371</v>
      </c>
      <c r="F180" s="180" t="s">
        <v>2372</v>
      </c>
      <c r="G180" s="181" t="s">
        <v>222</v>
      </c>
      <c r="H180" s="182">
        <v>32.549999999999997</v>
      </c>
      <c r="I180" s="183"/>
      <c r="J180" s="184">
        <f>ROUND(I180*H180,2)</f>
        <v>0</v>
      </c>
      <c r="K180" s="185"/>
      <c r="L180" s="39"/>
      <c r="M180" s="186" t="s">
        <v>1</v>
      </c>
      <c r="N180" s="187" t="s">
        <v>42</v>
      </c>
      <c r="O180" s="78"/>
      <c r="P180" s="188">
        <f>O180*H180</f>
        <v>0</v>
      </c>
      <c r="Q180" s="188">
        <v>0</v>
      </c>
      <c r="R180" s="188">
        <f>Q180*H180</f>
        <v>0</v>
      </c>
      <c r="S180" s="188">
        <v>0</v>
      </c>
      <c r="T180" s="189">
        <f>S180*H180</f>
        <v>0</v>
      </c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R180" s="190" t="s">
        <v>240</v>
      </c>
      <c r="AT180" s="190" t="s">
        <v>167</v>
      </c>
      <c r="AU180" s="190" t="s">
        <v>171</v>
      </c>
      <c r="AY180" s="19" t="s">
        <v>165</v>
      </c>
      <c r="BE180" s="191">
        <f>IF(N180="základná",J180,0)</f>
        <v>0</v>
      </c>
      <c r="BF180" s="191">
        <f>IF(N180="znížená",J180,0)</f>
        <v>0</v>
      </c>
      <c r="BG180" s="191">
        <f>IF(N180="zákl. prenesená",J180,0)</f>
        <v>0</v>
      </c>
      <c r="BH180" s="191">
        <f>IF(N180="zníž. prenesená",J180,0)</f>
        <v>0</v>
      </c>
      <c r="BI180" s="191">
        <f>IF(N180="nulová",J180,0)</f>
        <v>0</v>
      </c>
      <c r="BJ180" s="19" t="s">
        <v>171</v>
      </c>
      <c r="BK180" s="191">
        <f>ROUND(I180*H180,2)</f>
        <v>0</v>
      </c>
      <c r="BL180" s="19" t="s">
        <v>240</v>
      </c>
      <c r="BM180" s="190" t="s">
        <v>2373</v>
      </c>
    </row>
    <row r="181" s="2" customFormat="1" ht="24.15" customHeight="1">
      <c r="A181" s="38"/>
      <c r="B181" s="177"/>
      <c r="C181" s="178" t="s">
        <v>641</v>
      </c>
      <c r="D181" s="178" t="s">
        <v>167</v>
      </c>
      <c r="E181" s="179" t="s">
        <v>2374</v>
      </c>
      <c r="F181" s="180" t="s">
        <v>2375</v>
      </c>
      <c r="G181" s="181" t="s">
        <v>222</v>
      </c>
      <c r="H181" s="182">
        <v>11.550000000000001</v>
      </c>
      <c r="I181" s="183"/>
      <c r="J181" s="184">
        <f>ROUND(I181*H181,2)</f>
        <v>0</v>
      </c>
      <c r="K181" s="185"/>
      <c r="L181" s="39"/>
      <c r="M181" s="186" t="s">
        <v>1</v>
      </c>
      <c r="N181" s="187" t="s">
        <v>42</v>
      </c>
      <c r="O181" s="78"/>
      <c r="P181" s="188">
        <f>O181*H181</f>
        <v>0</v>
      </c>
      <c r="Q181" s="188">
        <v>0</v>
      </c>
      <c r="R181" s="188">
        <f>Q181*H181</f>
        <v>0</v>
      </c>
      <c r="S181" s="188">
        <v>0</v>
      </c>
      <c r="T181" s="189">
        <f>S181*H181</f>
        <v>0</v>
      </c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R181" s="190" t="s">
        <v>240</v>
      </c>
      <c r="AT181" s="190" t="s">
        <v>167</v>
      </c>
      <c r="AU181" s="190" t="s">
        <v>171</v>
      </c>
      <c r="AY181" s="19" t="s">
        <v>165</v>
      </c>
      <c r="BE181" s="191">
        <f>IF(N181="základná",J181,0)</f>
        <v>0</v>
      </c>
      <c r="BF181" s="191">
        <f>IF(N181="znížená",J181,0)</f>
        <v>0</v>
      </c>
      <c r="BG181" s="191">
        <f>IF(N181="zákl. prenesená",J181,0)</f>
        <v>0</v>
      </c>
      <c r="BH181" s="191">
        <f>IF(N181="zníž. prenesená",J181,0)</f>
        <v>0</v>
      </c>
      <c r="BI181" s="191">
        <f>IF(N181="nulová",J181,0)</f>
        <v>0</v>
      </c>
      <c r="BJ181" s="19" t="s">
        <v>171</v>
      </c>
      <c r="BK181" s="191">
        <f>ROUND(I181*H181,2)</f>
        <v>0</v>
      </c>
      <c r="BL181" s="19" t="s">
        <v>240</v>
      </c>
      <c r="BM181" s="190" t="s">
        <v>2376</v>
      </c>
    </row>
    <row r="182" s="2" customFormat="1" ht="24.15" customHeight="1">
      <c r="A182" s="38"/>
      <c r="B182" s="177"/>
      <c r="C182" s="178" t="s">
        <v>659</v>
      </c>
      <c r="D182" s="178" t="s">
        <v>167</v>
      </c>
      <c r="E182" s="179" t="s">
        <v>2377</v>
      </c>
      <c r="F182" s="180" t="s">
        <v>2378</v>
      </c>
      <c r="G182" s="181" t="s">
        <v>222</v>
      </c>
      <c r="H182" s="182">
        <v>16.800000000000001</v>
      </c>
      <c r="I182" s="183"/>
      <c r="J182" s="184">
        <f>ROUND(I182*H182,2)</f>
        <v>0</v>
      </c>
      <c r="K182" s="185"/>
      <c r="L182" s="39"/>
      <c r="M182" s="186" t="s">
        <v>1</v>
      </c>
      <c r="N182" s="187" t="s">
        <v>42</v>
      </c>
      <c r="O182" s="78"/>
      <c r="P182" s="188">
        <f>O182*H182</f>
        <v>0</v>
      </c>
      <c r="Q182" s="188">
        <v>0</v>
      </c>
      <c r="R182" s="188">
        <f>Q182*H182</f>
        <v>0</v>
      </c>
      <c r="S182" s="188">
        <v>0</v>
      </c>
      <c r="T182" s="189">
        <f>S182*H182</f>
        <v>0</v>
      </c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R182" s="190" t="s">
        <v>240</v>
      </c>
      <c r="AT182" s="190" t="s">
        <v>167</v>
      </c>
      <c r="AU182" s="190" t="s">
        <v>171</v>
      </c>
      <c r="AY182" s="19" t="s">
        <v>165</v>
      </c>
      <c r="BE182" s="191">
        <f>IF(N182="základná",J182,0)</f>
        <v>0</v>
      </c>
      <c r="BF182" s="191">
        <f>IF(N182="znížená",J182,0)</f>
        <v>0</v>
      </c>
      <c r="BG182" s="191">
        <f>IF(N182="zákl. prenesená",J182,0)</f>
        <v>0</v>
      </c>
      <c r="BH182" s="191">
        <f>IF(N182="zníž. prenesená",J182,0)</f>
        <v>0</v>
      </c>
      <c r="BI182" s="191">
        <f>IF(N182="nulová",J182,0)</f>
        <v>0</v>
      </c>
      <c r="BJ182" s="19" t="s">
        <v>171</v>
      </c>
      <c r="BK182" s="191">
        <f>ROUND(I182*H182,2)</f>
        <v>0</v>
      </c>
      <c r="BL182" s="19" t="s">
        <v>240</v>
      </c>
      <c r="BM182" s="190" t="s">
        <v>2379</v>
      </c>
    </row>
    <row r="183" s="2" customFormat="1" ht="24.15" customHeight="1">
      <c r="A183" s="38"/>
      <c r="B183" s="177"/>
      <c r="C183" s="178" t="s">
        <v>664</v>
      </c>
      <c r="D183" s="178" t="s">
        <v>167</v>
      </c>
      <c r="E183" s="179" t="s">
        <v>2380</v>
      </c>
      <c r="F183" s="180" t="s">
        <v>2381</v>
      </c>
      <c r="G183" s="181" t="s">
        <v>222</v>
      </c>
      <c r="H183" s="182">
        <v>57.75</v>
      </c>
      <c r="I183" s="183"/>
      <c r="J183" s="184">
        <f>ROUND(I183*H183,2)</f>
        <v>0</v>
      </c>
      <c r="K183" s="185"/>
      <c r="L183" s="39"/>
      <c r="M183" s="186" t="s">
        <v>1</v>
      </c>
      <c r="N183" s="187" t="s">
        <v>42</v>
      </c>
      <c r="O183" s="78"/>
      <c r="P183" s="188">
        <f>O183*H183</f>
        <v>0</v>
      </c>
      <c r="Q183" s="188">
        <v>0</v>
      </c>
      <c r="R183" s="188">
        <f>Q183*H183</f>
        <v>0</v>
      </c>
      <c r="S183" s="188">
        <v>0</v>
      </c>
      <c r="T183" s="189">
        <f>S183*H183</f>
        <v>0</v>
      </c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R183" s="190" t="s">
        <v>240</v>
      </c>
      <c r="AT183" s="190" t="s">
        <v>167</v>
      </c>
      <c r="AU183" s="190" t="s">
        <v>171</v>
      </c>
      <c r="AY183" s="19" t="s">
        <v>165</v>
      </c>
      <c r="BE183" s="191">
        <f>IF(N183="základná",J183,0)</f>
        <v>0</v>
      </c>
      <c r="BF183" s="191">
        <f>IF(N183="znížená",J183,0)</f>
        <v>0</v>
      </c>
      <c r="BG183" s="191">
        <f>IF(N183="zákl. prenesená",J183,0)</f>
        <v>0</v>
      </c>
      <c r="BH183" s="191">
        <f>IF(N183="zníž. prenesená",J183,0)</f>
        <v>0</v>
      </c>
      <c r="BI183" s="191">
        <f>IF(N183="nulová",J183,0)</f>
        <v>0</v>
      </c>
      <c r="BJ183" s="19" t="s">
        <v>171</v>
      </c>
      <c r="BK183" s="191">
        <f>ROUND(I183*H183,2)</f>
        <v>0</v>
      </c>
      <c r="BL183" s="19" t="s">
        <v>240</v>
      </c>
      <c r="BM183" s="190" t="s">
        <v>2382</v>
      </c>
    </row>
    <row r="184" s="2" customFormat="1" ht="24.15" customHeight="1">
      <c r="A184" s="38"/>
      <c r="B184" s="177"/>
      <c r="C184" s="178" t="s">
        <v>669</v>
      </c>
      <c r="D184" s="178" t="s">
        <v>167</v>
      </c>
      <c r="E184" s="179" t="s">
        <v>2383</v>
      </c>
      <c r="F184" s="180" t="s">
        <v>2384</v>
      </c>
      <c r="G184" s="181" t="s">
        <v>222</v>
      </c>
      <c r="H184" s="182">
        <v>590.10000000000002</v>
      </c>
      <c r="I184" s="183"/>
      <c r="J184" s="184">
        <f>ROUND(I184*H184,2)</f>
        <v>0</v>
      </c>
      <c r="K184" s="185"/>
      <c r="L184" s="39"/>
      <c r="M184" s="186" t="s">
        <v>1</v>
      </c>
      <c r="N184" s="187" t="s">
        <v>42</v>
      </c>
      <c r="O184" s="78"/>
      <c r="P184" s="188">
        <f>O184*H184</f>
        <v>0</v>
      </c>
      <c r="Q184" s="188">
        <v>0</v>
      </c>
      <c r="R184" s="188">
        <f>Q184*H184</f>
        <v>0</v>
      </c>
      <c r="S184" s="188">
        <v>0</v>
      </c>
      <c r="T184" s="189">
        <f>S184*H184</f>
        <v>0</v>
      </c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R184" s="190" t="s">
        <v>240</v>
      </c>
      <c r="AT184" s="190" t="s">
        <v>167</v>
      </c>
      <c r="AU184" s="190" t="s">
        <v>171</v>
      </c>
      <c r="AY184" s="19" t="s">
        <v>165</v>
      </c>
      <c r="BE184" s="191">
        <f>IF(N184="základná",J184,0)</f>
        <v>0</v>
      </c>
      <c r="BF184" s="191">
        <f>IF(N184="znížená",J184,0)</f>
        <v>0</v>
      </c>
      <c r="BG184" s="191">
        <f>IF(N184="zákl. prenesená",J184,0)</f>
        <v>0</v>
      </c>
      <c r="BH184" s="191">
        <f>IF(N184="zníž. prenesená",J184,0)</f>
        <v>0</v>
      </c>
      <c r="BI184" s="191">
        <f>IF(N184="nulová",J184,0)</f>
        <v>0</v>
      </c>
      <c r="BJ184" s="19" t="s">
        <v>171</v>
      </c>
      <c r="BK184" s="191">
        <f>ROUND(I184*H184,2)</f>
        <v>0</v>
      </c>
      <c r="BL184" s="19" t="s">
        <v>240</v>
      </c>
      <c r="BM184" s="190" t="s">
        <v>2385</v>
      </c>
    </row>
    <row r="185" s="2" customFormat="1" ht="24.15" customHeight="1">
      <c r="A185" s="38"/>
      <c r="B185" s="177"/>
      <c r="C185" s="178" t="s">
        <v>673</v>
      </c>
      <c r="D185" s="178" t="s">
        <v>167</v>
      </c>
      <c r="E185" s="179" t="s">
        <v>2386</v>
      </c>
      <c r="F185" s="180" t="s">
        <v>2387</v>
      </c>
      <c r="G185" s="181" t="s">
        <v>222</v>
      </c>
      <c r="H185" s="182">
        <v>747.60000000000002</v>
      </c>
      <c r="I185" s="183"/>
      <c r="J185" s="184">
        <f>ROUND(I185*H185,2)</f>
        <v>0</v>
      </c>
      <c r="K185" s="185"/>
      <c r="L185" s="39"/>
      <c r="M185" s="186" t="s">
        <v>1</v>
      </c>
      <c r="N185" s="187" t="s">
        <v>42</v>
      </c>
      <c r="O185" s="78"/>
      <c r="P185" s="188">
        <f>O185*H185</f>
        <v>0</v>
      </c>
      <c r="Q185" s="188">
        <v>0</v>
      </c>
      <c r="R185" s="188">
        <f>Q185*H185</f>
        <v>0</v>
      </c>
      <c r="S185" s="188">
        <v>0</v>
      </c>
      <c r="T185" s="189">
        <f>S185*H185</f>
        <v>0</v>
      </c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R185" s="190" t="s">
        <v>240</v>
      </c>
      <c r="AT185" s="190" t="s">
        <v>167</v>
      </c>
      <c r="AU185" s="190" t="s">
        <v>171</v>
      </c>
      <c r="AY185" s="19" t="s">
        <v>165</v>
      </c>
      <c r="BE185" s="191">
        <f>IF(N185="základná",J185,0)</f>
        <v>0</v>
      </c>
      <c r="BF185" s="191">
        <f>IF(N185="znížená",J185,0)</f>
        <v>0</v>
      </c>
      <c r="BG185" s="191">
        <f>IF(N185="zákl. prenesená",J185,0)</f>
        <v>0</v>
      </c>
      <c r="BH185" s="191">
        <f>IF(N185="zníž. prenesená",J185,0)</f>
        <v>0</v>
      </c>
      <c r="BI185" s="191">
        <f>IF(N185="nulová",J185,0)</f>
        <v>0</v>
      </c>
      <c r="BJ185" s="19" t="s">
        <v>171</v>
      </c>
      <c r="BK185" s="191">
        <f>ROUND(I185*H185,2)</f>
        <v>0</v>
      </c>
      <c r="BL185" s="19" t="s">
        <v>240</v>
      </c>
      <c r="BM185" s="190" t="s">
        <v>2388</v>
      </c>
    </row>
    <row r="186" s="2" customFormat="1" ht="24.15" customHeight="1">
      <c r="A186" s="38"/>
      <c r="B186" s="177"/>
      <c r="C186" s="178" t="s">
        <v>680</v>
      </c>
      <c r="D186" s="178" t="s">
        <v>167</v>
      </c>
      <c r="E186" s="179" t="s">
        <v>2389</v>
      </c>
      <c r="F186" s="180" t="s">
        <v>2390</v>
      </c>
      <c r="G186" s="181" t="s">
        <v>222</v>
      </c>
      <c r="H186" s="182">
        <v>173.25</v>
      </c>
      <c r="I186" s="183"/>
      <c r="J186" s="184">
        <f>ROUND(I186*H186,2)</f>
        <v>0</v>
      </c>
      <c r="K186" s="185"/>
      <c r="L186" s="39"/>
      <c r="M186" s="186" t="s">
        <v>1</v>
      </c>
      <c r="N186" s="187" t="s">
        <v>42</v>
      </c>
      <c r="O186" s="78"/>
      <c r="P186" s="188">
        <f>O186*H186</f>
        <v>0</v>
      </c>
      <c r="Q186" s="188">
        <v>0</v>
      </c>
      <c r="R186" s="188">
        <f>Q186*H186</f>
        <v>0</v>
      </c>
      <c r="S186" s="188">
        <v>0</v>
      </c>
      <c r="T186" s="189">
        <f>S186*H186</f>
        <v>0</v>
      </c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R186" s="190" t="s">
        <v>240</v>
      </c>
      <c r="AT186" s="190" t="s">
        <v>167</v>
      </c>
      <c r="AU186" s="190" t="s">
        <v>171</v>
      </c>
      <c r="AY186" s="19" t="s">
        <v>165</v>
      </c>
      <c r="BE186" s="191">
        <f>IF(N186="základná",J186,0)</f>
        <v>0</v>
      </c>
      <c r="BF186" s="191">
        <f>IF(N186="znížená",J186,0)</f>
        <v>0</v>
      </c>
      <c r="BG186" s="191">
        <f>IF(N186="zákl. prenesená",J186,0)</f>
        <v>0</v>
      </c>
      <c r="BH186" s="191">
        <f>IF(N186="zníž. prenesená",J186,0)</f>
        <v>0</v>
      </c>
      <c r="BI186" s="191">
        <f>IF(N186="nulová",J186,0)</f>
        <v>0</v>
      </c>
      <c r="BJ186" s="19" t="s">
        <v>171</v>
      </c>
      <c r="BK186" s="191">
        <f>ROUND(I186*H186,2)</f>
        <v>0</v>
      </c>
      <c r="BL186" s="19" t="s">
        <v>240</v>
      </c>
      <c r="BM186" s="190" t="s">
        <v>2391</v>
      </c>
    </row>
    <row r="187" s="2" customFormat="1" ht="24.15" customHeight="1">
      <c r="A187" s="38"/>
      <c r="B187" s="177"/>
      <c r="C187" s="178" t="s">
        <v>684</v>
      </c>
      <c r="D187" s="178" t="s">
        <v>167</v>
      </c>
      <c r="E187" s="179" t="s">
        <v>2392</v>
      </c>
      <c r="F187" s="180" t="s">
        <v>2393</v>
      </c>
      <c r="G187" s="181" t="s">
        <v>222</v>
      </c>
      <c r="H187" s="182">
        <v>56.700000000000003</v>
      </c>
      <c r="I187" s="183"/>
      <c r="J187" s="184">
        <f>ROUND(I187*H187,2)</f>
        <v>0</v>
      </c>
      <c r="K187" s="185"/>
      <c r="L187" s="39"/>
      <c r="M187" s="186" t="s">
        <v>1</v>
      </c>
      <c r="N187" s="187" t="s">
        <v>42</v>
      </c>
      <c r="O187" s="78"/>
      <c r="P187" s="188">
        <f>O187*H187</f>
        <v>0</v>
      </c>
      <c r="Q187" s="188">
        <v>0</v>
      </c>
      <c r="R187" s="188">
        <f>Q187*H187</f>
        <v>0</v>
      </c>
      <c r="S187" s="188">
        <v>0</v>
      </c>
      <c r="T187" s="189">
        <f>S187*H187</f>
        <v>0</v>
      </c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R187" s="190" t="s">
        <v>240</v>
      </c>
      <c r="AT187" s="190" t="s">
        <v>167</v>
      </c>
      <c r="AU187" s="190" t="s">
        <v>171</v>
      </c>
      <c r="AY187" s="19" t="s">
        <v>165</v>
      </c>
      <c r="BE187" s="191">
        <f>IF(N187="základná",J187,0)</f>
        <v>0</v>
      </c>
      <c r="BF187" s="191">
        <f>IF(N187="znížená",J187,0)</f>
        <v>0</v>
      </c>
      <c r="BG187" s="191">
        <f>IF(N187="zákl. prenesená",J187,0)</f>
        <v>0</v>
      </c>
      <c r="BH187" s="191">
        <f>IF(N187="zníž. prenesená",J187,0)</f>
        <v>0</v>
      </c>
      <c r="BI187" s="191">
        <f>IF(N187="nulová",J187,0)</f>
        <v>0</v>
      </c>
      <c r="BJ187" s="19" t="s">
        <v>171</v>
      </c>
      <c r="BK187" s="191">
        <f>ROUND(I187*H187,2)</f>
        <v>0</v>
      </c>
      <c r="BL187" s="19" t="s">
        <v>240</v>
      </c>
      <c r="BM187" s="190" t="s">
        <v>2394</v>
      </c>
    </row>
    <row r="188" s="2" customFormat="1" ht="24.15" customHeight="1">
      <c r="A188" s="38"/>
      <c r="B188" s="177"/>
      <c r="C188" s="178" t="s">
        <v>691</v>
      </c>
      <c r="D188" s="178" t="s">
        <v>167</v>
      </c>
      <c r="E188" s="179" t="s">
        <v>2395</v>
      </c>
      <c r="F188" s="180" t="s">
        <v>2396</v>
      </c>
      <c r="G188" s="181" t="s">
        <v>222</v>
      </c>
      <c r="H188" s="182">
        <v>35.700000000000003</v>
      </c>
      <c r="I188" s="183"/>
      <c r="J188" s="184">
        <f>ROUND(I188*H188,2)</f>
        <v>0</v>
      </c>
      <c r="K188" s="185"/>
      <c r="L188" s="39"/>
      <c r="M188" s="186" t="s">
        <v>1</v>
      </c>
      <c r="N188" s="187" t="s">
        <v>42</v>
      </c>
      <c r="O188" s="78"/>
      <c r="P188" s="188">
        <f>O188*H188</f>
        <v>0</v>
      </c>
      <c r="Q188" s="188">
        <v>0</v>
      </c>
      <c r="R188" s="188">
        <f>Q188*H188</f>
        <v>0</v>
      </c>
      <c r="S188" s="188">
        <v>0</v>
      </c>
      <c r="T188" s="189">
        <f>S188*H188</f>
        <v>0</v>
      </c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R188" s="190" t="s">
        <v>240</v>
      </c>
      <c r="AT188" s="190" t="s">
        <v>167</v>
      </c>
      <c r="AU188" s="190" t="s">
        <v>171</v>
      </c>
      <c r="AY188" s="19" t="s">
        <v>165</v>
      </c>
      <c r="BE188" s="191">
        <f>IF(N188="základná",J188,0)</f>
        <v>0</v>
      </c>
      <c r="BF188" s="191">
        <f>IF(N188="znížená",J188,0)</f>
        <v>0</v>
      </c>
      <c r="BG188" s="191">
        <f>IF(N188="zákl. prenesená",J188,0)</f>
        <v>0</v>
      </c>
      <c r="BH188" s="191">
        <f>IF(N188="zníž. prenesená",J188,0)</f>
        <v>0</v>
      </c>
      <c r="BI188" s="191">
        <f>IF(N188="nulová",J188,0)</f>
        <v>0</v>
      </c>
      <c r="BJ188" s="19" t="s">
        <v>171</v>
      </c>
      <c r="BK188" s="191">
        <f>ROUND(I188*H188,2)</f>
        <v>0</v>
      </c>
      <c r="BL188" s="19" t="s">
        <v>240</v>
      </c>
      <c r="BM188" s="190" t="s">
        <v>2397</v>
      </c>
    </row>
    <row r="189" s="2" customFormat="1" ht="24.15" customHeight="1">
      <c r="A189" s="38"/>
      <c r="B189" s="177"/>
      <c r="C189" s="178" t="s">
        <v>695</v>
      </c>
      <c r="D189" s="178" t="s">
        <v>167</v>
      </c>
      <c r="E189" s="179" t="s">
        <v>2398</v>
      </c>
      <c r="F189" s="180" t="s">
        <v>2399</v>
      </c>
      <c r="G189" s="181" t="s">
        <v>222</v>
      </c>
      <c r="H189" s="182">
        <v>15.75</v>
      </c>
      <c r="I189" s="183"/>
      <c r="J189" s="184">
        <f>ROUND(I189*H189,2)</f>
        <v>0</v>
      </c>
      <c r="K189" s="185"/>
      <c r="L189" s="39"/>
      <c r="M189" s="186" t="s">
        <v>1</v>
      </c>
      <c r="N189" s="187" t="s">
        <v>42</v>
      </c>
      <c r="O189" s="78"/>
      <c r="P189" s="188">
        <f>O189*H189</f>
        <v>0</v>
      </c>
      <c r="Q189" s="188">
        <v>0</v>
      </c>
      <c r="R189" s="188">
        <f>Q189*H189</f>
        <v>0</v>
      </c>
      <c r="S189" s="188">
        <v>0</v>
      </c>
      <c r="T189" s="189">
        <f>S189*H189</f>
        <v>0</v>
      </c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R189" s="190" t="s">
        <v>240</v>
      </c>
      <c r="AT189" s="190" t="s">
        <v>167</v>
      </c>
      <c r="AU189" s="190" t="s">
        <v>171</v>
      </c>
      <c r="AY189" s="19" t="s">
        <v>165</v>
      </c>
      <c r="BE189" s="191">
        <f>IF(N189="základná",J189,0)</f>
        <v>0</v>
      </c>
      <c r="BF189" s="191">
        <f>IF(N189="znížená",J189,0)</f>
        <v>0</v>
      </c>
      <c r="BG189" s="191">
        <f>IF(N189="zákl. prenesená",J189,0)</f>
        <v>0</v>
      </c>
      <c r="BH189" s="191">
        <f>IF(N189="zníž. prenesená",J189,0)</f>
        <v>0</v>
      </c>
      <c r="BI189" s="191">
        <f>IF(N189="nulová",J189,0)</f>
        <v>0</v>
      </c>
      <c r="BJ189" s="19" t="s">
        <v>171</v>
      </c>
      <c r="BK189" s="191">
        <f>ROUND(I189*H189,2)</f>
        <v>0</v>
      </c>
      <c r="BL189" s="19" t="s">
        <v>240</v>
      </c>
      <c r="BM189" s="190" t="s">
        <v>2400</v>
      </c>
    </row>
    <row r="190" s="2" customFormat="1" ht="24.15" customHeight="1">
      <c r="A190" s="38"/>
      <c r="B190" s="177"/>
      <c r="C190" s="178" t="s">
        <v>699</v>
      </c>
      <c r="D190" s="178" t="s">
        <v>167</v>
      </c>
      <c r="E190" s="179" t="s">
        <v>2401</v>
      </c>
      <c r="F190" s="180" t="s">
        <v>2402</v>
      </c>
      <c r="G190" s="181" t="s">
        <v>216</v>
      </c>
      <c r="H190" s="182">
        <v>12</v>
      </c>
      <c r="I190" s="183"/>
      <c r="J190" s="184">
        <f>ROUND(I190*H190,2)</f>
        <v>0</v>
      </c>
      <c r="K190" s="185"/>
      <c r="L190" s="39"/>
      <c r="M190" s="186" t="s">
        <v>1</v>
      </c>
      <c r="N190" s="187" t="s">
        <v>42</v>
      </c>
      <c r="O190" s="78"/>
      <c r="P190" s="188">
        <f>O190*H190</f>
        <v>0</v>
      </c>
      <c r="Q190" s="188">
        <v>0</v>
      </c>
      <c r="R190" s="188">
        <f>Q190*H190</f>
        <v>0</v>
      </c>
      <c r="S190" s="188">
        <v>0</v>
      </c>
      <c r="T190" s="189">
        <f>S190*H190</f>
        <v>0</v>
      </c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R190" s="190" t="s">
        <v>240</v>
      </c>
      <c r="AT190" s="190" t="s">
        <v>167</v>
      </c>
      <c r="AU190" s="190" t="s">
        <v>171</v>
      </c>
      <c r="AY190" s="19" t="s">
        <v>165</v>
      </c>
      <c r="BE190" s="191">
        <f>IF(N190="základná",J190,0)</f>
        <v>0</v>
      </c>
      <c r="BF190" s="191">
        <f>IF(N190="znížená",J190,0)</f>
        <v>0</v>
      </c>
      <c r="BG190" s="191">
        <f>IF(N190="zákl. prenesená",J190,0)</f>
        <v>0</v>
      </c>
      <c r="BH190" s="191">
        <f>IF(N190="zníž. prenesená",J190,0)</f>
        <v>0</v>
      </c>
      <c r="BI190" s="191">
        <f>IF(N190="nulová",J190,0)</f>
        <v>0</v>
      </c>
      <c r="BJ190" s="19" t="s">
        <v>171</v>
      </c>
      <c r="BK190" s="191">
        <f>ROUND(I190*H190,2)</f>
        <v>0</v>
      </c>
      <c r="BL190" s="19" t="s">
        <v>240</v>
      </c>
      <c r="BM190" s="190" t="s">
        <v>2403</v>
      </c>
    </row>
    <row r="191" s="2" customFormat="1" ht="16.5" customHeight="1">
      <c r="A191" s="38"/>
      <c r="B191" s="177"/>
      <c r="C191" s="201" t="s">
        <v>703</v>
      </c>
      <c r="D191" s="201" t="s">
        <v>201</v>
      </c>
      <c r="E191" s="202" t="s">
        <v>2404</v>
      </c>
      <c r="F191" s="203" t="s">
        <v>2405</v>
      </c>
      <c r="G191" s="204" t="s">
        <v>216</v>
      </c>
      <c r="H191" s="205">
        <v>12</v>
      </c>
      <c r="I191" s="206"/>
      <c r="J191" s="207">
        <f>ROUND(I191*H191,2)</f>
        <v>0</v>
      </c>
      <c r="K191" s="208"/>
      <c r="L191" s="209"/>
      <c r="M191" s="210" t="s">
        <v>1</v>
      </c>
      <c r="N191" s="211" t="s">
        <v>42</v>
      </c>
      <c r="O191" s="78"/>
      <c r="P191" s="188">
        <f>O191*H191</f>
        <v>0</v>
      </c>
      <c r="Q191" s="188">
        <v>0.00059000000000000003</v>
      </c>
      <c r="R191" s="188">
        <f>Q191*H191</f>
        <v>0.0070800000000000004</v>
      </c>
      <c r="S191" s="188">
        <v>0</v>
      </c>
      <c r="T191" s="189">
        <f>S191*H191</f>
        <v>0</v>
      </c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R191" s="190" t="s">
        <v>523</v>
      </c>
      <c r="AT191" s="190" t="s">
        <v>201</v>
      </c>
      <c r="AU191" s="190" t="s">
        <v>171</v>
      </c>
      <c r="AY191" s="19" t="s">
        <v>165</v>
      </c>
      <c r="BE191" s="191">
        <f>IF(N191="základná",J191,0)</f>
        <v>0</v>
      </c>
      <c r="BF191" s="191">
        <f>IF(N191="znížená",J191,0)</f>
        <v>0</v>
      </c>
      <c r="BG191" s="191">
        <f>IF(N191="zákl. prenesená",J191,0)</f>
        <v>0</v>
      </c>
      <c r="BH191" s="191">
        <f>IF(N191="zníž. prenesená",J191,0)</f>
        <v>0</v>
      </c>
      <c r="BI191" s="191">
        <f>IF(N191="nulová",J191,0)</f>
        <v>0</v>
      </c>
      <c r="BJ191" s="19" t="s">
        <v>171</v>
      </c>
      <c r="BK191" s="191">
        <f>ROUND(I191*H191,2)</f>
        <v>0</v>
      </c>
      <c r="BL191" s="19" t="s">
        <v>240</v>
      </c>
      <c r="BM191" s="190" t="s">
        <v>2406</v>
      </c>
    </row>
    <row r="192" s="2" customFormat="1" ht="24.15" customHeight="1">
      <c r="A192" s="38"/>
      <c r="B192" s="177"/>
      <c r="C192" s="178" t="s">
        <v>707</v>
      </c>
      <c r="D192" s="178" t="s">
        <v>167</v>
      </c>
      <c r="E192" s="179" t="s">
        <v>2407</v>
      </c>
      <c r="F192" s="180" t="s">
        <v>2408</v>
      </c>
      <c r="G192" s="181" t="s">
        <v>216</v>
      </c>
      <c r="H192" s="182">
        <v>4</v>
      </c>
      <c r="I192" s="183"/>
      <c r="J192" s="184">
        <f>ROUND(I192*H192,2)</f>
        <v>0</v>
      </c>
      <c r="K192" s="185"/>
      <c r="L192" s="39"/>
      <c r="M192" s="186" t="s">
        <v>1</v>
      </c>
      <c r="N192" s="187" t="s">
        <v>42</v>
      </c>
      <c r="O192" s="78"/>
      <c r="P192" s="188">
        <f>O192*H192</f>
        <v>0</v>
      </c>
      <c r="Q192" s="188">
        <v>0</v>
      </c>
      <c r="R192" s="188">
        <f>Q192*H192</f>
        <v>0</v>
      </c>
      <c r="S192" s="188">
        <v>0</v>
      </c>
      <c r="T192" s="189">
        <f>S192*H192</f>
        <v>0</v>
      </c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R192" s="190" t="s">
        <v>240</v>
      </c>
      <c r="AT192" s="190" t="s">
        <v>167</v>
      </c>
      <c r="AU192" s="190" t="s">
        <v>171</v>
      </c>
      <c r="AY192" s="19" t="s">
        <v>165</v>
      </c>
      <c r="BE192" s="191">
        <f>IF(N192="základná",J192,0)</f>
        <v>0</v>
      </c>
      <c r="BF192" s="191">
        <f>IF(N192="znížená",J192,0)</f>
        <v>0</v>
      </c>
      <c r="BG192" s="191">
        <f>IF(N192="zákl. prenesená",J192,0)</f>
        <v>0</v>
      </c>
      <c r="BH192" s="191">
        <f>IF(N192="zníž. prenesená",J192,0)</f>
        <v>0</v>
      </c>
      <c r="BI192" s="191">
        <f>IF(N192="nulová",J192,0)</f>
        <v>0</v>
      </c>
      <c r="BJ192" s="19" t="s">
        <v>171</v>
      </c>
      <c r="BK192" s="191">
        <f>ROUND(I192*H192,2)</f>
        <v>0</v>
      </c>
      <c r="BL192" s="19" t="s">
        <v>240</v>
      </c>
      <c r="BM192" s="190" t="s">
        <v>2409</v>
      </c>
    </row>
    <row r="193" s="2" customFormat="1" ht="16.5" customHeight="1">
      <c r="A193" s="38"/>
      <c r="B193" s="177"/>
      <c r="C193" s="201" t="s">
        <v>712</v>
      </c>
      <c r="D193" s="201" t="s">
        <v>201</v>
      </c>
      <c r="E193" s="202" t="s">
        <v>2410</v>
      </c>
      <c r="F193" s="203" t="s">
        <v>2411</v>
      </c>
      <c r="G193" s="204" t="s">
        <v>216</v>
      </c>
      <c r="H193" s="205">
        <v>4</v>
      </c>
      <c r="I193" s="206"/>
      <c r="J193" s="207">
        <f>ROUND(I193*H193,2)</f>
        <v>0</v>
      </c>
      <c r="K193" s="208"/>
      <c r="L193" s="209"/>
      <c r="M193" s="210" t="s">
        <v>1</v>
      </c>
      <c r="N193" s="211" t="s">
        <v>42</v>
      </c>
      <c r="O193" s="78"/>
      <c r="P193" s="188">
        <f>O193*H193</f>
        <v>0</v>
      </c>
      <c r="Q193" s="188">
        <v>0</v>
      </c>
      <c r="R193" s="188">
        <f>Q193*H193</f>
        <v>0</v>
      </c>
      <c r="S193" s="188">
        <v>0</v>
      </c>
      <c r="T193" s="189">
        <f>S193*H193</f>
        <v>0</v>
      </c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R193" s="190" t="s">
        <v>523</v>
      </c>
      <c r="AT193" s="190" t="s">
        <v>201</v>
      </c>
      <c r="AU193" s="190" t="s">
        <v>171</v>
      </c>
      <c r="AY193" s="19" t="s">
        <v>165</v>
      </c>
      <c r="BE193" s="191">
        <f>IF(N193="základná",J193,0)</f>
        <v>0</v>
      </c>
      <c r="BF193" s="191">
        <f>IF(N193="znížená",J193,0)</f>
        <v>0</v>
      </c>
      <c r="BG193" s="191">
        <f>IF(N193="zákl. prenesená",J193,0)</f>
        <v>0</v>
      </c>
      <c r="BH193" s="191">
        <f>IF(N193="zníž. prenesená",J193,0)</f>
        <v>0</v>
      </c>
      <c r="BI193" s="191">
        <f>IF(N193="nulová",J193,0)</f>
        <v>0</v>
      </c>
      <c r="BJ193" s="19" t="s">
        <v>171</v>
      </c>
      <c r="BK193" s="191">
        <f>ROUND(I193*H193,2)</f>
        <v>0</v>
      </c>
      <c r="BL193" s="19" t="s">
        <v>240</v>
      </c>
      <c r="BM193" s="190" t="s">
        <v>2412</v>
      </c>
    </row>
    <row r="194" s="2" customFormat="1" ht="24.15" customHeight="1">
      <c r="A194" s="38"/>
      <c r="B194" s="177"/>
      <c r="C194" s="178" t="s">
        <v>716</v>
      </c>
      <c r="D194" s="178" t="s">
        <v>167</v>
      </c>
      <c r="E194" s="179" t="s">
        <v>2413</v>
      </c>
      <c r="F194" s="180" t="s">
        <v>2414</v>
      </c>
      <c r="G194" s="181" t="s">
        <v>216</v>
      </c>
      <c r="H194" s="182">
        <v>2</v>
      </c>
      <c r="I194" s="183"/>
      <c r="J194" s="184">
        <f>ROUND(I194*H194,2)</f>
        <v>0</v>
      </c>
      <c r="K194" s="185"/>
      <c r="L194" s="39"/>
      <c r="M194" s="186" t="s">
        <v>1</v>
      </c>
      <c r="N194" s="187" t="s">
        <v>42</v>
      </c>
      <c r="O194" s="78"/>
      <c r="P194" s="188">
        <f>O194*H194</f>
        <v>0</v>
      </c>
      <c r="Q194" s="188">
        <v>0</v>
      </c>
      <c r="R194" s="188">
        <f>Q194*H194</f>
        <v>0</v>
      </c>
      <c r="S194" s="188">
        <v>0</v>
      </c>
      <c r="T194" s="189">
        <f>S194*H194</f>
        <v>0</v>
      </c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R194" s="190" t="s">
        <v>240</v>
      </c>
      <c r="AT194" s="190" t="s">
        <v>167</v>
      </c>
      <c r="AU194" s="190" t="s">
        <v>171</v>
      </c>
      <c r="AY194" s="19" t="s">
        <v>165</v>
      </c>
      <c r="BE194" s="191">
        <f>IF(N194="základná",J194,0)</f>
        <v>0</v>
      </c>
      <c r="BF194" s="191">
        <f>IF(N194="znížená",J194,0)</f>
        <v>0</v>
      </c>
      <c r="BG194" s="191">
        <f>IF(N194="zákl. prenesená",J194,0)</f>
        <v>0</v>
      </c>
      <c r="BH194" s="191">
        <f>IF(N194="zníž. prenesená",J194,0)</f>
        <v>0</v>
      </c>
      <c r="BI194" s="191">
        <f>IF(N194="nulová",J194,0)</f>
        <v>0</v>
      </c>
      <c r="BJ194" s="19" t="s">
        <v>171</v>
      </c>
      <c r="BK194" s="191">
        <f>ROUND(I194*H194,2)</f>
        <v>0</v>
      </c>
      <c r="BL194" s="19" t="s">
        <v>240</v>
      </c>
      <c r="BM194" s="190" t="s">
        <v>2415</v>
      </c>
    </row>
    <row r="195" s="2" customFormat="1" ht="24.15" customHeight="1">
      <c r="A195" s="38"/>
      <c r="B195" s="177"/>
      <c r="C195" s="201" t="s">
        <v>720</v>
      </c>
      <c r="D195" s="201" t="s">
        <v>201</v>
      </c>
      <c r="E195" s="202" t="s">
        <v>2416</v>
      </c>
      <c r="F195" s="203" t="s">
        <v>2417</v>
      </c>
      <c r="G195" s="204" t="s">
        <v>216</v>
      </c>
      <c r="H195" s="205">
        <v>2</v>
      </c>
      <c r="I195" s="206"/>
      <c r="J195" s="207">
        <f>ROUND(I195*H195,2)</f>
        <v>0</v>
      </c>
      <c r="K195" s="208"/>
      <c r="L195" s="209"/>
      <c r="M195" s="210" t="s">
        <v>1</v>
      </c>
      <c r="N195" s="211" t="s">
        <v>42</v>
      </c>
      <c r="O195" s="78"/>
      <c r="P195" s="188">
        <f>O195*H195</f>
        <v>0</v>
      </c>
      <c r="Q195" s="188">
        <v>0</v>
      </c>
      <c r="R195" s="188">
        <f>Q195*H195</f>
        <v>0</v>
      </c>
      <c r="S195" s="188">
        <v>0</v>
      </c>
      <c r="T195" s="189">
        <f>S195*H195</f>
        <v>0</v>
      </c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R195" s="190" t="s">
        <v>523</v>
      </c>
      <c r="AT195" s="190" t="s">
        <v>201</v>
      </c>
      <c r="AU195" s="190" t="s">
        <v>171</v>
      </c>
      <c r="AY195" s="19" t="s">
        <v>165</v>
      </c>
      <c r="BE195" s="191">
        <f>IF(N195="základná",J195,0)</f>
        <v>0</v>
      </c>
      <c r="BF195" s="191">
        <f>IF(N195="znížená",J195,0)</f>
        <v>0</v>
      </c>
      <c r="BG195" s="191">
        <f>IF(N195="zákl. prenesená",J195,0)</f>
        <v>0</v>
      </c>
      <c r="BH195" s="191">
        <f>IF(N195="zníž. prenesená",J195,0)</f>
        <v>0</v>
      </c>
      <c r="BI195" s="191">
        <f>IF(N195="nulová",J195,0)</f>
        <v>0</v>
      </c>
      <c r="BJ195" s="19" t="s">
        <v>171</v>
      </c>
      <c r="BK195" s="191">
        <f>ROUND(I195*H195,2)</f>
        <v>0</v>
      </c>
      <c r="BL195" s="19" t="s">
        <v>240</v>
      </c>
      <c r="BM195" s="190" t="s">
        <v>2418</v>
      </c>
    </row>
    <row r="196" s="2" customFormat="1" ht="24.15" customHeight="1">
      <c r="A196" s="38"/>
      <c r="B196" s="177"/>
      <c r="C196" s="178" t="s">
        <v>725</v>
      </c>
      <c r="D196" s="178" t="s">
        <v>167</v>
      </c>
      <c r="E196" s="179" t="s">
        <v>2419</v>
      </c>
      <c r="F196" s="180" t="s">
        <v>2420</v>
      </c>
      <c r="G196" s="181" t="s">
        <v>216</v>
      </c>
      <c r="H196" s="182">
        <v>2</v>
      </c>
      <c r="I196" s="183"/>
      <c r="J196" s="184">
        <f>ROUND(I196*H196,2)</f>
        <v>0</v>
      </c>
      <c r="K196" s="185"/>
      <c r="L196" s="39"/>
      <c r="M196" s="186" t="s">
        <v>1</v>
      </c>
      <c r="N196" s="187" t="s">
        <v>42</v>
      </c>
      <c r="O196" s="78"/>
      <c r="P196" s="188">
        <f>O196*H196</f>
        <v>0</v>
      </c>
      <c r="Q196" s="188">
        <v>0</v>
      </c>
      <c r="R196" s="188">
        <f>Q196*H196</f>
        <v>0</v>
      </c>
      <c r="S196" s="188">
        <v>0</v>
      </c>
      <c r="T196" s="189">
        <f>S196*H196</f>
        <v>0</v>
      </c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R196" s="190" t="s">
        <v>240</v>
      </c>
      <c r="AT196" s="190" t="s">
        <v>167</v>
      </c>
      <c r="AU196" s="190" t="s">
        <v>171</v>
      </c>
      <c r="AY196" s="19" t="s">
        <v>165</v>
      </c>
      <c r="BE196" s="191">
        <f>IF(N196="základná",J196,0)</f>
        <v>0</v>
      </c>
      <c r="BF196" s="191">
        <f>IF(N196="znížená",J196,0)</f>
        <v>0</v>
      </c>
      <c r="BG196" s="191">
        <f>IF(N196="zákl. prenesená",J196,0)</f>
        <v>0</v>
      </c>
      <c r="BH196" s="191">
        <f>IF(N196="zníž. prenesená",J196,0)</f>
        <v>0</v>
      </c>
      <c r="BI196" s="191">
        <f>IF(N196="nulová",J196,0)</f>
        <v>0</v>
      </c>
      <c r="BJ196" s="19" t="s">
        <v>171</v>
      </c>
      <c r="BK196" s="191">
        <f>ROUND(I196*H196,2)</f>
        <v>0</v>
      </c>
      <c r="BL196" s="19" t="s">
        <v>240</v>
      </c>
      <c r="BM196" s="190" t="s">
        <v>2421</v>
      </c>
    </row>
    <row r="197" s="2" customFormat="1" ht="24.15" customHeight="1">
      <c r="A197" s="38"/>
      <c r="B197" s="177"/>
      <c r="C197" s="201" t="s">
        <v>730</v>
      </c>
      <c r="D197" s="201" t="s">
        <v>201</v>
      </c>
      <c r="E197" s="202" t="s">
        <v>2422</v>
      </c>
      <c r="F197" s="203" t="s">
        <v>2423</v>
      </c>
      <c r="G197" s="204" t="s">
        <v>216</v>
      </c>
      <c r="H197" s="205">
        <v>2</v>
      </c>
      <c r="I197" s="206"/>
      <c r="J197" s="207">
        <f>ROUND(I197*H197,2)</f>
        <v>0</v>
      </c>
      <c r="K197" s="208"/>
      <c r="L197" s="209"/>
      <c r="M197" s="210" t="s">
        <v>1</v>
      </c>
      <c r="N197" s="211" t="s">
        <v>42</v>
      </c>
      <c r="O197" s="78"/>
      <c r="P197" s="188">
        <f>O197*H197</f>
        <v>0</v>
      </c>
      <c r="Q197" s="188">
        <v>0</v>
      </c>
      <c r="R197" s="188">
        <f>Q197*H197</f>
        <v>0</v>
      </c>
      <c r="S197" s="188">
        <v>0</v>
      </c>
      <c r="T197" s="189">
        <f>S197*H197</f>
        <v>0</v>
      </c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R197" s="190" t="s">
        <v>523</v>
      </c>
      <c r="AT197" s="190" t="s">
        <v>201</v>
      </c>
      <c r="AU197" s="190" t="s">
        <v>171</v>
      </c>
      <c r="AY197" s="19" t="s">
        <v>165</v>
      </c>
      <c r="BE197" s="191">
        <f>IF(N197="základná",J197,0)</f>
        <v>0</v>
      </c>
      <c r="BF197" s="191">
        <f>IF(N197="znížená",J197,0)</f>
        <v>0</v>
      </c>
      <c r="BG197" s="191">
        <f>IF(N197="zákl. prenesená",J197,0)</f>
        <v>0</v>
      </c>
      <c r="BH197" s="191">
        <f>IF(N197="zníž. prenesená",J197,0)</f>
        <v>0</v>
      </c>
      <c r="BI197" s="191">
        <f>IF(N197="nulová",J197,0)</f>
        <v>0</v>
      </c>
      <c r="BJ197" s="19" t="s">
        <v>171</v>
      </c>
      <c r="BK197" s="191">
        <f>ROUND(I197*H197,2)</f>
        <v>0</v>
      </c>
      <c r="BL197" s="19" t="s">
        <v>240</v>
      </c>
      <c r="BM197" s="190" t="s">
        <v>2424</v>
      </c>
    </row>
    <row r="198" s="2" customFormat="1" ht="21.75" customHeight="1">
      <c r="A198" s="38"/>
      <c r="B198" s="177"/>
      <c r="C198" s="178" t="s">
        <v>734</v>
      </c>
      <c r="D198" s="178" t="s">
        <v>167</v>
      </c>
      <c r="E198" s="179" t="s">
        <v>2425</v>
      </c>
      <c r="F198" s="180" t="s">
        <v>2426</v>
      </c>
      <c r="G198" s="181" t="s">
        <v>216</v>
      </c>
      <c r="H198" s="182">
        <v>4</v>
      </c>
      <c r="I198" s="183"/>
      <c r="J198" s="184">
        <f>ROUND(I198*H198,2)</f>
        <v>0</v>
      </c>
      <c r="K198" s="185"/>
      <c r="L198" s="39"/>
      <c r="M198" s="186" t="s">
        <v>1</v>
      </c>
      <c r="N198" s="187" t="s">
        <v>42</v>
      </c>
      <c r="O198" s="78"/>
      <c r="P198" s="188">
        <f>O198*H198</f>
        <v>0</v>
      </c>
      <c r="Q198" s="188">
        <v>0</v>
      </c>
      <c r="R198" s="188">
        <f>Q198*H198</f>
        <v>0</v>
      </c>
      <c r="S198" s="188">
        <v>0</v>
      </c>
      <c r="T198" s="189">
        <f>S198*H198</f>
        <v>0</v>
      </c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R198" s="190" t="s">
        <v>240</v>
      </c>
      <c r="AT198" s="190" t="s">
        <v>167</v>
      </c>
      <c r="AU198" s="190" t="s">
        <v>171</v>
      </c>
      <c r="AY198" s="19" t="s">
        <v>165</v>
      </c>
      <c r="BE198" s="191">
        <f>IF(N198="základná",J198,0)</f>
        <v>0</v>
      </c>
      <c r="BF198" s="191">
        <f>IF(N198="znížená",J198,0)</f>
        <v>0</v>
      </c>
      <c r="BG198" s="191">
        <f>IF(N198="zákl. prenesená",J198,0)</f>
        <v>0</v>
      </c>
      <c r="BH198" s="191">
        <f>IF(N198="zníž. prenesená",J198,0)</f>
        <v>0</v>
      </c>
      <c r="BI198" s="191">
        <f>IF(N198="nulová",J198,0)</f>
        <v>0</v>
      </c>
      <c r="BJ198" s="19" t="s">
        <v>171</v>
      </c>
      <c r="BK198" s="191">
        <f>ROUND(I198*H198,2)</f>
        <v>0</v>
      </c>
      <c r="BL198" s="19" t="s">
        <v>240</v>
      </c>
      <c r="BM198" s="190" t="s">
        <v>2427</v>
      </c>
    </row>
    <row r="199" s="2" customFormat="1" ht="21.75" customHeight="1">
      <c r="A199" s="38"/>
      <c r="B199" s="177"/>
      <c r="C199" s="201" t="s">
        <v>738</v>
      </c>
      <c r="D199" s="201" t="s">
        <v>201</v>
      </c>
      <c r="E199" s="202" t="s">
        <v>2428</v>
      </c>
      <c r="F199" s="203" t="s">
        <v>2429</v>
      </c>
      <c r="G199" s="204" t="s">
        <v>216</v>
      </c>
      <c r="H199" s="205">
        <v>4</v>
      </c>
      <c r="I199" s="206"/>
      <c r="J199" s="207">
        <f>ROUND(I199*H199,2)</f>
        <v>0</v>
      </c>
      <c r="K199" s="208"/>
      <c r="L199" s="209"/>
      <c r="M199" s="210" t="s">
        <v>1</v>
      </c>
      <c r="N199" s="211" t="s">
        <v>42</v>
      </c>
      <c r="O199" s="78"/>
      <c r="P199" s="188">
        <f>O199*H199</f>
        <v>0</v>
      </c>
      <c r="Q199" s="188">
        <v>0</v>
      </c>
      <c r="R199" s="188">
        <f>Q199*H199</f>
        <v>0</v>
      </c>
      <c r="S199" s="188">
        <v>0</v>
      </c>
      <c r="T199" s="189">
        <f>S199*H199</f>
        <v>0</v>
      </c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R199" s="190" t="s">
        <v>523</v>
      </c>
      <c r="AT199" s="190" t="s">
        <v>201</v>
      </c>
      <c r="AU199" s="190" t="s">
        <v>171</v>
      </c>
      <c r="AY199" s="19" t="s">
        <v>165</v>
      </c>
      <c r="BE199" s="191">
        <f>IF(N199="základná",J199,0)</f>
        <v>0</v>
      </c>
      <c r="BF199" s="191">
        <f>IF(N199="znížená",J199,0)</f>
        <v>0</v>
      </c>
      <c r="BG199" s="191">
        <f>IF(N199="zákl. prenesená",J199,0)</f>
        <v>0</v>
      </c>
      <c r="BH199" s="191">
        <f>IF(N199="zníž. prenesená",J199,0)</f>
        <v>0</v>
      </c>
      <c r="BI199" s="191">
        <f>IF(N199="nulová",J199,0)</f>
        <v>0</v>
      </c>
      <c r="BJ199" s="19" t="s">
        <v>171</v>
      </c>
      <c r="BK199" s="191">
        <f>ROUND(I199*H199,2)</f>
        <v>0</v>
      </c>
      <c r="BL199" s="19" t="s">
        <v>240</v>
      </c>
      <c r="BM199" s="190" t="s">
        <v>2430</v>
      </c>
    </row>
    <row r="200" s="2" customFormat="1" ht="16.5" customHeight="1">
      <c r="A200" s="38"/>
      <c r="B200" s="177"/>
      <c r="C200" s="178" t="s">
        <v>742</v>
      </c>
      <c r="D200" s="178" t="s">
        <v>167</v>
      </c>
      <c r="E200" s="179" t="s">
        <v>2431</v>
      </c>
      <c r="F200" s="180" t="s">
        <v>2432</v>
      </c>
      <c r="G200" s="181" t="s">
        <v>216</v>
      </c>
      <c r="H200" s="182">
        <v>1</v>
      </c>
      <c r="I200" s="183"/>
      <c r="J200" s="184">
        <f>ROUND(I200*H200,2)</f>
        <v>0</v>
      </c>
      <c r="K200" s="185"/>
      <c r="L200" s="39"/>
      <c r="M200" s="186" t="s">
        <v>1</v>
      </c>
      <c r="N200" s="187" t="s">
        <v>42</v>
      </c>
      <c r="O200" s="78"/>
      <c r="P200" s="188">
        <f>O200*H200</f>
        <v>0</v>
      </c>
      <c r="Q200" s="188">
        <v>0</v>
      </c>
      <c r="R200" s="188">
        <f>Q200*H200</f>
        <v>0</v>
      </c>
      <c r="S200" s="188">
        <v>0</v>
      </c>
      <c r="T200" s="189">
        <f>S200*H200</f>
        <v>0</v>
      </c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R200" s="190" t="s">
        <v>240</v>
      </c>
      <c r="AT200" s="190" t="s">
        <v>167</v>
      </c>
      <c r="AU200" s="190" t="s">
        <v>171</v>
      </c>
      <c r="AY200" s="19" t="s">
        <v>165</v>
      </c>
      <c r="BE200" s="191">
        <f>IF(N200="základná",J200,0)</f>
        <v>0</v>
      </c>
      <c r="BF200" s="191">
        <f>IF(N200="znížená",J200,0)</f>
        <v>0</v>
      </c>
      <c r="BG200" s="191">
        <f>IF(N200="zákl. prenesená",J200,0)</f>
        <v>0</v>
      </c>
      <c r="BH200" s="191">
        <f>IF(N200="zníž. prenesená",J200,0)</f>
        <v>0</v>
      </c>
      <c r="BI200" s="191">
        <f>IF(N200="nulová",J200,0)</f>
        <v>0</v>
      </c>
      <c r="BJ200" s="19" t="s">
        <v>171</v>
      </c>
      <c r="BK200" s="191">
        <f>ROUND(I200*H200,2)</f>
        <v>0</v>
      </c>
      <c r="BL200" s="19" t="s">
        <v>240</v>
      </c>
      <c r="BM200" s="190" t="s">
        <v>2433</v>
      </c>
    </row>
    <row r="201" s="2" customFormat="1" ht="24.15" customHeight="1">
      <c r="A201" s="38"/>
      <c r="B201" s="177"/>
      <c r="C201" s="201" t="s">
        <v>746</v>
      </c>
      <c r="D201" s="201" t="s">
        <v>201</v>
      </c>
      <c r="E201" s="202" t="s">
        <v>2434</v>
      </c>
      <c r="F201" s="203" t="s">
        <v>2435</v>
      </c>
      <c r="G201" s="204" t="s">
        <v>216</v>
      </c>
      <c r="H201" s="205">
        <v>1</v>
      </c>
      <c r="I201" s="206"/>
      <c r="J201" s="207">
        <f>ROUND(I201*H201,2)</f>
        <v>0</v>
      </c>
      <c r="K201" s="208"/>
      <c r="L201" s="209"/>
      <c r="M201" s="210" t="s">
        <v>1</v>
      </c>
      <c r="N201" s="211" t="s">
        <v>42</v>
      </c>
      <c r="O201" s="78"/>
      <c r="P201" s="188">
        <f>O201*H201</f>
        <v>0</v>
      </c>
      <c r="Q201" s="188">
        <v>0</v>
      </c>
      <c r="R201" s="188">
        <f>Q201*H201</f>
        <v>0</v>
      </c>
      <c r="S201" s="188">
        <v>0</v>
      </c>
      <c r="T201" s="189">
        <f>S201*H201</f>
        <v>0</v>
      </c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R201" s="190" t="s">
        <v>523</v>
      </c>
      <c r="AT201" s="190" t="s">
        <v>201</v>
      </c>
      <c r="AU201" s="190" t="s">
        <v>171</v>
      </c>
      <c r="AY201" s="19" t="s">
        <v>165</v>
      </c>
      <c r="BE201" s="191">
        <f>IF(N201="základná",J201,0)</f>
        <v>0</v>
      </c>
      <c r="BF201" s="191">
        <f>IF(N201="znížená",J201,0)</f>
        <v>0</v>
      </c>
      <c r="BG201" s="191">
        <f>IF(N201="zákl. prenesená",J201,0)</f>
        <v>0</v>
      </c>
      <c r="BH201" s="191">
        <f>IF(N201="zníž. prenesená",J201,0)</f>
        <v>0</v>
      </c>
      <c r="BI201" s="191">
        <f>IF(N201="nulová",J201,0)</f>
        <v>0</v>
      </c>
      <c r="BJ201" s="19" t="s">
        <v>171</v>
      </c>
      <c r="BK201" s="191">
        <f>ROUND(I201*H201,2)</f>
        <v>0</v>
      </c>
      <c r="BL201" s="19" t="s">
        <v>240</v>
      </c>
      <c r="BM201" s="190" t="s">
        <v>2436</v>
      </c>
    </row>
    <row r="202" s="2" customFormat="1" ht="16.5" customHeight="1">
      <c r="A202" s="38"/>
      <c r="B202" s="177"/>
      <c r="C202" s="178" t="s">
        <v>751</v>
      </c>
      <c r="D202" s="178" t="s">
        <v>167</v>
      </c>
      <c r="E202" s="179" t="s">
        <v>2437</v>
      </c>
      <c r="F202" s="180" t="s">
        <v>2438</v>
      </c>
      <c r="G202" s="181" t="s">
        <v>2439</v>
      </c>
      <c r="H202" s="182">
        <v>4</v>
      </c>
      <c r="I202" s="183"/>
      <c r="J202" s="184">
        <f>ROUND(I202*H202,2)</f>
        <v>0</v>
      </c>
      <c r="K202" s="185"/>
      <c r="L202" s="39"/>
      <c r="M202" s="186" t="s">
        <v>1</v>
      </c>
      <c r="N202" s="187" t="s">
        <v>42</v>
      </c>
      <c r="O202" s="78"/>
      <c r="P202" s="188">
        <f>O202*H202</f>
        <v>0</v>
      </c>
      <c r="Q202" s="188">
        <v>0</v>
      </c>
      <c r="R202" s="188">
        <f>Q202*H202</f>
        <v>0</v>
      </c>
      <c r="S202" s="188">
        <v>0</v>
      </c>
      <c r="T202" s="189">
        <f>S202*H202</f>
        <v>0</v>
      </c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R202" s="190" t="s">
        <v>240</v>
      </c>
      <c r="AT202" s="190" t="s">
        <v>167</v>
      </c>
      <c r="AU202" s="190" t="s">
        <v>171</v>
      </c>
      <c r="AY202" s="19" t="s">
        <v>165</v>
      </c>
      <c r="BE202" s="191">
        <f>IF(N202="základná",J202,0)</f>
        <v>0</v>
      </c>
      <c r="BF202" s="191">
        <f>IF(N202="znížená",J202,0)</f>
        <v>0</v>
      </c>
      <c r="BG202" s="191">
        <f>IF(N202="zákl. prenesená",J202,0)</f>
        <v>0</v>
      </c>
      <c r="BH202" s="191">
        <f>IF(N202="zníž. prenesená",J202,0)</f>
        <v>0</v>
      </c>
      <c r="BI202" s="191">
        <f>IF(N202="nulová",J202,0)</f>
        <v>0</v>
      </c>
      <c r="BJ202" s="19" t="s">
        <v>171</v>
      </c>
      <c r="BK202" s="191">
        <f>ROUND(I202*H202,2)</f>
        <v>0</v>
      </c>
      <c r="BL202" s="19" t="s">
        <v>240</v>
      </c>
      <c r="BM202" s="190" t="s">
        <v>2440</v>
      </c>
    </row>
    <row r="203" s="2" customFormat="1" ht="21.75" customHeight="1">
      <c r="A203" s="38"/>
      <c r="B203" s="177"/>
      <c r="C203" s="201" t="s">
        <v>767</v>
      </c>
      <c r="D203" s="201" t="s">
        <v>201</v>
      </c>
      <c r="E203" s="202" t="s">
        <v>2441</v>
      </c>
      <c r="F203" s="203" t="s">
        <v>2442</v>
      </c>
      <c r="G203" s="204" t="s">
        <v>216</v>
      </c>
      <c r="H203" s="205">
        <v>4</v>
      </c>
      <c r="I203" s="206"/>
      <c r="J203" s="207">
        <f>ROUND(I203*H203,2)</f>
        <v>0</v>
      </c>
      <c r="K203" s="208"/>
      <c r="L203" s="209"/>
      <c r="M203" s="210" t="s">
        <v>1</v>
      </c>
      <c r="N203" s="211" t="s">
        <v>42</v>
      </c>
      <c r="O203" s="78"/>
      <c r="P203" s="188">
        <f>O203*H203</f>
        <v>0</v>
      </c>
      <c r="Q203" s="188">
        <v>0</v>
      </c>
      <c r="R203" s="188">
        <f>Q203*H203</f>
        <v>0</v>
      </c>
      <c r="S203" s="188">
        <v>0</v>
      </c>
      <c r="T203" s="189">
        <f>S203*H203</f>
        <v>0</v>
      </c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R203" s="190" t="s">
        <v>523</v>
      </c>
      <c r="AT203" s="190" t="s">
        <v>201</v>
      </c>
      <c r="AU203" s="190" t="s">
        <v>171</v>
      </c>
      <c r="AY203" s="19" t="s">
        <v>165</v>
      </c>
      <c r="BE203" s="191">
        <f>IF(N203="základná",J203,0)</f>
        <v>0</v>
      </c>
      <c r="BF203" s="191">
        <f>IF(N203="znížená",J203,0)</f>
        <v>0</v>
      </c>
      <c r="BG203" s="191">
        <f>IF(N203="zákl. prenesená",J203,0)</f>
        <v>0</v>
      </c>
      <c r="BH203" s="191">
        <f>IF(N203="zníž. prenesená",J203,0)</f>
        <v>0</v>
      </c>
      <c r="BI203" s="191">
        <f>IF(N203="nulová",J203,0)</f>
        <v>0</v>
      </c>
      <c r="BJ203" s="19" t="s">
        <v>171</v>
      </c>
      <c r="BK203" s="191">
        <f>ROUND(I203*H203,2)</f>
        <v>0</v>
      </c>
      <c r="BL203" s="19" t="s">
        <v>240</v>
      </c>
      <c r="BM203" s="190" t="s">
        <v>2443</v>
      </c>
    </row>
    <row r="204" s="2" customFormat="1" ht="24.15" customHeight="1">
      <c r="A204" s="38"/>
      <c r="B204" s="177"/>
      <c r="C204" s="178" t="s">
        <v>775</v>
      </c>
      <c r="D204" s="178" t="s">
        <v>167</v>
      </c>
      <c r="E204" s="179" t="s">
        <v>2444</v>
      </c>
      <c r="F204" s="180" t="s">
        <v>2445</v>
      </c>
      <c r="G204" s="181" t="s">
        <v>216</v>
      </c>
      <c r="H204" s="182">
        <v>1</v>
      </c>
      <c r="I204" s="183"/>
      <c r="J204" s="184">
        <f>ROUND(I204*H204,2)</f>
        <v>0</v>
      </c>
      <c r="K204" s="185"/>
      <c r="L204" s="39"/>
      <c r="M204" s="186" t="s">
        <v>1</v>
      </c>
      <c r="N204" s="187" t="s">
        <v>42</v>
      </c>
      <c r="O204" s="78"/>
      <c r="P204" s="188">
        <f>O204*H204</f>
        <v>0</v>
      </c>
      <c r="Q204" s="188">
        <v>0</v>
      </c>
      <c r="R204" s="188">
        <f>Q204*H204</f>
        <v>0</v>
      </c>
      <c r="S204" s="188">
        <v>0</v>
      </c>
      <c r="T204" s="189">
        <f>S204*H204</f>
        <v>0</v>
      </c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R204" s="190" t="s">
        <v>240</v>
      </c>
      <c r="AT204" s="190" t="s">
        <v>167</v>
      </c>
      <c r="AU204" s="190" t="s">
        <v>171</v>
      </c>
      <c r="AY204" s="19" t="s">
        <v>165</v>
      </c>
      <c r="BE204" s="191">
        <f>IF(N204="základná",J204,0)</f>
        <v>0</v>
      </c>
      <c r="BF204" s="191">
        <f>IF(N204="znížená",J204,0)</f>
        <v>0</v>
      </c>
      <c r="BG204" s="191">
        <f>IF(N204="zákl. prenesená",J204,0)</f>
        <v>0</v>
      </c>
      <c r="BH204" s="191">
        <f>IF(N204="zníž. prenesená",J204,0)</f>
        <v>0</v>
      </c>
      <c r="BI204" s="191">
        <f>IF(N204="nulová",J204,0)</f>
        <v>0</v>
      </c>
      <c r="BJ204" s="19" t="s">
        <v>171</v>
      </c>
      <c r="BK204" s="191">
        <f>ROUND(I204*H204,2)</f>
        <v>0</v>
      </c>
      <c r="BL204" s="19" t="s">
        <v>240</v>
      </c>
      <c r="BM204" s="190" t="s">
        <v>2446</v>
      </c>
    </row>
    <row r="205" s="2" customFormat="1" ht="24.15" customHeight="1">
      <c r="A205" s="38"/>
      <c r="B205" s="177"/>
      <c r="C205" s="201" t="s">
        <v>782</v>
      </c>
      <c r="D205" s="201" t="s">
        <v>201</v>
      </c>
      <c r="E205" s="202" t="s">
        <v>2447</v>
      </c>
      <c r="F205" s="203" t="s">
        <v>2448</v>
      </c>
      <c r="G205" s="204" t="s">
        <v>216</v>
      </c>
      <c r="H205" s="205">
        <v>1</v>
      </c>
      <c r="I205" s="206"/>
      <c r="J205" s="207">
        <f>ROUND(I205*H205,2)</f>
        <v>0</v>
      </c>
      <c r="K205" s="208"/>
      <c r="L205" s="209"/>
      <c r="M205" s="210" t="s">
        <v>1</v>
      </c>
      <c r="N205" s="211" t="s">
        <v>42</v>
      </c>
      <c r="O205" s="78"/>
      <c r="P205" s="188">
        <f>O205*H205</f>
        <v>0</v>
      </c>
      <c r="Q205" s="188">
        <v>0</v>
      </c>
      <c r="R205" s="188">
        <f>Q205*H205</f>
        <v>0</v>
      </c>
      <c r="S205" s="188">
        <v>0</v>
      </c>
      <c r="T205" s="189">
        <f>S205*H205</f>
        <v>0</v>
      </c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R205" s="190" t="s">
        <v>523</v>
      </c>
      <c r="AT205" s="190" t="s">
        <v>201</v>
      </c>
      <c r="AU205" s="190" t="s">
        <v>171</v>
      </c>
      <c r="AY205" s="19" t="s">
        <v>165</v>
      </c>
      <c r="BE205" s="191">
        <f>IF(N205="základná",J205,0)</f>
        <v>0</v>
      </c>
      <c r="BF205" s="191">
        <f>IF(N205="znížená",J205,0)</f>
        <v>0</v>
      </c>
      <c r="BG205" s="191">
        <f>IF(N205="zákl. prenesená",J205,0)</f>
        <v>0</v>
      </c>
      <c r="BH205" s="191">
        <f>IF(N205="zníž. prenesená",J205,0)</f>
        <v>0</v>
      </c>
      <c r="BI205" s="191">
        <f>IF(N205="nulová",J205,0)</f>
        <v>0</v>
      </c>
      <c r="BJ205" s="19" t="s">
        <v>171</v>
      </c>
      <c r="BK205" s="191">
        <f>ROUND(I205*H205,2)</f>
        <v>0</v>
      </c>
      <c r="BL205" s="19" t="s">
        <v>240</v>
      </c>
      <c r="BM205" s="190" t="s">
        <v>2449</v>
      </c>
    </row>
    <row r="206" s="2" customFormat="1" ht="16.5" customHeight="1">
      <c r="A206" s="38"/>
      <c r="B206" s="177"/>
      <c r="C206" s="178" t="s">
        <v>789</v>
      </c>
      <c r="D206" s="178" t="s">
        <v>167</v>
      </c>
      <c r="E206" s="179" t="s">
        <v>2450</v>
      </c>
      <c r="F206" s="180" t="s">
        <v>2451</v>
      </c>
      <c r="G206" s="181" t="s">
        <v>222</v>
      </c>
      <c r="H206" s="182">
        <v>1689.4500000000001</v>
      </c>
      <c r="I206" s="183"/>
      <c r="J206" s="184">
        <f>ROUND(I206*H206,2)</f>
        <v>0</v>
      </c>
      <c r="K206" s="185"/>
      <c r="L206" s="39"/>
      <c r="M206" s="186" t="s">
        <v>1</v>
      </c>
      <c r="N206" s="187" t="s">
        <v>42</v>
      </c>
      <c r="O206" s="78"/>
      <c r="P206" s="188">
        <f>O206*H206</f>
        <v>0</v>
      </c>
      <c r="Q206" s="188">
        <v>0</v>
      </c>
      <c r="R206" s="188">
        <f>Q206*H206</f>
        <v>0</v>
      </c>
      <c r="S206" s="188">
        <v>0</v>
      </c>
      <c r="T206" s="189">
        <f>S206*H206</f>
        <v>0</v>
      </c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R206" s="190" t="s">
        <v>240</v>
      </c>
      <c r="AT206" s="190" t="s">
        <v>167</v>
      </c>
      <c r="AU206" s="190" t="s">
        <v>171</v>
      </c>
      <c r="AY206" s="19" t="s">
        <v>165</v>
      </c>
      <c r="BE206" s="191">
        <f>IF(N206="základná",J206,0)</f>
        <v>0</v>
      </c>
      <c r="BF206" s="191">
        <f>IF(N206="znížená",J206,0)</f>
        <v>0</v>
      </c>
      <c r="BG206" s="191">
        <f>IF(N206="zákl. prenesená",J206,0)</f>
        <v>0</v>
      </c>
      <c r="BH206" s="191">
        <f>IF(N206="zníž. prenesená",J206,0)</f>
        <v>0</v>
      </c>
      <c r="BI206" s="191">
        <f>IF(N206="nulová",J206,0)</f>
        <v>0</v>
      </c>
      <c r="BJ206" s="19" t="s">
        <v>171</v>
      </c>
      <c r="BK206" s="191">
        <f>ROUND(I206*H206,2)</f>
        <v>0</v>
      </c>
      <c r="BL206" s="19" t="s">
        <v>240</v>
      </c>
      <c r="BM206" s="190" t="s">
        <v>2452</v>
      </c>
    </row>
    <row r="207" s="2" customFormat="1" ht="24.15" customHeight="1">
      <c r="A207" s="38"/>
      <c r="B207" s="177"/>
      <c r="C207" s="178" t="s">
        <v>795</v>
      </c>
      <c r="D207" s="178" t="s">
        <v>167</v>
      </c>
      <c r="E207" s="179" t="s">
        <v>2453</v>
      </c>
      <c r="F207" s="180" t="s">
        <v>2454</v>
      </c>
      <c r="G207" s="181" t="s">
        <v>222</v>
      </c>
      <c r="H207" s="182">
        <v>1705.2000000000001</v>
      </c>
      <c r="I207" s="183"/>
      <c r="J207" s="184">
        <f>ROUND(I207*H207,2)</f>
        <v>0</v>
      </c>
      <c r="K207" s="185"/>
      <c r="L207" s="39"/>
      <c r="M207" s="186" t="s">
        <v>1</v>
      </c>
      <c r="N207" s="187" t="s">
        <v>42</v>
      </c>
      <c r="O207" s="78"/>
      <c r="P207" s="188">
        <f>O207*H207</f>
        <v>0</v>
      </c>
      <c r="Q207" s="188">
        <v>0</v>
      </c>
      <c r="R207" s="188">
        <f>Q207*H207</f>
        <v>0</v>
      </c>
      <c r="S207" s="188">
        <v>0</v>
      </c>
      <c r="T207" s="189">
        <f>S207*H207</f>
        <v>0</v>
      </c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R207" s="190" t="s">
        <v>240</v>
      </c>
      <c r="AT207" s="190" t="s">
        <v>167</v>
      </c>
      <c r="AU207" s="190" t="s">
        <v>171</v>
      </c>
      <c r="AY207" s="19" t="s">
        <v>165</v>
      </c>
      <c r="BE207" s="191">
        <f>IF(N207="základná",J207,0)</f>
        <v>0</v>
      </c>
      <c r="BF207" s="191">
        <f>IF(N207="znížená",J207,0)</f>
        <v>0</v>
      </c>
      <c r="BG207" s="191">
        <f>IF(N207="zákl. prenesená",J207,0)</f>
        <v>0</v>
      </c>
      <c r="BH207" s="191">
        <f>IF(N207="zníž. prenesená",J207,0)</f>
        <v>0</v>
      </c>
      <c r="BI207" s="191">
        <f>IF(N207="nulová",J207,0)</f>
        <v>0</v>
      </c>
      <c r="BJ207" s="19" t="s">
        <v>171</v>
      </c>
      <c r="BK207" s="191">
        <f>ROUND(I207*H207,2)</f>
        <v>0</v>
      </c>
      <c r="BL207" s="19" t="s">
        <v>240</v>
      </c>
      <c r="BM207" s="190" t="s">
        <v>2455</v>
      </c>
    </row>
    <row r="208" s="2" customFormat="1" ht="33" customHeight="1">
      <c r="A208" s="38"/>
      <c r="B208" s="177"/>
      <c r="C208" s="178" t="s">
        <v>799</v>
      </c>
      <c r="D208" s="178" t="s">
        <v>167</v>
      </c>
      <c r="E208" s="179" t="s">
        <v>2456</v>
      </c>
      <c r="F208" s="180" t="s">
        <v>2457</v>
      </c>
      <c r="G208" s="181" t="s">
        <v>204</v>
      </c>
      <c r="H208" s="182">
        <v>4.0759999999999996</v>
      </c>
      <c r="I208" s="183"/>
      <c r="J208" s="184">
        <f>ROUND(I208*H208,2)</f>
        <v>0</v>
      </c>
      <c r="K208" s="185"/>
      <c r="L208" s="39"/>
      <c r="M208" s="186" t="s">
        <v>1</v>
      </c>
      <c r="N208" s="187" t="s">
        <v>42</v>
      </c>
      <c r="O208" s="78"/>
      <c r="P208" s="188">
        <f>O208*H208</f>
        <v>0</v>
      </c>
      <c r="Q208" s="188">
        <v>0</v>
      </c>
      <c r="R208" s="188">
        <f>Q208*H208</f>
        <v>0</v>
      </c>
      <c r="S208" s="188">
        <v>0</v>
      </c>
      <c r="T208" s="189">
        <f>S208*H208</f>
        <v>0</v>
      </c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R208" s="190" t="s">
        <v>240</v>
      </c>
      <c r="AT208" s="190" t="s">
        <v>167</v>
      </c>
      <c r="AU208" s="190" t="s">
        <v>171</v>
      </c>
      <c r="AY208" s="19" t="s">
        <v>165</v>
      </c>
      <c r="BE208" s="191">
        <f>IF(N208="základná",J208,0)</f>
        <v>0</v>
      </c>
      <c r="BF208" s="191">
        <f>IF(N208="znížená",J208,0)</f>
        <v>0</v>
      </c>
      <c r="BG208" s="191">
        <f>IF(N208="zákl. prenesená",J208,0)</f>
        <v>0</v>
      </c>
      <c r="BH208" s="191">
        <f>IF(N208="zníž. prenesená",J208,0)</f>
        <v>0</v>
      </c>
      <c r="BI208" s="191">
        <f>IF(N208="nulová",J208,0)</f>
        <v>0</v>
      </c>
      <c r="BJ208" s="19" t="s">
        <v>171</v>
      </c>
      <c r="BK208" s="191">
        <f>ROUND(I208*H208,2)</f>
        <v>0</v>
      </c>
      <c r="BL208" s="19" t="s">
        <v>240</v>
      </c>
      <c r="BM208" s="190" t="s">
        <v>2458</v>
      </c>
    </row>
    <row r="209" s="2" customFormat="1" ht="24.15" customHeight="1">
      <c r="A209" s="38"/>
      <c r="B209" s="177"/>
      <c r="C209" s="178" t="s">
        <v>807</v>
      </c>
      <c r="D209" s="178" t="s">
        <v>167</v>
      </c>
      <c r="E209" s="179" t="s">
        <v>2459</v>
      </c>
      <c r="F209" s="180" t="s">
        <v>2460</v>
      </c>
      <c r="G209" s="181" t="s">
        <v>949</v>
      </c>
      <c r="H209" s="235"/>
      <c r="I209" s="183"/>
      <c r="J209" s="184">
        <f>ROUND(I209*H209,2)</f>
        <v>0</v>
      </c>
      <c r="K209" s="185"/>
      <c r="L209" s="39"/>
      <c r="M209" s="186" t="s">
        <v>1</v>
      </c>
      <c r="N209" s="187" t="s">
        <v>42</v>
      </c>
      <c r="O209" s="78"/>
      <c r="P209" s="188">
        <f>O209*H209</f>
        <v>0</v>
      </c>
      <c r="Q209" s="188">
        <v>0</v>
      </c>
      <c r="R209" s="188">
        <f>Q209*H209</f>
        <v>0</v>
      </c>
      <c r="S209" s="188">
        <v>0</v>
      </c>
      <c r="T209" s="189">
        <f>S209*H209</f>
        <v>0</v>
      </c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R209" s="190" t="s">
        <v>240</v>
      </c>
      <c r="AT209" s="190" t="s">
        <v>167</v>
      </c>
      <c r="AU209" s="190" t="s">
        <v>171</v>
      </c>
      <c r="AY209" s="19" t="s">
        <v>165</v>
      </c>
      <c r="BE209" s="191">
        <f>IF(N209="základná",J209,0)</f>
        <v>0</v>
      </c>
      <c r="BF209" s="191">
        <f>IF(N209="znížená",J209,0)</f>
        <v>0</v>
      </c>
      <c r="BG209" s="191">
        <f>IF(N209="zákl. prenesená",J209,0)</f>
        <v>0</v>
      </c>
      <c r="BH209" s="191">
        <f>IF(N209="zníž. prenesená",J209,0)</f>
        <v>0</v>
      </c>
      <c r="BI209" s="191">
        <f>IF(N209="nulová",J209,0)</f>
        <v>0</v>
      </c>
      <c r="BJ209" s="19" t="s">
        <v>171</v>
      </c>
      <c r="BK209" s="191">
        <f>ROUND(I209*H209,2)</f>
        <v>0</v>
      </c>
      <c r="BL209" s="19" t="s">
        <v>240</v>
      </c>
      <c r="BM209" s="190" t="s">
        <v>2461</v>
      </c>
    </row>
    <row r="210" s="12" customFormat="1" ht="22.8" customHeight="1">
      <c r="A210" s="12"/>
      <c r="B210" s="164"/>
      <c r="C210" s="12"/>
      <c r="D210" s="165" t="s">
        <v>75</v>
      </c>
      <c r="E210" s="175" t="s">
        <v>2462</v>
      </c>
      <c r="F210" s="175" t="s">
        <v>2463</v>
      </c>
      <c r="G210" s="12"/>
      <c r="H210" s="12"/>
      <c r="I210" s="167"/>
      <c r="J210" s="176">
        <f>BK210</f>
        <v>0</v>
      </c>
      <c r="K210" s="12"/>
      <c r="L210" s="164"/>
      <c r="M210" s="169"/>
      <c r="N210" s="170"/>
      <c r="O210" s="170"/>
      <c r="P210" s="171">
        <f>SUM(P211:P212)</f>
        <v>0</v>
      </c>
      <c r="Q210" s="170"/>
      <c r="R210" s="171">
        <f>SUM(R211:R212)</f>
        <v>0</v>
      </c>
      <c r="S210" s="170"/>
      <c r="T210" s="172">
        <f>SUM(T211:T212)</f>
        <v>0</v>
      </c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R210" s="165" t="s">
        <v>171</v>
      </c>
      <c r="AT210" s="173" t="s">
        <v>75</v>
      </c>
      <c r="AU210" s="173" t="s">
        <v>81</v>
      </c>
      <c r="AY210" s="165" t="s">
        <v>165</v>
      </c>
      <c r="BK210" s="174">
        <f>SUM(BK211:BK212)</f>
        <v>0</v>
      </c>
    </row>
    <row r="211" s="2" customFormat="1" ht="16.5" customHeight="1">
      <c r="A211" s="38"/>
      <c r="B211" s="177"/>
      <c r="C211" s="178" t="s">
        <v>823</v>
      </c>
      <c r="D211" s="178" t="s">
        <v>167</v>
      </c>
      <c r="E211" s="179" t="s">
        <v>2464</v>
      </c>
      <c r="F211" s="180" t="s">
        <v>2465</v>
      </c>
      <c r="G211" s="181" t="s">
        <v>216</v>
      </c>
      <c r="H211" s="182">
        <v>16</v>
      </c>
      <c r="I211" s="183"/>
      <c r="J211" s="184">
        <f>ROUND(I211*H211,2)</f>
        <v>0</v>
      </c>
      <c r="K211" s="185"/>
      <c r="L211" s="39"/>
      <c r="M211" s="186" t="s">
        <v>1</v>
      </c>
      <c r="N211" s="187" t="s">
        <v>42</v>
      </c>
      <c r="O211" s="78"/>
      <c r="P211" s="188">
        <f>O211*H211</f>
        <v>0</v>
      </c>
      <c r="Q211" s="188">
        <v>0</v>
      </c>
      <c r="R211" s="188">
        <f>Q211*H211</f>
        <v>0</v>
      </c>
      <c r="S211" s="188">
        <v>0</v>
      </c>
      <c r="T211" s="189">
        <f>S211*H211</f>
        <v>0</v>
      </c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R211" s="190" t="s">
        <v>240</v>
      </c>
      <c r="AT211" s="190" t="s">
        <v>167</v>
      </c>
      <c r="AU211" s="190" t="s">
        <v>171</v>
      </c>
      <c r="AY211" s="19" t="s">
        <v>165</v>
      </c>
      <c r="BE211" s="191">
        <f>IF(N211="základná",J211,0)</f>
        <v>0</v>
      </c>
      <c r="BF211" s="191">
        <f>IF(N211="znížená",J211,0)</f>
        <v>0</v>
      </c>
      <c r="BG211" s="191">
        <f>IF(N211="zákl. prenesená",J211,0)</f>
        <v>0</v>
      </c>
      <c r="BH211" s="191">
        <f>IF(N211="zníž. prenesená",J211,0)</f>
        <v>0</v>
      </c>
      <c r="BI211" s="191">
        <f>IF(N211="nulová",J211,0)</f>
        <v>0</v>
      </c>
      <c r="BJ211" s="19" t="s">
        <v>171</v>
      </c>
      <c r="BK211" s="191">
        <f>ROUND(I211*H211,2)</f>
        <v>0</v>
      </c>
      <c r="BL211" s="19" t="s">
        <v>240</v>
      </c>
      <c r="BM211" s="190" t="s">
        <v>2466</v>
      </c>
    </row>
    <row r="212" s="2" customFormat="1" ht="21.75" customHeight="1">
      <c r="A212" s="38"/>
      <c r="B212" s="177"/>
      <c r="C212" s="201" t="s">
        <v>835</v>
      </c>
      <c r="D212" s="201" t="s">
        <v>201</v>
      </c>
      <c r="E212" s="202" t="s">
        <v>2467</v>
      </c>
      <c r="F212" s="203" t="s">
        <v>2468</v>
      </c>
      <c r="G212" s="204" t="s">
        <v>216</v>
      </c>
      <c r="H212" s="205">
        <v>16</v>
      </c>
      <c r="I212" s="206"/>
      <c r="J212" s="207">
        <f>ROUND(I212*H212,2)</f>
        <v>0</v>
      </c>
      <c r="K212" s="208"/>
      <c r="L212" s="209"/>
      <c r="M212" s="210" t="s">
        <v>1</v>
      </c>
      <c r="N212" s="211" t="s">
        <v>42</v>
      </c>
      <c r="O212" s="78"/>
      <c r="P212" s="188">
        <f>O212*H212</f>
        <v>0</v>
      </c>
      <c r="Q212" s="188">
        <v>0</v>
      </c>
      <c r="R212" s="188">
        <f>Q212*H212</f>
        <v>0</v>
      </c>
      <c r="S212" s="188">
        <v>0</v>
      </c>
      <c r="T212" s="189">
        <f>S212*H212</f>
        <v>0</v>
      </c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R212" s="190" t="s">
        <v>523</v>
      </c>
      <c r="AT212" s="190" t="s">
        <v>201</v>
      </c>
      <c r="AU212" s="190" t="s">
        <v>171</v>
      </c>
      <c r="AY212" s="19" t="s">
        <v>165</v>
      </c>
      <c r="BE212" s="191">
        <f>IF(N212="základná",J212,0)</f>
        <v>0</v>
      </c>
      <c r="BF212" s="191">
        <f>IF(N212="znížená",J212,0)</f>
        <v>0</v>
      </c>
      <c r="BG212" s="191">
        <f>IF(N212="zákl. prenesená",J212,0)</f>
        <v>0</v>
      </c>
      <c r="BH212" s="191">
        <f>IF(N212="zníž. prenesená",J212,0)</f>
        <v>0</v>
      </c>
      <c r="BI212" s="191">
        <f>IF(N212="nulová",J212,0)</f>
        <v>0</v>
      </c>
      <c r="BJ212" s="19" t="s">
        <v>171</v>
      </c>
      <c r="BK212" s="191">
        <f>ROUND(I212*H212,2)</f>
        <v>0</v>
      </c>
      <c r="BL212" s="19" t="s">
        <v>240</v>
      </c>
      <c r="BM212" s="190" t="s">
        <v>2469</v>
      </c>
    </row>
    <row r="213" s="12" customFormat="1" ht="22.8" customHeight="1">
      <c r="A213" s="12"/>
      <c r="B213" s="164"/>
      <c r="C213" s="12"/>
      <c r="D213" s="165" t="s">
        <v>75</v>
      </c>
      <c r="E213" s="175" t="s">
        <v>2470</v>
      </c>
      <c r="F213" s="175" t="s">
        <v>2471</v>
      </c>
      <c r="G213" s="12"/>
      <c r="H213" s="12"/>
      <c r="I213" s="167"/>
      <c r="J213" s="176">
        <f>BK213</f>
        <v>0</v>
      </c>
      <c r="K213" s="12"/>
      <c r="L213" s="164"/>
      <c r="M213" s="169"/>
      <c r="N213" s="170"/>
      <c r="O213" s="170"/>
      <c r="P213" s="171">
        <f>SUM(P214:P258)</f>
        <v>0</v>
      </c>
      <c r="Q213" s="170"/>
      <c r="R213" s="171">
        <f>SUM(R214:R258)</f>
        <v>0</v>
      </c>
      <c r="S213" s="170"/>
      <c r="T213" s="172">
        <f>SUM(T214:T258)</f>
        <v>0</v>
      </c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R213" s="165" t="s">
        <v>171</v>
      </c>
      <c r="AT213" s="173" t="s">
        <v>75</v>
      </c>
      <c r="AU213" s="173" t="s">
        <v>81</v>
      </c>
      <c r="AY213" s="165" t="s">
        <v>165</v>
      </c>
      <c r="BK213" s="174">
        <f>SUM(BK214:BK258)</f>
        <v>0</v>
      </c>
    </row>
    <row r="214" s="2" customFormat="1" ht="16.5" customHeight="1">
      <c r="A214" s="38"/>
      <c r="B214" s="177"/>
      <c r="C214" s="178" t="s">
        <v>840</v>
      </c>
      <c r="D214" s="178" t="s">
        <v>167</v>
      </c>
      <c r="E214" s="179" t="s">
        <v>2472</v>
      </c>
      <c r="F214" s="180" t="s">
        <v>2473</v>
      </c>
      <c r="G214" s="181" t="s">
        <v>2439</v>
      </c>
      <c r="H214" s="182">
        <v>26</v>
      </c>
      <c r="I214" s="183"/>
      <c r="J214" s="184">
        <f>ROUND(I214*H214,2)</f>
        <v>0</v>
      </c>
      <c r="K214" s="185"/>
      <c r="L214" s="39"/>
      <c r="M214" s="186" t="s">
        <v>1</v>
      </c>
      <c r="N214" s="187" t="s">
        <v>42</v>
      </c>
      <c r="O214" s="78"/>
      <c r="P214" s="188">
        <f>O214*H214</f>
        <v>0</v>
      </c>
      <c r="Q214" s="188">
        <v>0</v>
      </c>
      <c r="R214" s="188">
        <f>Q214*H214</f>
        <v>0</v>
      </c>
      <c r="S214" s="188">
        <v>0</v>
      </c>
      <c r="T214" s="189">
        <f>S214*H214</f>
        <v>0</v>
      </c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R214" s="190" t="s">
        <v>240</v>
      </c>
      <c r="AT214" s="190" t="s">
        <v>167</v>
      </c>
      <c r="AU214" s="190" t="s">
        <v>171</v>
      </c>
      <c r="AY214" s="19" t="s">
        <v>165</v>
      </c>
      <c r="BE214" s="191">
        <f>IF(N214="základná",J214,0)</f>
        <v>0</v>
      </c>
      <c r="BF214" s="191">
        <f>IF(N214="znížená",J214,0)</f>
        <v>0</v>
      </c>
      <c r="BG214" s="191">
        <f>IF(N214="zákl. prenesená",J214,0)</f>
        <v>0</v>
      </c>
      <c r="BH214" s="191">
        <f>IF(N214="zníž. prenesená",J214,0)</f>
        <v>0</v>
      </c>
      <c r="BI214" s="191">
        <f>IF(N214="nulová",J214,0)</f>
        <v>0</v>
      </c>
      <c r="BJ214" s="19" t="s">
        <v>171</v>
      </c>
      <c r="BK214" s="191">
        <f>ROUND(I214*H214,2)</f>
        <v>0</v>
      </c>
      <c r="BL214" s="19" t="s">
        <v>240</v>
      </c>
      <c r="BM214" s="190" t="s">
        <v>2474</v>
      </c>
    </row>
    <row r="215" s="2" customFormat="1" ht="21.75" customHeight="1">
      <c r="A215" s="38"/>
      <c r="B215" s="177"/>
      <c r="C215" s="178" t="s">
        <v>846</v>
      </c>
      <c r="D215" s="178" t="s">
        <v>167</v>
      </c>
      <c r="E215" s="179" t="s">
        <v>2475</v>
      </c>
      <c r="F215" s="180" t="s">
        <v>2476</v>
      </c>
      <c r="G215" s="181" t="s">
        <v>216</v>
      </c>
      <c r="H215" s="182">
        <v>2</v>
      </c>
      <c r="I215" s="183"/>
      <c r="J215" s="184">
        <f>ROUND(I215*H215,2)</f>
        <v>0</v>
      </c>
      <c r="K215" s="185"/>
      <c r="L215" s="39"/>
      <c r="M215" s="186" t="s">
        <v>1</v>
      </c>
      <c r="N215" s="187" t="s">
        <v>42</v>
      </c>
      <c r="O215" s="78"/>
      <c r="P215" s="188">
        <f>O215*H215</f>
        <v>0</v>
      </c>
      <c r="Q215" s="188">
        <v>0</v>
      </c>
      <c r="R215" s="188">
        <f>Q215*H215</f>
        <v>0</v>
      </c>
      <c r="S215" s="188">
        <v>0</v>
      </c>
      <c r="T215" s="189">
        <f>S215*H215</f>
        <v>0</v>
      </c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R215" s="190" t="s">
        <v>240</v>
      </c>
      <c r="AT215" s="190" t="s">
        <v>167</v>
      </c>
      <c r="AU215" s="190" t="s">
        <v>171</v>
      </c>
      <c r="AY215" s="19" t="s">
        <v>165</v>
      </c>
      <c r="BE215" s="191">
        <f>IF(N215="základná",J215,0)</f>
        <v>0</v>
      </c>
      <c r="BF215" s="191">
        <f>IF(N215="znížená",J215,0)</f>
        <v>0</v>
      </c>
      <c r="BG215" s="191">
        <f>IF(N215="zákl. prenesená",J215,0)</f>
        <v>0</v>
      </c>
      <c r="BH215" s="191">
        <f>IF(N215="zníž. prenesená",J215,0)</f>
        <v>0</v>
      </c>
      <c r="BI215" s="191">
        <f>IF(N215="nulová",J215,0)</f>
        <v>0</v>
      </c>
      <c r="BJ215" s="19" t="s">
        <v>171</v>
      </c>
      <c r="BK215" s="191">
        <f>ROUND(I215*H215,2)</f>
        <v>0</v>
      </c>
      <c r="BL215" s="19" t="s">
        <v>240</v>
      </c>
      <c r="BM215" s="190" t="s">
        <v>2477</v>
      </c>
    </row>
    <row r="216" s="2" customFormat="1" ht="24.15" customHeight="1">
      <c r="A216" s="38"/>
      <c r="B216" s="177"/>
      <c r="C216" s="201" t="s">
        <v>853</v>
      </c>
      <c r="D216" s="201" t="s">
        <v>201</v>
      </c>
      <c r="E216" s="202" t="s">
        <v>2478</v>
      </c>
      <c r="F216" s="203" t="s">
        <v>2479</v>
      </c>
      <c r="G216" s="204" t="s">
        <v>216</v>
      </c>
      <c r="H216" s="205">
        <v>2</v>
      </c>
      <c r="I216" s="206"/>
      <c r="J216" s="207">
        <f>ROUND(I216*H216,2)</f>
        <v>0</v>
      </c>
      <c r="K216" s="208"/>
      <c r="L216" s="209"/>
      <c r="M216" s="210" t="s">
        <v>1</v>
      </c>
      <c r="N216" s="211" t="s">
        <v>42</v>
      </c>
      <c r="O216" s="78"/>
      <c r="P216" s="188">
        <f>O216*H216</f>
        <v>0</v>
      </c>
      <c r="Q216" s="188">
        <v>0</v>
      </c>
      <c r="R216" s="188">
        <f>Q216*H216</f>
        <v>0</v>
      </c>
      <c r="S216" s="188">
        <v>0</v>
      </c>
      <c r="T216" s="189">
        <f>S216*H216</f>
        <v>0</v>
      </c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R216" s="190" t="s">
        <v>523</v>
      </c>
      <c r="AT216" s="190" t="s">
        <v>201</v>
      </c>
      <c r="AU216" s="190" t="s">
        <v>171</v>
      </c>
      <c r="AY216" s="19" t="s">
        <v>165</v>
      </c>
      <c r="BE216" s="191">
        <f>IF(N216="základná",J216,0)</f>
        <v>0</v>
      </c>
      <c r="BF216" s="191">
        <f>IF(N216="znížená",J216,0)</f>
        <v>0</v>
      </c>
      <c r="BG216" s="191">
        <f>IF(N216="zákl. prenesená",J216,0)</f>
        <v>0</v>
      </c>
      <c r="BH216" s="191">
        <f>IF(N216="zníž. prenesená",J216,0)</f>
        <v>0</v>
      </c>
      <c r="BI216" s="191">
        <f>IF(N216="nulová",J216,0)</f>
        <v>0</v>
      </c>
      <c r="BJ216" s="19" t="s">
        <v>171</v>
      </c>
      <c r="BK216" s="191">
        <f>ROUND(I216*H216,2)</f>
        <v>0</v>
      </c>
      <c r="BL216" s="19" t="s">
        <v>240</v>
      </c>
      <c r="BM216" s="190" t="s">
        <v>2480</v>
      </c>
    </row>
    <row r="217" s="2" customFormat="1" ht="16.5" customHeight="1">
      <c r="A217" s="38"/>
      <c r="B217" s="177"/>
      <c r="C217" s="178" t="s">
        <v>860</v>
      </c>
      <c r="D217" s="178" t="s">
        <v>167</v>
      </c>
      <c r="E217" s="179" t="s">
        <v>2481</v>
      </c>
      <c r="F217" s="180" t="s">
        <v>2482</v>
      </c>
      <c r="G217" s="181" t="s">
        <v>2439</v>
      </c>
      <c r="H217" s="182">
        <v>2</v>
      </c>
      <c r="I217" s="183"/>
      <c r="J217" s="184">
        <f>ROUND(I217*H217,2)</f>
        <v>0</v>
      </c>
      <c r="K217" s="185"/>
      <c r="L217" s="39"/>
      <c r="M217" s="186" t="s">
        <v>1</v>
      </c>
      <c r="N217" s="187" t="s">
        <v>42</v>
      </c>
      <c r="O217" s="78"/>
      <c r="P217" s="188">
        <f>O217*H217</f>
        <v>0</v>
      </c>
      <c r="Q217" s="188">
        <v>0</v>
      </c>
      <c r="R217" s="188">
        <f>Q217*H217</f>
        <v>0</v>
      </c>
      <c r="S217" s="188">
        <v>0</v>
      </c>
      <c r="T217" s="189">
        <f>S217*H217</f>
        <v>0</v>
      </c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R217" s="190" t="s">
        <v>240</v>
      </c>
      <c r="AT217" s="190" t="s">
        <v>167</v>
      </c>
      <c r="AU217" s="190" t="s">
        <v>171</v>
      </c>
      <c r="AY217" s="19" t="s">
        <v>165</v>
      </c>
      <c r="BE217" s="191">
        <f>IF(N217="základná",J217,0)</f>
        <v>0</v>
      </c>
      <c r="BF217" s="191">
        <f>IF(N217="znížená",J217,0)</f>
        <v>0</v>
      </c>
      <c r="BG217" s="191">
        <f>IF(N217="zákl. prenesená",J217,0)</f>
        <v>0</v>
      </c>
      <c r="BH217" s="191">
        <f>IF(N217="zníž. prenesená",J217,0)</f>
        <v>0</v>
      </c>
      <c r="BI217" s="191">
        <f>IF(N217="nulová",J217,0)</f>
        <v>0</v>
      </c>
      <c r="BJ217" s="19" t="s">
        <v>171</v>
      </c>
      <c r="BK217" s="191">
        <f>ROUND(I217*H217,2)</f>
        <v>0</v>
      </c>
      <c r="BL217" s="19" t="s">
        <v>240</v>
      </c>
      <c r="BM217" s="190" t="s">
        <v>2483</v>
      </c>
    </row>
    <row r="218" s="2" customFormat="1" ht="21.75" customHeight="1">
      <c r="A218" s="38"/>
      <c r="B218" s="177"/>
      <c r="C218" s="178" t="s">
        <v>864</v>
      </c>
      <c r="D218" s="178" t="s">
        <v>167</v>
      </c>
      <c r="E218" s="179" t="s">
        <v>2484</v>
      </c>
      <c r="F218" s="180" t="s">
        <v>2485</v>
      </c>
      <c r="G218" s="181" t="s">
        <v>216</v>
      </c>
      <c r="H218" s="182">
        <v>2</v>
      </c>
      <c r="I218" s="183"/>
      <c r="J218" s="184">
        <f>ROUND(I218*H218,2)</f>
        <v>0</v>
      </c>
      <c r="K218" s="185"/>
      <c r="L218" s="39"/>
      <c r="M218" s="186" t="s">
        <v>1</v>
      </c>
      <c r="N218" s="187" t="s">
        <v>42</v>
      </c>
      <c r="O218" s="78"/>
      <c r="P218" s="188">
        <f>O218*H218</f>
        <v>0</v>
      </c>
      <c r="Q218" s="188">
        <v>0</v>
      </c>
      <c r="R218" s="188">
        <f>Q218*H218</f>
        <v>0</v>
      </c>
      <c r="S218" s="188">
        <v>0</v>
      </c>
      <c r="T218" s="189">
        <f>S218*H218</f>
        <v>0</v>
      </c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R218" s="190" t="s">
        <v>240</v>
      </c>
      <c r="AT218" s="190" t="s">
        <v>167</v>
      </c>
      <c r="AU218" s="190" t="s">
        <v>171</v>
      </c>
      <c r="AY218" s="19" t="s">
        <v>165</v>
      </c>
      <c r="BE218" s="191">
        <f>IF(N218="základná",J218,0)</f>
        <v>0</v>
      </c>
      <c r="BF218" s="191">
        <f>IF(N218="znížená",J218,0)</f>
        <v>0</v>
      </c>
      <c r="BG218" s="191">
        <f>IF(N218="zákl. prenesená",J218,0)</f>
        <v>0</v>
      </c>
      <c r="BH218" s="191">
        <f>IF(N218="zníž. prenesená",J218,0)</f>
        <v>0</v>
      </c>
      <c r="BI218" s="191">
        <f>IF(N218="nulová",J218,0)</f>
        <v>0</v>
      </c>
      <c r="BJ218" s="19" t="s">
        <v>171</v>
      </c>
      <c r="BK218" s="191">
        <f>ROUND(I218*H218,2)</f>
        <v>0</v>
      </c>
      <c r="BL218" s="19" t="s">
        <v>240</v>
      </c>
      <c r="BM218" s="190" t="s">
        <v>2486</v>
      </c>
    </row>
    <row r="219" s="2" customFormat="1" ht="16.5" customHeight="1">
      <c r="A219" s="38"/>
      <c r="B219" s="177"/>
      <c r="C219" s="201" t="s">
        <v>867</v>
      </c>
      <c r="D219" s="201" t="s">
        <v>201</v>
      </c>
      <c r="E219" s="202" t="s">
        <v>2487</v>
      </c>
      <c r="F219" s="203" t="s">
        <v>2488</v>
      </c>
      <c r="G219" s="204" t="s">
        <v>216</v>
      </c>
      <c r="H219" s="205">
        <v>2</v>
      </c>
      <c r="I219" s="206"/>
      <c r="J219" s="207">
        <f>ROUND(I219*H219,2)</f>
        <v>0</v>
      </c>
      <c r="K219" s="208"/>
      <c r="L219" s="209"/>
      <c r="M219" s="210" t="s">
        <v>1</v>
      </c>
      <c r="N219" s="211" t="s">
        <v>42</v>
      </c>
      <c r="O219" s="78"/>
      <c r="P219" s="188">
        <f>O219*H219</f>
        <v>0</v>
      </c>
      <c r="Q219" s="188">
        <v>0</v>
      </c>
      <c r="R219" s="188">
        <f>Q219*H219</f>
        <v>0</v>
      </c>
      <c r="S219" s="188">
        <v>0</v>
      </c>
      <c r="T219" s="189">
        <f>S219*H219</f>
        <v>0</v>
      </c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R219" s="190" t="s">
        <v>523</v>
      </c>
      <c r="AT219" s="190" t="s">
        <v>201</v>
      </c>
      <c r="AU219" s="190" t="s">
        <v>171</v>
      </c>
      <c r="AY219" s="19" t="s">
        <v>165</v>
      </c>
      <c r="BE219" s="191">
        <f>IF(N219="základná",J219,0)</f>
        <v>0</v>
      </c>
      <c r="BF219" s="191">
        <f>IF(N219="znížená",J219,0)</f>
        <v>0</v>
      </c>
      <c r="BG219" s="191">
        <f>IF(N219="zákl. prenesená",J219,0)</f>
        <v>0</v>
      </c>
      <c r="BH219" s="191">
        <f>IF(N219="zníž. prenesená",J219,0)</f>
        <v>0</v>
      </c>
      <c r="BI219" s="191">
        <f>IF(N219="nulová",J219,0)</f>
        <v>0</v>
      </c>
      <c r="BJ219" s="19" t="s">
        <v>171</v>
      </c>
      <c r="BK219" s="191">
        <f>ROUND(I219*H219,2)</f>
        <v>0</v>
      </c>
      <c r="BL219" s="19" t="s">
        <v>240</v>
      </c>
      <c r="BM219" s="190" t="s">
        <v>2489</v>
      </c>
    </row>
    <row r="220" s="2" customFormat="1" ht="24.15" customHeight="1">
      <c r="A220" s="38"/>
      <c r="B220" s="177"/>
      <c r="C220" s="178" t="s">
        <v>871</v>
      </c>
      <c r="D220" s="178" t="s">
        <v>167</v>
      </c>
      <c r="E220" s="179" t="s">
        <v>2490</v>
      </c>
      <c r="F220" s="180" t="s">
        <v>2491</v>
      </c>
      <c r="G220" s="181" t="s">
        <v>216</v>
      </c>
      <c r="H220" s="182">
        <v>24</v>
      </c>
      <c r="I220" s="183"/>
      <c r="J220" s="184">
        <f>ROUND(I220*H220,2)</f>
        <v>0</v>
      </c>
      <c r="K220" s="185"/>
      <c r="L220" s="39"/>
      <c r="M220" s="186" t="s">
        <v>1</v>
      </c>
      <c r="N220" s="187" t="s">
        <v>42</v>
      </c>
      <c r="O220" s="78"/>
      <c r="P220" s="188">
        <f>O220*H220</f>
        <v>0</v>
      </c>
      <c r="Q220" s="188">
        <v>0</v>
      </c>
      <c r="R220" s="188">
        <f>Q220*H220</f>
        <v>0</v>
      </c>
      <c r="S220" s="188">
        <v>0</v>
      </c>
      <c r="T220" s="189">
        <f>S220*H220</f>
        <v>0</v>
      </c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R220" s="190" t="s">
        <v>240</v>
      </c>
      <c r="AT220" s="190" t="s">
        <v>167</v>
      </c>
      <c r="AU220" s="190" t="s">
        <v>171</v>
      </c>
      <c r="AY220" s="19" t="s">
        <v>165</v>
      </c>
      <c r="BE220" s="191">
        <f>IF(N220="základná",J220,0)</f>
        <v>0</v>
      </c>
      <c r="BF220" s="191">
        <f>IF(N220="znížená",J220,0)</f>
        <v>0</v>
      </c>
      <c r="BG220" s="191">
        <f>IF(N220="zákl. prenesená",J220,0)</f>
        <v>0</v>
      </c>
      <c r="BH220" s="191">
        <f>IF(N220="zníž. prenesená",J220,0)</f>
        <v>0</v>
      </c>
      <c r="BI220" s="191">
        <f>IF(N220="nulová",J220,0)</f>
        <v>0</v>
      </c>
      <c r="BJ220" s="19" t="s">
        <v>171</v>
      </c>
      <c r="BK220" s="191">
        <f>ROUND(I220*H220,2)</f>
        <v>0</v>
      </c>
      <c r="BL220" s="19" t="s">
        <v>240</v>
      </c>
      <c r="BM220" s="190" t="s">
        <v>2492</v>
      </c>
    </row>
    <row r="221" s="2" customFormat="1" ht="33" customHeight="1">
      <c r="A221" s="38"/>
      <c r="B221" s="177"/>
      <c r="C221" s="201" t="s">
        <v>880</v>
      </c>
      <c r="D221" s="201" t="s">
        <v>201</v>
      </c>
      <c r="E221" s="202" t="s">
        <v>2493</v>
      </c>
      <c r="F221" s="203" t="s">
        <v>2494</v>
      </c>
      <c r="G221" s="204" t="s">
        <v>216</v>
      </c>
      <c r="H221" s="205">
        <v>24</v>
      </c>
      <c r="I221" s="206"/>
      <c r="J221" s="207">
        <f>ROUND(I221*H221,2)</f>
        <v>0</v>
      </c>
      <c r="K221" s="208"/>
      <c r="L221" s="209"/>
      <c r="M221" s="210" t="s">
        <v>1</v>
      </c>
      <c r="N221" s="211" t="s">
        <v>42</v>
      </c>
      <c r="O221" s="78"/>
      <c r="P221" s="188">
        <f>O221*H221</f>
        <v>0</v>
      </c>
      <c r="Q221" s="188">
        <v>0</v>
      </c>
      <c r="R221" s="188">
        <f>Q221*H221</f>
        <v>0</v>
      </c>
      <c r="S221" s="188">
        <v>0</v>
      </c>
      <c r="T221" s="189">
        <f>S221*H221</f>
        <v>0</v>
      </c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R221" s="190" t="s">
        <v>523</v>
      </c>
      <c r="AT221" s="190" t="s">
        <v>201</v>
      </c>
      <c r="AU221" s="190" t="s">
        <v>171</v>
      </c>
      <c r="AY221" s="19" t="s">
        <v>165</v>
      </c>
      <c r="BE221" s="191">
        <f>IF(N221="základná",J221,0)</f>
        <v>0</v>
      </c>
      <c r="BF221" s="191">
        <f>IF(N221="znížená",J221,0)</f>
        <v>0</v>
      </c>
      <c r="BG221" s="191">
        <f>IF(N221="zákl. prenesená",J221,0)</f>
        <v>0</v>
      </c>
      <c r="BH221" s="191">
        <f>IF(N221="zníž. prenesená",J221,0)</f>
        <v>0</v>
      </c>
      <c r="BI221" s="191">
        <f>IF(N221="nulová",J221,0)</f>
        <v>0</v>
      </c>
      <c r="BJ221" s="19" t="s">
        <v>171</v>
      </c>
      <c r="BK221" s="191">
        <f>ROUND(I221*H221,2)</f>
        <v>0</v>
      </c>
      <c r="BL221" s="19" t="s">
        <v>240</v>
      </c>
      <c r="BM221" s="190" t="s">
        <v>2495</v>
      </c>
    </row>
    <row r="222" s="2" customFormat="1" ht="33" customHeight="1">
      <c r="A222" s="38"/>
      <c r="B222" s="177"/>
      <c r="C222" s="201" t="s">
        <v>884</v>
      </c>
      <c r="D222" s="201" t="s">
        <v>201</v>
      </c>
      <c r="E222" s="202" t="s">
        <v>2496</v>
      </c>
      <c r="F222" s="203" t="s">
        <v>2497</v>
      </c>
      <c r="G222" s="204" t="s">
        <v>216</v>
      </c>
      <c r="H222" s="205">
        <v>24</v>
      </c>
      <c r="I222" s="206"/>
      <c r="J222" s="207">
        <f>ROUND(I222*H222,2)</f>
        <v>0</v>
      </c>
      <c r="K222" s="208"/>
      <c r="L222" s="209"/>
      <c r="M222" s="210" t="s">
        <v>1</v>
      </c>
      <c r="N222" s="211" t="s">
        <v>42</v>
      </c>
      <c r="O222" s="78"/>
      <c r="P222" s="188">
        <f>O222*H222</f>
        <v>0</v>
      </c>
      <c r="Q222" s="188">
        <v>0</v>
      </c>
      <c r="R222" s="188">
        <f>Q222*H222</f>
        <v>0</v>
      </c>
      <c r="S222" s="188">
        <v>0</v>
      </c>
      <c r="T222" s="189">
        <f>S222*H222</f>
        <v>0</v>
      </c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R222" s="190" t="s">
        <v>523</v>
      </c>
      <c r="AT222" s="190" t="s">
        <v>201</v>
      </c>
      <c r="AU222" s="190" t="s">
        <v>171</v>
      </c>
      <c r="AY222" s="19" t="s">
        <v>165</v>
      </c>
      <c r="BE222" s="191">
        <f>IF(N222="základná",J222,0)</f>
        <v>0</v>
      </c>
      <c r="BF222" s="191">
        <f>IF(N222="znížená",J222,0)</f>
        <v>0</v>
      </c>
      <c r="BG222" s="191">
        <f>IF(N222="zákl. prenesená",J222,0)</f>
        <v>0</v>
      </c>
      <c r="BH222" s="191">
        <f>IF(N222="zníž. prenesená",J222,0)</f>
        <v>0</v>
      </c>
      <c r="BI222" s="191">
        <f>IF(N222="nulová",J222,0)</f>
        <v>0</v>
      </c>
      <c r="BJ222" s="19" t="s">
        <v>171</v>
      </c>
      <c r="BK222" s="191">
        <f>ROUND(I222*H222,2)</f>
        <v>0</v>
      </c>
      <c r="BL222" s="19" t="s">
        <v>240</v>
      </c>
      <c r="BM222" s="190" t="s">
        <v>2498</v>
      </c>
    </row>
    <row r="223" s="2" customFormat="1" ht="16.5" customHeight="1">
      <c r="A223" s="38"/>
      <c r="B223" s="177"/>
      <c r="C223" s="178" t="s">
        <v>890</v>
      </c>
      <c r="D223" s="178" t="s">
        <v>167</v>
      </c>
      <c r="E223" s="179" t="s">
        <v>2499</v>
      </c>
      <c r="F223" s="180" t="s">
        <v>2500</v>
      </c>
      <c r="G223" s="181" t="s">
        <v>216</v>
      </c>
      <c r="H223" s="182">
        <v>24</v>
      </c>
      <c r="I223" s="183"/>
      <c r="J223" s="184">
        <f>ROUND(I223*H223,2)</f>
        <v>0</v>
      </c>
      <c r="K223" s="185"/>
      <c r="L223" s="39"/>
      <c r="M223" s="186" t="s">
        <v>1</v>
      </c>
      <c r="N223" s="187" t="s">
        <v>42</v>
      </c>
      <c r="O223" s="78"/>
      <c r="P223" s="188">
        <f>O223*H223</f>
        <v>0</v>
      </c>
      <c r="Q223" s="188">
        <v>0</v>
      </c>
      <c r="R223" s="188">
        <f>Q223*H223</f>
        <v>0</v>
      </c>
      <c r="S223" s="188">
        <v>0</v>
      </c>
      <c r="T223" s="189">
        <f>S223*H223</f>
        <v>0</v>
      </c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R223" s="190" t="s">
        <v>240</v>
      </c>
      <c r="AT223" s="190" t="s">
        <v>167</v>
      </c>
      <c r="AU223" s="190" t="s">
        <v>171</v>
      </c>
      <c r="AY223" s="19" t="s">
        <v>165</v>
      </c>
      <c r="BE223" s="191">
        <f>IF(N223="základná",J223,0)</f>
        <v>0</v>
      </c>
      <c r="BF223" s="191">
        <f>IF(N223="znížená",J223,0)</f>
        <v>0</v>
      </c>
      <c r="BG223" s="191">
        <f>IF(N223="zákl. prenesená",J223,0)</f>
        <v>0</v>
      </c>
      <c r="BH223" s="191">
        <f>IF(N223="zníž. prenesená",J223,0)</f>
        <v>0</v>
      </c>
      <c r="BI223" s="191">
        <f>IF(N223="nulová",J223,0)</f>
        <v>0</v>
      </c>
      <c r="BJ223" s="19" t="s">
        <v>171</v>
      </c>
      <c r="BK223" s="191">
        <f>ROUND(I223*H223,2)</f>
        <v>0</v>
      </c>
      <c r="BL223" s="19" t="s">
        <v>240</v>
      </c>
      <c r="BM223" s="190" t="s">
        <v>2501</v>
      </c>
    </row>
    <row r="224" s="2" customFormat="1" ht="24.15" customHeight="1">
      <c r="A224" s="38"/>
      <c r="B224" s="177"/>
      <c r="C224" s="201" t="s">
        <v>894</v>
      </c>
      <c r="D224" s="201" t="s">
        <v>201</v>
      </c>
      <c r="E224" s="202" t="s">
        <v>2502</v>
      </c>
      <c r="F224" s="203" t="s">
        <v>2503</v>
      </c>
      <c r="G224" s="204" t="s">
        <v>216</v>
      </c>
      <c r="H224" s="205">
        <v>24</v>
      </c>
      <c r="I224" s="206"/>
      <c r="J224" s="207">
        <f>ROUND(I224*H224,2)</f>
        <v>0</v>
      </c>
      <c r="K224" s="208"/>
      <c r="L224" s="209"/>
      <c r="M224" s="210" t="s">
        <v>1</v>
      </c>
      <c r="N224" s="211" t="s">
        <v>42</v>
      </c>
      <c r="O224" s="78"/>
      <c r="P224" s="188">
        <f>O224*H224</f>
        <v>0</v>
      </c>
      <c r="Q224" s="188">
        <v>0</v>
      </c>
      <c r="R224" s="188">
        <f>Q224*H224</f>
        <v>0</v>
      </c>
      <c r="S224" s="188">
        <v>0</v>
      </c>
      <c r="T224" s="189">
        <f>S224*H224</f>
        <v>0</v>
      </c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R224" s="190" t="s">
        <v>523</v>
      </c>
      <c r="AT224" s="190" t="s">
        <v>201</v>
      </c>
      <c r="AU224" s="190" t="s">
        <v>171</v>
      </c>
      <c r="AY224" s="19" t="s">
        <v>165</v>
      </c>
      <c r="BE224" s="191">
        <f>IF(N224="základná",J224,0)</f>
        <v>0</v>
      </c>
      <c r="BF224" s="191">
        <f>IF(N224="znížená",J224,0)</f>
        <v>0</v>
      </c>
      <c r="BG224" s="191">
        <f>IF(N224="zákl. prenesená",J224,0)</f>
        <v>0</v>
      </c>
      <c r="BH224" s="191">
        <f>IF(N224="zníž. prenesená",J224,0)</f>
        <v>0</v>
      </c>
      <c r="BI224" s="191">
        <f>IF(N224="nulová",J224,0)</f>
        <v>0</v>
      </c>
      <c r="BJ224" s="19" t="s">
        <v>171</v>
      </c>
      <c r="BK224" s="191">
        <f>ROUND(I224*H224,2)</f>
        <v>0</v>
      </c>
      <c r="BL224" s="19" t="s">
        <v>240</v>
      </c>
      <c r="BM224" s="190" t="s">
        <v>2504</v>
      </c>
    </row>
    <row r="225" s="2" customFormat="1" ht="24.15" customHeight="1">
      <c r="A225" s="38"/>
      <c r="B225" s="177"/>
      <c r="C225" s="178" t="s">
        <v>898</v>
      </c>
      <c r="D225" s="178" t="s">
        <v>167</v>
      </c>
      <c r="E225" s="179" t="s">
        <v>2505</v>
      </c>
      <c r="F225" s="180" t="s">
        <v>2506</v>
      </c>
      <c r="G225" s="181" t="s">
        <v>2439</v>
      </c>
      <c r="H225" s="182">
        <v>54</v>
      </c>
      <c r="I225" s="183"/>
      <c r="J225" s="184">
        <f>ROUND(I225*H225,2)</f>
        <v>0</v>
      </c>
      <c r="K225" s="185"/>
      <c r="L225" s="39"/>
      <c r="M225" s="186" t="s">
        <v>1</v>
      </c>
      <c r="N225" s="187" t="s">
        <v>42</v>
      </c>
      <c r="O225" s="78"/>
      <c r="P225" s="188">
        <f>O225*H225</f>
        <v>0</v>
      </c>
      <c r="Q225" s="188">
        <v>0</v>
      </c>
      <c r="R225" s="188">
        <f>Q225*H225</f>
        <v>0</v>
      </c>
      <c r="S225" s="188">
        <v>0</v>
      </c>
      <c r="T225" s="189">
        <f>S225*H225</f>
        <v>0</v>
      </c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R225" s="190" t="s">
        <v>240</v>
      </c>
      <c r="AT225" s="190" t="s">
        <v>167</v>
      </c>
      <c r="AU225" s="190" t="s">
        <v>171</v>
      </c>
      <c r="AY225" s="19" t="s">
        <v>165</v>
      </c>
      <c r="BE225" s="191">
        <f>IF(N225="základná",J225,0)</f>
        <v>0</v>
      </c>
      <c r="BF225" s="191">
        <f>IF(N225="znížená",J225,0)</f>
        <v>0</v>
      </c>
      <c r="BG225" s="191">
        <f>IF(N225="zákl. prenesená",J225,0)</f>
        <v>0</v>
      </c>
      <c r="BH225" s="191">
        <f>IF(N225="zníž. prenesená",J225,0)</f>
        <v>0</v>
      </c>
      <c r="BI225" s="191">
        <f>IF(N225="nulová",J225,0)</f>
        <v>0</v>
      </c>
      <c r="BJ225" s="19" t="s">
        <v>171</v>
      </c>
      <c r="BK225" s="191">
        <f>ROUND(I225*H225,2)</f>
        <v>0</v>
      </c>
      <c r="BL225" s="19" t="s">
        <v>240</v>
      </c>
      <c r="BM225" s="190" t="s">
        <v>2507</v>
      </c>
    </row>
    <row r="226" s="2" customFormat="1" ht="24.15" customHeight="1">
      <c r="A226" s="38"/>
      <c r="B226" s="177"/>
      <c r="C226" s="178" t="s">
        <v>902</v>
      </c>
      <c r="D226" s="178" t="s">
        <v>167</v>
      </c>
      <c r="E226" s="179" t="s">
        <v>2508</v>
      </c>
      <c r="F226" s="180" t="s">
        <v>2509</v>
      </c>
      <c r="G226" s="181" t="s">
        <v>2439</v>
      </c>
      <c r="H226" s="182">
        <v>54</v>
      </c>
      <c r="I226" s="183"/>
      <c r="J226" s="184">
        <f>ROUND(I226*H226,2)</f>
        <v>0</v>
      </c>
      <c r="K226" s="185"/>
      <c r="L226" s="39"/>
      <c r="M226" s="186" t="s">
        <v>1</v>
      </c>
      <c r="N226" s="187" t="s">
        <v>42</v>
      </c>
      <c r="O226" s="78"/>
      <c r="P226" s="188">
        <f>O226*H226</f>
        <v>0</v>
      </c>
      <c r="Q226" s="188">
        <v>0</v>
      </c>
      <c r="R226" s="188">
        <f>Q226*H226</f>
        <v>0</v>
      </c>
      <c r="S226" s="188">
        <v>0</v>
      </c>
      <c r="T226" s="189">
        <f>S226*H226</f>
        <v>0</v>
      </c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R226" s="190" t="s">
        <v>240</v>
      </c>
      <c r="AT226" s="190" t="s">
        <v>167</v>
      </c>
      <c r="AU226" s="190" t="s">
        <v>171</v>
      </c>
      <c r="AY226" s="19" t="s">
        <v>165</v>
      </c>
      <c r="BE226" s="191">
        <f>IF(N226="základná",J226,0)</f>
        <v>0</v>
      </c>
      <c r="BF226" s="191">
        <f>IF(N226="znížená",J226,0)</f>
        <v>0</v>
      </c>
      <c r="BG226" s="191">
        <f>IF(N226="zákl. prenesená",J226,0)</f>
        <v>0</v>
      </c>
      <c r="BH226" s="191">
        <f>IF(N226="zníž. prenesená",J226,0)</f>
        <v>0</v>
      </c>
      <c r="BI226" s="191">
        <f>IF(N226="nulová",J226,0)</f>
        <v>0</v>
      </c>
      <c r="BJ226" s="19" t="s">
        <v>171</v>
      </c>
      <c r="BK226" s="191">
        <f>ROUND(I226*H226,2)</f>
        <v>0</v>
      </c>
      <c r="BL226" s="19" t="s">
        <v>240</v>
      </c>
      <c r="BM226" s="190" t="s">
        <v>2510</v>
      </c>
    </row>
    <row r="227" s="2" customFormat="1" ht="21.75" customHeight="1">
      <c r="A227" s="38"/>
      <c r="B227" s="177"/>
      <c r="C227" s="201" t="s">
        <v>907</v>
      </c>
      <c r="D227" s="201" t="s">
        <v>201</v>
      </c>
      <c r="E227" s="202" t="s">
        <v>2511</v>
      </c>
      <c r="F227" s="203" t="s">
        <v>2512</v>
      </c>
      <c r="G227" s="204" t="s">
        <v>216</v>
      </c>
      <c r="H227" s="205">
        <v>52</v>
      </c>
      <c r="I227" s="206"/>
      <c r="J227" s="207">
        <f>ROUND(I227*H227,2)</f>
        <v>0</v>
      </c>
      <c r="K227" s="208"/>
      <c r="L227" s="209"/>
      <c r="M227" s="210" t="s">
        <v>1</v>
      </c>
      <c r="N227" s="211" t="s">
        <v>42</v>
      </c>
      <c r="O227" s="78"/>
      <c r="P227" s="188">
        <f>O227*H227</f>
        <v>0</v>
      </c>
      <c r="Q227" s="188">
        <v>0</v>
      </c>
      <c r="R227" s="188">
        <f>Q227*H227</f>
        <v>0</v>
      </c>
      <c r="S227" s="188">
        <v>0</v>
      </c>
      <c r="T227" s="189">
        <f>S227*H227</f>
        <v>0</v>
      </c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R227" s="190" t="s">
        <v>523</v>
      </c>
      <c r="AT227" s="190" t="s">
        <v>201</v>
      </c>
      <c r="AU227" s="190" t="s">
        <v>171</v>
      </c>
      <c r="AY227" s="19" t="s">
        <v>165</v>
      </c>
      <c r="BE227" s="191">
        <f>IF(N227="základná",J227,0)</f>
        <v>0</v>
      </c>
      <c r="BF227" s="191">
        <f>IF(N227="znížená",J227,0)</f>
        <v>0</v>
      </c>
      <c r="BG227" s="191">
        <f>IF(N227="zákl. prenesená",J227,0)</f>
        <v>0</v>
      </c>
      <c r="BH227" s="191">
        <f>IF(N227="zníž. prenesená",J227,0)</f>
        <v>0</v>
      </c>
      <c r="BI227" s="191">
        <f>IF(N227="nulová",J227,0)</f>
        <v>0</v>
      </c>
      <c r="BJ227" s="19" t="s">
        <v>171</v>
      </c>
      <c r="BK227" s="191">
        <f>ROUND(I227*H227,2)</f>
        <v>0</v>
      </c>
      <c r="BL227" s="19" t="s">
        <v>240</v>
      </c>
      <c r="BM227" s="190" t="s">
        <v>2513</v>
      </c>
    </row>
    <row r="228" s="2" customFormat="1" ht="24.15" customHeight="1">
      <c r="A228" s="38"/>
      <c r="B228" s="177"/>
      <c r="C228" s="201" t="s">
        <v>911</v>
      </c>
      <c r="D228" s="201" t="s">
        <v>201</v>
      </c>
      <c r="E228" s="202" t="s">
        <v>2514</v>
      </c>
      <c r="F228" s="203" t="s">
        <v>2515</v>
      </c>
      <c r="G228" s="204" t="s">
        <v>216</v>
      </c>
      <c r="H228" s="205">
        <v>2</v>
      </c>
      <c r="I228" s="206"/>
      <c r="J228" s="207">
        <f>ROUND(I228*H228,2)</f>
        <v>0</v>
      </c>
      <c r="K228" s="208"/>
      <c r="L228" s="209"/>
      <c r="M228" s="210" t="s">
        <v>1</v>
      </c>
      <c r="N228" s="211" t="s">
        <v>42</v>
      </c>
      <c r="O228" s="78"/>
      <c r="P228" s="188">
        <f>O228*H228</f>
        <v>0</v>
      </c>
      <c r="Q228" s="188">
        <v>0</v>
      </c>
      <c r="R228" s="188">
        <f>Q228*H228</f>
        <v>0</v>
      </c>
      <c r="S228" s="188">
        <v>0</v>
      </c>
      <c r="T228" s="189">
        <f>S228*H228</f>
        <v>0</v>
      </c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R228" s="190" t="s">
        <v>523</v>
      </c>
      <c r="AT228" s="190" t="s">
        <v>201</v>
      </c>
      <c r="AU228" s="190" t="s">
        <v>171</v>
      </c>
      <c r="AY228" s="19" t="s">
        <v>165</v>
      </c>
      <c r="BE228" s="191">
        <f>IF(N228="základná",J228,0)</f>
        <v>0</v>
      </c>
      <c r="BF228" s="191">
        <f>IF(N228="znížená",J228,0)</f>
        <v>0</v>
      </c>
      <c r="BG228" s="191">
        <f>IF(N228="zákl. prenesená",J228,0)</f>
        <v>0</v>
      </c>
      <c r="BH228" s="191">
        <f>IF(N228="zníž. prenesená",J228,0)</f>
        <v>0</v>
      </c>
      <c r="BI228" s="191">
        <f>IF(N228="nulová",J228,0)</f>
        <v>0</v>
      </c>
      <c r="BJ228" s="19" t="s">
        <v>171</v>
      </c>
      <c r="BK228" s="191">
        <f>ROUND(I228*H228,2)</f>
        <v>0</v>
      </c>
      <c r="BL228" s="19" t="s">
        <v>240</v>
      </c>
      <c r="BM228" s="190" t="s">
        <v>2516</v>
      </c>
    </row>
    <row r="229" s="2" customFormat="1" ht="16.5" customHeight="1">
      <c r="A229" s="38"/>
      <c r="B229" s="177"/>
      <c r="C229" s="178" t="s">
        <v>916</v>
      </c>
      <c r="D229" s="178" t="s">
        <v>167</v>
      </c>
      <c r="E229" s="179" t="s">
        <v>2517</v>
      </c>
      <c r="F229" s="180" t="s">
        <v>2518</v>
      </c>
      <c r="G229" s="181" t="s">
        <v>216</v>
      </c>
      <c r="H229" s="182">
        <v>26</v>
      </c>
      <c r="I229" s="183"/>
      <c r="J229" s="184">
        <f>ROUND(I229*H229,2)</f>
        <v>0</v>
      </c>
      <c r="K229" s="185"/>
      <c r="L229" s="39"/>
      <c r="M229" s="186" t="s">
        <v>1</v>
      </c>
      <c r="N229" s="187" t="s">
        <v>42</v>
      </c>
      <c r="O229" s="78"/>
      <c r="P229" s="188">
        <f>O229*H229</f>
        <v>0</v>
      </c>
      <c r="Q229" s="188">
        <v>0</v>
      </c>
      <c r="R229" s="188">
        <f>Q229*H229</f>
        <v>0</v>
      </c>
      <c r="S229" s="188">
        <v>0</v>
      </c>
      <c r="T229" s="189">
        <f>S229*H229</f>
        <v>0</v>
      </c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R229" s="190" t="s">
        <v>240</v>
      </c>
      <c r="AT229" s="190" t="s">
        <v>167</v>
      </c>
      <c r="AU229" s="190" t="s">
        <v>171</v>
      </c>
      <c r="AY229" s="19" t="s">
        <v>165</v>
      </c>
      <c r="BE229" s="191">
        <f>IF(N229="základná",J229,0)</f>
        <v>0</v>
      </c>
      <c r="BF229" s="191">
        <f>IF(N229="znížená",J229,0)</f>
        <v>0</v>
      </c>
      <c r="BG229" s="191">
        <f>IF(N229="zákl. prenesená",J229,0)</f>
        <v>0</v>
      </c>
      <c r="BH229" s="191">
        <f>IF(N229="zníž. prenesená",J229,0)</f>
        <v>0</v>
      </c>
      <c r="BI229" s="191">
        <f>IF(N229="nulová",J229,0)</f>
        <v>0</v>
      </c>
      <c r="BJ229" s="19" t="s">
        <v>171</v>
      </c>
      <c r="BK229" s="191">
        <f>ROUND(I229*H229,2)</f>
        <v>0</v>
      </c>
      <c r="BL229" s="19" t="s">
        <v>240</v>
      </c>
      <c r="BM229" s="190" t="s">
        <v>2519</v>
      </c>
    </row>
    <row r="230" s="2" customFormat="1" ht="16.5" customHeight="1">
      <c r="A230" s="38"/>
      <c r="B230" s="177"/>
      <c r="C230" s="201" t="s">
        <v>920</v>
      </c>
      <c r="D230" s="201" t="s">
        <v>201</v>
      </c>
      <c r="E230" s="202" t="s">
        <v>2520</v>
      </c>
      <c r="F230" s="203" t="s">
        <v>2521</v>
      </c>
      <c r="G230" s="204" t="s">
        <v>216</v>
      </c>
      <c r="H230" s="205">
        <v>26</v>
      </c>
      <c r="I230" s="206"/>
      <c r="J230" s="207">
        <f>ROUND(I230*H230,2)</f>
        <v>0</v>
      </c>
      <c r="K230" s="208"/>
      <c r="L230" s="209"/>
      <c r="M230" s="210" t="s">
        <v>1</v>
      </c>
      <c r="N230" s="211" t="s">
        <v>42</v>
      </c>
      <c r="O230" s="78"/>
      <c r="P230" s="188">
        <f>O230*H230</f>
        <v>0</v>
      </c>
      <c r="Q230" s="188">
        <v>0</v>
      </c>
      <c r="R230" s="188">
        <f>Q230*H230</f>
        <v>0</v>
      </c>
      <c r="S230" s="188">
        <v>0</v>
      </c>
      <c r="T230" s="189">
        <f>S230*H230</f>
        <v>0</v>
      </c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R230" s="190" t="s">
        <v>523</v>
      </c>
      <c r="AT230" s="190" t="s">
        <v>201</v>
      </c>
      <c r="AU230" s="190" t="s">
        <v>171</v>
      </c>
      <c r="AY230" s="19" t="s">
        <v>165</v>
      </c>
      <c r="BE230" s="191">
        <f>IF(N230="základná",J230,0)</f>
        <v>0</v>
      </c>
      <c r="BF230" s="191">
        <f>IF(N230="znížená",J230,0)</f>
        <v>0</v>
      </c>
      <c r="BG230" s="191">
        <f>IF(N230="zákl. prenesená",J230,0)</f>
        <v>0</v>
      </c>
      <c r="BH230" s="191">
        <f>IF(N230="zníž. prenesená",J230,0)</f>
        <v>0</v>
      </c>
      <c r="BI230" s="191">
        <f>IF(N230="nulová",J230,0)</f>
        <v>0</v>
      </c>
      <c r="BJ230" s="19" t="s">
        <v>171</v>
      </c>
      <c r="BK230" s="191">
        <f>ROUND(I230*H230,2)</f>
        <v>0</v>
      </c>
      <c r="BL230" s="19" t="s">
        <v>240</v>
      </c>
      <c r="BM230" s="190" t="s">
        <v>2522</v>
      </c>
    </row>
    <row r="231" s="2" customFormat="1" ht="21.75" customHeight="1">
      <c r="A231" s="38"/>
      <c r="B231" s="177"/>
      <c r="C231" s="178" t="s">
        <v>924</v>
      </c>
      <c r="D231" s="178" t="s">
        <v>167</v>
      </c>
      <c r="E231" s="179" t="s">
        <v>2523</v>
      </c>
      <c r="F231" s="180" t="s">
        <v>2524</v>
      </c>
      <c r="G231" s="181" t="s">
        <v>216</v>
      </c>
      <c r="H231" s="182">
        <v>8</v>
      </c>
      <c r="I231" s="183"/>
      <c r="J231" s="184">
        <f>ROUND(I231*H231,2)</f>
        <v>0</v>
      </c>
      <c r="K231" s="185"/>
      <c r="L231" s="39"/>
      <c r="M231" s="186" t="s">
        <v>1</v>
      </c>
      <c r="N231" s="187" t="s">
        <v>42</v>
      </c>
      <c r="O231" s="78"/>
      <c r="P231" s="188">
        <f>O231*H231</f>
        <v>0</v>
      </c>
      <c r="Q231" s="188">
        <v>0</v>
      </c>
      <c r="R231" s="188">
        <f>Q231*H231</f>
        <v>0</v>
      </c>
      <c r="S231" s="188">
        <v>0</v>
      </c>
      <c r="T231" s="189">
        <f>S231*H231</f>
        <v>0</v>
      </c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R231" s="190" t="s">
        <v>240</v>
      </c>
      <c r="AT231" s="190" t="s">
        <v>167</v>
      </c>
      <c r="AU231" s="190" t="s">
        <v>171</v>
      </c>
      <c r="AY231" s="19" t="s">
        <v>165</v>
      </c>
      <c r="BE231" s="191">
        <f>IF(N231="základná",J231,0)</f>
        <v>0</v>
      </c>
      <c r="BF231" s="191">
        <f>IF(N231="znížená",J231,0)</f>
        <v>0</v>
      </c>
      <c r="BG231" s="191">
        <f>IF(N231="zákl. prenesená",J231,0)</f>
        <v>0</v>
      </c>
      <c r="BH231" s="191">
        <f>IF(N231="zníž. prenesená",J231,0)</f>
        <v>0</v>
      </c>
      <c r="BI231" s="191">
        <f>IF(N231="nulová",J231,0)</f>
        <v>0</v>
      </c>
      <c r="BJ231" s="19" t="s">
        <v>171</v>
      </c>
      <c r="BK231" s="191">
        <f>ROUND(I231*H231,2)</f>
        <v>0</v>
      </c>
      <c r="BL231" s="19" t="s">
        <v>240</v>
      </c>
      <c r="BM231" s="190" t="s">
        <v>2525</v>
      </c>
    </row>
    <row r="232" s="2" customFormat="1" ht="24.15" customHeight="1">
      <c r="A232" s="38"/>
      <c r="B232" s="177"/>
      <c r="C232" s="201" t="s">
        <v>933</v>
      </c>
      <c r="D232" s="201" t="s">
        <v>201</v>
      </c>
      <c r="E232" s="202" t="s">
        <v>2526</v>
      </c>
      <c r="F232" s="203" t="s">
        <v>2527</v>
      </c>
      <c r="G232" s="204" t="s">
        <v>216</v>
      </c>
      <c r="H232" s="205">
        <v>2</v>
      </c>
      <c r="I232" s="206"/>
      <c r="J232" s="207">
        <f>ROUND(I232*H232,2)</f>
        <v>0</v>
      </c>
      <c r="K232" s="208"/>
      <c r="L232" s="209"/>
      <c r="M232" s="210" t="s">
        <v>1</v>
      </c>
      <c r="N232" s="211" t="s">
        <v>42</v>
      </c>
      <c r="O232" s="78"/>
      <c r="P232" s="188">
        <f>O232*H232</f>
        <v>0</v>
      </c>
      <c r="Q232" s="188">
        <v>0</v>
      </c>
      <c r="R232" s="188">
        <f>Q232*H232</f>
        <v>0</v>
      </c>
      <c r="S232" s="188">
        <v>0</v>
      </c>
      <c r="T232" s="189">
        <f>S232*H232</f>
        <v>0</v>
      </c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R232" s="190" t="s">
        <v>523</v>
      </c>
      <c r="AT232" s="190" t="s">
        <v>201</v>
      </c>
      <c r="AU232" s="190" t="s">
        <v>171</v>
      </c>
      <c r="AY232" s="19" t="s">
        <v>165</v>
      </c>
      <c r="BE232" s="191">
        <f>IF(N232="základná",J232,0)</f>
        <v>0</v>
      </c>
      <c r="BF232" s="191">
        <f>IF(N232="znížená",J232,0)</f>
        <v>0</v>
      </c>
      <c r="BG232" s="191">
        <f>IF(N232="zákl. prenesená",J232,0)</f>
        <v>0</v>
      </c>
      <c r="BH232" s="191">
        <f>IF(N232="zníž. prenesená",J232,0)</f>
        <v>0</v>
      </c>
      <c r="BI232" s="191">
        <f>IF(N232="nulová",J232,0)</f>
        <v>0</v>
      </c>
      <c r="BJ232" s="19" t="s">
        <v>171</v>
      </c>
      <c r="BK232" s="191">
        <f>ROUND(I232*H232,2)</f>
        <v>0</v>
      </c>
      <c r="BL232" s="19" t="s">
        <v>240</v>
      </c>
      <c r="BM232" s="190" t="s">
        <v>2528</v>
      </c>
    </row>
    <row r="233" s="2" customFormat="1" ht="24.15" customHeight="1">
      <c r="A233" s="38"/>
      <c r="B233" s="177"/>
      <c r="C233" s="201" t="s">
        <v>937</v>
      </c>
      <c r="D233" s="201" t="s">
        <v>201</v>
      </c>
      <c r="E233" s="202" t="s">
        <v>2529</v>
      </c>
      <c r="F233" s="203" t="s">
        <v>2530</v>
      </c>
      <c r="G233" s="204" t="s">
        <v>216</v>
      </c>
      <c r="H233" s="205">
        <v>6</v>
      </c>
      <c r="I233" s="206"/>
      <c r="J233" s="207">
        <f>ROUND(I233*H233,2)</f>
        <v>0</v>
      </c>
      <c r="K233" s="208"/>
      <c r="L233" s="209"/>
      <c r="M233" s="210" t="s">
        <v>1</v>
      </c>
      <c r="N233" s="211" t="s">
        <v>42</v>
      </c>
      <c r="O233" s="78"/>
      <c r="P233" s="188">
        <f>O233*H233</f>
        <v>0</v>
      </c>
      <c r="Q233" s="188">
        <v>0</v>
      </c>
      <c r="R233" s="188">
        <f>Q233*H233</f>
        <v>0</v>
      </c>
      <c r="S233" s="188">
        <v>0</v>
      </c>
      <c r="T233" s="189">
        <f>S233*H233</f>
        <v>0</v>
      </c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R233" s="190" t="s">
        <v>523</v>
      </c>
      <c r="AT233" s="190" t="s">
        <v>201</v>
      </c>
      <c r="AU233" s="190" t="s">
        <v>171</v>
      </c>
      <c r="AY233" s="19" t="s">
        <v>165</v>
      </c>
      <c r="BE233" s="191">
        <f>IF(N233="základná",J233,0)</f>
        <v>0</v>
      </c>
      <c r="BF233" s="191">
        <f>IF(N233="znížená",J233,0)</f>
        <v>0</v>
      </c>
      <c r="BG233" s="191">
        <f>IF(N233="zákl. prenesená",J233,0)</f>
        <v>0</v>
      </c>
      <c r="BH233" s="191">
        <f>IF(N233="zníž. prenesená",J233,0)</f>
        <v>0</v>
      </c>
      <c r="BI233" s="191">
        <f>IF(N233="nulová",J233,0)</f>
        <v>0</v>
      </c>
      <c r="BJ233" s="19" t="s">
        <v>171</v>
      </c>
      <c r="BK233" s="191">
        <f>ROUND(I233*H233,2)</f>
        <v>0</v>
      </c>
      <c r="BL233" s="19" t="s">
        <v>240</v>
      </c>
      <c r="BM233" s="190" t="s">
        <v>2531</v>
      </c>
    </row>
    <row r="234" s="2" customFormat="1" ht="24.15" customHeight="1">
      <c r="A234" s="38"/>
      <c r="B234" s="177"/>
      <c r="C234" s="178" t="s">
        <v>942</v>
      </c>
      <c r="D234" s="178" t="s">
        <v>167</v>
      </c>
      <c r="E234" s="179" t="s">
        <v>2532</v>
      </c>
      <c r="F234" s="180" t="s">
        <v>2533</v>
      </c>
      <c r="G234" s="181" t="s">
        <v>2439</v>
      </c>
      <c r="H234" s="182">
        <v>9</v>
      </c>
      <c r="I234" s="183"/>
      <c r="J234" s="184">
        <f>ROUND(I234*H234,2)</f>
        <v>0</v>
      </c>
      <c r="K234" s="185"/>
      <c r="L234" s="39"/>
      <c r="M234" s="186" t="s">
        <v>1</v>
      </c>
      <c r="N234" s="187" t="s">
        <v>42</v>
      </c>
      <c r="O234" s="78"/>
      <c r="P234" s="188">
        <f>O234*H234</f>
        <v>0</v>
      </c>
      <c r="Q234" s="188">
        <v>0</v>
      </c>
      <c r="R234" s="188">
        <f>Q234*H234</f>
        <v>0</v>
      </c>
      <c r="S234" s="188">
        <v>0</v>
      </c>
      <c r="T234" s="189">
        <f>S234*H234</f>
        <v>0</v>
      </c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R234" s="190" t="s">
        <v>240</v>
      </c>
      <c r="AT234" s="190" t="s">
        <v>167</v>
      </c>
      <c r="AU234" s="190" t="s">
        <v>171</v>
      </c>
      <c r="AY234" s="19" t="s">
        <v>165</v>
      </c>
      <c r="BE234" s="191">
        <f>IF(N234="základná",J234,0)</f>
        <v>0</v>
      </c>
      <c r="BF234" s="191">
        <f>IF(N234="znížená",J234,0)</f>
        <v>0</v>
      </c>
      <c r="BG234" s="191">
        <f>IF(N234="zákl. prenesená",J234,0)</f>
        <v>0</v>
      </c>
      <c r="BH234" s="191">
        <f>IF(N234="zníž. prenesená",J234,0)</f>
        <v>0</v>
      </c>
      <c r="BI234" s="191">
        <f>IF(N234="nulová",J234,0)</f>
        <v>0</v>
      </c>
      <c r="BJ234" s="19" t="s">
        <v>171</v>
      </c>
      <c r="BK234" s="191">
        <f>ROUND(I234*H234,2)</f>
        <v>0</v>
      </c>
      <c r="BL234" s="19" t="s">
        <v>240</v>
      </c>
      <c r="BM234" s="190" t="s">
        <v>2534</v>
      </c>
    </row>
    <row r="235" s="2" customFormat="1" ht="24.15" customHeight="1">
      <c r="A235" s="38"/>
      <c r="B235" s="177"/>
      <c r="C235" s="178" t="s">
        <v>946</v>
      </c>
      <c r="D235" s="178" t="s">
        <v>167</v>
      </c>
      <c r="E235" s="179" t="s">
        <v>2535</v>
      </c>
      <c r="F235" s="180" t="s">
        <v>2536</v>
      </c>
      <c r="G235" s="181" t="s">
        <v>216</v>
      </c>
      <c r="H235" s="182">
        <v>9</v>
      </c>
      <c r="I235" s="183"/>
      <c r="J235" s="184">
        <f>ROUND(I235*H235,2)</f>
        <v>0</v>
      </c>
      <c r="K235" s="185"/>
      <c r="L235" s="39"/>
      <c r="M235" s="186" t="s">
        <v>1</v>
      </c>
      <c r="N235" s="187" t="s">
        <v>42</v>
      </c>
      <c r="O235" s="78"/>
      <c r="P235" s="188">
        <f>O235*H235</f>
        <v>0</v>
      </c>
      <c r="Q235" s="188">
        <v>0</v>
      </c>
      <c r="R235" s="188">
        <f>Q235*H235</f>
        <v>0</v>
      </c>
      <c r="S235" s="188">
        <v>0</v>
      </c>
      <c r="T235" s="189">
        <f>S235*H235</f>
        <v>0</v>
      </c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R235" s="190" t="s">
        <v>240</v>
      </c>
      <c r="AT235" s="190" t="s">
        <v>167</v>
      </c>
      <c r="AU235" s="190" t="s">
        <v>171</v>
      </c>
      <c r="AY235" s="19" t="s">
        <v>165</v>
      </c>
      <c r="BE235" s="191">
        <f>IF(N235="základná",J235,0)</f>
        <v>0</v>
      </c>
      <c r="BF235" s="191">
        <f>IF(N235="znížená",J235,0)</f>
        <v>0</v>
      </c>
      <c r="BG235" s="191">
        <f>IF(N235="zákl. prenesená",J235,0)</f>
        <v>0</v>
      </c>
      <c r="BH235" s="191">
        <f>IF(N235="zníž. prenesená",J235,0)</f>
        <v>0</v>
      </c>
      <c r="BI235" s="191">
        <f>IF(N235="nulová",J235,0)</f>
        <v>0</v>
      </c>
      <c r="BJ235" s="19" t="s">
        <v>171</v>
      </c>
      <c r="BK235" s="191">
        <f>ROUND(I235*H235,2)</f>
        <v>0</v>
      </c>
      <c r="BL235" s="19" t="s">
        <v>240</v>
      </c>
      <c r="BM235" s="190" t="s">
        <v>2537</v>
      </c>
    </row>
    <row r="236" s="2" customFormat="1" ht="16.5" customHeight="1">
      <c r="A236" s="38"/>
      <c r="B236" s="177"/>
      <c r="C236" s="201" t="s">
        <v>953</v>
      </c>
      <c r="D236" s="201" t="s">
        <v>201</v>
      </c>
      <c r="E236" s="202" t="s">
        <v>2538</v>
      </c>
      <c r="F236" s="203" t="s">
        <v>2539</v>
      </c>
      <c r="G236" s="204" t="s">
        <v>216</v>
      </c>
      <c r="H236" s="205">
        <v>9</v>
      </c>
      <c r="I236" s="206"/>
      <c r="J236" s="207">
        <f>ROUND(I236*H236,2)</f>
        <v>0</v>
      </c>
      <c r="K236" s="208"/>
      <c r="L236" s="209"/>
      <c r="M236" s="210" t="s">
        <v>1</v>
      </c>
      <c r="N236" s="211" t="s">
        <v>42</v>
      </c>
      <c r="O236" s="78"/>
      <c r="P236" s="188">
        <f>O236*H236</f>
        <v>0</v>
      </c>
      <c r="Q236" s="188">
        <v>0</v>
      </c>
      <c r="R236" s="188">
        <f>Q236*H236</f>
        <v>0</v>
      </c>
      <c r="S236" s="188">
        <v>0</v>
      </c>
      <c r="T236" s="189">
        <f>S236*H236</f>
        <v>0</v>
      </c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R236" s="190" t="s">
        <v>523</v>
      </c>
      <c r="AT236" s="190" t="s">
        <v>201</v>
      </c>
      <c r="AU236" s="190" t="s">
        <v>171</v>
      </c>
      <c r="AY236" s="19" t="s">
        <v>165</v>
      </c>
      <c r="BE236" s="191">
        <f>IF(N236="základná",J236,0)</f>
        <v>0</v>
      </c>
      <c r="BF236" s="191">
        <f>IF(N236="znížená",J236,0)</f>
        <v>0</v>
      </c>
      <c r="BG236" s="191">
        <f>IF(N236="zákl. prenesená",J236,0)</f>
        <v>0</v>
      </c>
      <c r="BH236" s="191">
        <f>IF(N236="zníž. prenesená",J236,0)</f>
        <v>0</v>
      </c>
      <c r="BI236" s="191">
        <f>IF(N236="nulová",J236,0)</f>
        <v>0</v>
      </c>
      <c r="BJ236" s="19" t="s">
        <v>171</v>
      </c>
      <c r="BK236" s="191">
        <f>ROUND(I236*H236,2)</f>
        <v>0</v>
      </c>
      <c r="BL236" s="19" t="s">
        <v>240</v>
      </c>
      <c r="BM236" s="190" t="s">
        <v>2540</v>
      </c>
    </row>
    <row r="237" s="2" customFormat="1" ht="21.75" customHeight="1">
      <c r="A237" s="38"/>
      <c r="B237" s="177"/>
      <c r="C237" s="178" t="s">
        <v>957</v>
      </c>
      <c r="D237" s="178" t="s">
        <v>167</v>
      </c>
      <c r="E237" s="179" t="s">
        <v>2541</v>
      </c>
      <c r="F237" s="180" t="s">
        <v>2542</v>
      </c>
      <c r="G237" s="181" t="s">
        <v>216</v>
      </c>
      <c r="H237" s="182">
        <v>182</v>
      </c>
      <c r="I237" s="183"/>
      <c r="J237" s="184">
        <f>ROUND(I237*H237,2)</f>
        <v>0</v>
      </c>
      <c r="K237" s="185"/>
      <c r="L237" s="39"/>
      <c r="M237" s="186" t="s">
        <v>1</v>
      </c>
      <c r="N237" s="187" t="s">
        <v>42</v>
      </c>
      <c r="O237" s="78"/>
      <c r="P237" s="188">
        <f>O237*H237</f>
        <v>0</v>
      </c>
      <c r="Q237" s="188">
        <v>0</v>
      </c>
      <c r="R237" s="188">
        <f>Q237*H237</f>
        <v>0</v>
      </c>
      <c r="S237" s="188">
        <v>0</v>
      </c>
      <c r="T237" s="189">
        <f>S237*H237</f>
        <v>0</v>
      </c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R237" s="190" t="s">
        <v>240</v>
      </c>
      <c r="AT237" s="190" t="s">
        <v>167</v>
      </c>
      <c r="AU237" s="190" t="s">
        <v>171</v>
      </c>
      <c r="AY237" s="19" t="s">
        <v>165</v>
      </c>
      <c r="BE237" s="191">
        <f>IF(N237="základná",J237,0)</f>
        <v>0</v>
      </c>
      <c r="BF237" s="191">
        <f>IF(N237="znížená",J237,0)</f>
        <v>0</v>
      </c>
      <c r="BG237" s="191">
        <f>IF(N237="zákl. prenesená",J237,0)</f>
        <v>0</v>
      </c>
      <c r="BH237" s="191">
        <f>IF(N237="zníž. prenesená",J237,0)</f>
        <v>0</v>
      </c>
      <c r="BI237" s="191">
        <f>IF(N237="nulová",J237,0)</f>
        <v>0</v>
      </c>
      <c r="BJ237" s="19" t="s">
        <v>171</v>
      </c>
      <c r="BK237" s="191">
        <f>ROUND(I237*H237,2)</f>
        <v>0</v>
      </c>
      <c r="BL237" s="19" t="s">
        <v>240</v>
      </c>
      <c r="BM237" s="190" t="s">
        <v>2543</v>
      </c>
    </row>
    <row r="238" s="2" customFormat="1" ht="24.15" customHeight="1">
      <c r="A238" s="38"/>
      <c r="B238" s="177"/>
      <c r="C238" s="201" t="s">
        <v>962</v>
      </c>
      <c r="D238" s="201" t="s">
        <v>201</v>
      </c>
      <c r="E238" s="202" t="s">
        <v>2544</v>
      </c>
      <c r="F238" s="203" t="s">
        <v>2545</v>
      </c>
      <c r="G238" s="204" t="s">
        <v>216</v>
      </c>
      <c r="H238" s="205">
        <v>182</v>
      </c>
      <c r="I238" s="206"/>
      <c r="J238" s="207">
        <f>ROUND(I238*H238,2)</f>
        <v>0</v>
      </c>
      <c r="K238" s="208"/>
      <c r="L238" s="209"/>
      <c r="M238" s="210" t="s">
        <v>1</v>
      </c>
      <c r="N238" s="211" t="s">
        <v>42</v>
      </c>
      <c r="O238" s="78"/>
      <c r="P238" s="188">
        <f>O238*H238</f>
        <v>0</v>
      </c>
      <c r="Q238" s="188">
        <v>0</v>
      </c>
      <c r="R238" s="188">
        <f>Q238*H238</f>
        <v>0</v>
      </c>
      <c r="S238" s="188">
        <v>0</v>
      </c>
      <c r="T238" s="189">
        <f>S238*H238</f>
        <v>0</v>
      </c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R238" s="190" t="s">
        <v>523</v>
      </c>
      <c r="AT238" s="190" t="s">
        <v>201</v>
      </c>
      <c r="AU238" s="190" t="s">
        <v>171</v>
      </c>
      <c r="AY238" s="19" t="s">
        <v>165</v>
      </c>
      <c r="BE238" s="191">
        <f>IF(N238="základná",J238,0)</f>
        <v>0</v>
      </c>
      <c r="BF238" s="191">
        <f>IF(N238="znížená",J238,0)</f>
        <v>0</v>
      </c>
      <c r="BG238" s="191">
        <f>IF(N238="zákl. prenesená",J238,0)</f>
        <v>0</v>
      </c>
      <c r="BH238" s="191">
        <f>IF(N238="zníž. prenesená",J238,0)</f>
        <v>0</v>
      </c>
      <c r="BI238" s="191">
        <f>IF(N238="nulová",J238,0)</f>
        <v>0</v>
      </c>
      <c r="BJ238" s="19" t="s">
        <v>171</v>
      </c>
      <c r="BK238" s="191">
        <f>ROUND(I238*H238,2)</f>
        <v>0</v>
      </c>
      <c r="BL238" s="19" t="s">
        <v>240</v>
      </c>
      <c r="BM238" s="190" t="s">
        <v>2546</v>
      </c>
    </row>
    <row r="239" s="2" customFormat="1" ht="16.5" customHeight="1">
      <c r="A239" s="38"/>
      <c r="B239" s="177"/>
      <c r="C239" s="178" t="s">
        <v>966</v>
      </c>
      <c r="D239" s="178" t="s">
        <v>167</v>
      </c>
      <c r="E239" s="179" t="s">
        <v>2547</v>
      </c>
      <c r="F239" s="180" t="s">
        <v>2548</v>
      </c>
      <c r="G239" s="181" t="s">
        <v>2439</v>
      </c>
      <c r="H239" s="182">
        <v>97</v>
      </c>
      <c r="I239" s="183"/>
      <c r="J239" s="184">
        <f>ROUND(I239*H239,2)</f>
        <v>0</v>
      </c>
      <c r="K239" s="185"/>
      <c r="L239" s="39"/>
      <c r="M239" s="186" t="s">
        <v>1</v>
      </c>
      <c r="N239" s="187" t="s">
        <v>42</v>
      </c>
      <c r="O239" s="78"/>
      <c r="P239" s="188">
        <f>O239*H239</f>
        <v>0</v>
      </c>
      <c r="Q239" s="188">
        <v>0</v>
      </c>
      <c r="R239" s="188">
        <f>Q239*H239</f>
        <v>0</v>
      </c>
      <c r="S239" s="188">
        <v>0</v>
      </c>
      <c r="T239" s="189">
        <f>S239*H239</f>
        <v>0</v>
      </c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R239" s="190" t="s">
        <v>240</v>
      </c>
      <c r="AT239" s="190" t="s">
        <v>167</v>
      </c>
      <c r="AU239" s="190" t="s">
        <v>171</v>
      </c>
      <c r="AY239" s="19" t="s">
        <v>165</v>
      </c>
      <c r="BE239" s="191">
        <f>IF(N239="základná",J239,0)</f>
        <v>0</v>
      </c>
      <c r="BF239" s="191">
        <f>IF(N239="znížená",J239,0)</f>
        <v>0</v>
      </c>
      <c r="BG239" s="191">
        <f>IF(N239="zákl. prenesená",J239,0)</f>
        <v>0</v>
      </c>
      <c r="BH239" s="191">
        <f>IF(N239="zníž. prenesená",J239,0)</f>
        <v>0</v>
      </c>
      <c r="BI239" s="191">
        <f>IF(N239="nulová",J239,0)</f>
        <v>0</v>
      </c>
      <c r="BJ239" s="19" t="s">
        <v>171</v>
      </c>
      <c r="BK239" s="191">
        <f>ROUND(I239*H239,2)</f>
        <v>0</v>
      </c>
      <c r="BL239" s="19" t="s">
        <v>240</v>
      </c>
      <c r="BM239" s="190" t="s">
        <v>2549</v>
      </c>
    </row>
    <row r="240" s="2" customFormat="1" ht="33" customHeight="1">
      <c r="A240" s="38"/>
      <c r="B240" s="177"/>
      <c r="C240" s="178" t="s">
        <v>970</v>
      </c>
      <c r="D240" s="178" t="s">
        <v>167</v>
      </c>
      <c r="E240" s="179" t="s">
        <v>2550</v>
      </c>
      <c r="F240" s="180" t="s">
        <v>2551</v>
      </c>
      <c r="G240" s="181" t="s">
        <v>216</v>
      </c>
      <c r="H240" s="182">
        <v>76</v>
      </c>
      <c r="I240" s="183"/>
      <c r="J240" s="184">
        <f>ROUND(I240*H240,2)</f>
        <v>0</v>
      </c>
      <c r="K240" s="185"/>
      <c r="L240" s="39"/>
      <c r="M240" s="186" t="s">
        <v>1</v>
      </c>
      <c r="N240" s="187" t="s">
        <v>42</v>
      </c>
      <c r="O240" s="78"/>
      <c r="P240" s="188">
        <f>O240*H240</f>
        <v>0</v>
      </c>
      <c r="Q240" s="188">
        <v>0</v>
      </c>
      <c r="R240" s="188">
        <f>Q240*H240</f>
        <v>0</v>
      </c>
      <c r="S240" s="188">
        <v>0</v>
      </c>
      <c r="T240" s="189">
        <f>S240*H240</f>
        <v>0</v>
      </c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R240" s="190" t="s">
        <v>240</v>
      </c>
      <c r="AT240" s="190" t="s">
        <v>167</v>
      </c>
      <c r="AU240" s="190" t="s">
        <v>171</v>
      </c>
      <c r="AY240" s="19" t="s">
        <v>165</v>
      </c>
      <c r="BE240" s="191">
        <f>IF(N240="základná",J240,0)</f>
        <v>0</v>
      </c>
      <c r="BF240" s="191">
        <f>IF(N240="znížená",J240,0)</f>
        <v>0</v>
      </c>
      <c r="BG240" s="191">
        <f>IF(N240="zákl. prenesená",J240,0)</f>
        <v>0</v>
      </c>
      <c r="BH240" s="191">
        <f>IF(N240="zníž. prenesená",J240,0)</f>
        <v>0</v>
      </c>
      <c r="BI240" s="191">
        <f>IF(N240="nulová",J240,0)</f>
        <v>0</v>
      </c>
      <c r="BJ240" s="19" t="s">
        <v>171</v>
      </c>
      <c r="BK240" s="191">
        <f>ROUND(I240*H240,2)</f>
        <v>0</v>
      </c>
      <c r="BL240" s="19" t="s">
        <v>240</v>
      </c>
      <c r="BM240" s="190" t="s">
        <v>2552</v>
      </c>
    </row>
    <row r="241" s="2" customFormat="1" ht="16.5" customHeight="1">
      <c r="A241" s="38"/>
      <c r="B241" s="177"/>
      <c r="C241" s="201" t="s">
        <v>974</v>
      </c>
      <c r="D241" s="201" t="s">
        <v>201</v>
      </c>
      <c r="E241" s="202" t="s">
        <v>2553</v>
      </c>
      <c r="F241" s="203" t="s">
        <v>2554</v>
      </c>
      <c r="G241" s="204" t="s">
        <v>216</v>
      </c>
      <c r="H241" s="205">
        <v>52</v>
      </c>
      <c r="I241" s="206"/>
      <c r="J241" s="207">
        <f>ROUND(I241*H241,2)</f>
        <v>0</v>
      </c>
      <c r="K241" s="208"/>
      <c r="L241" s="209"/>
      <c r="M241" s="210" t="s">
        <v>1</v>
      </c>
      <c r="N241" s="211" t="s">
        <v>42</v>
      </c>
      <c r="O241" s="78"/>
      <c r="P241" s="188">
        <f>O241*H241</f>
        <v>0</v>
      </c>
      <c r="Q241" s="188">
        <v>0</v>
      </c>
      <c r="R241" s="188">
        <f>Q241*H241</f>
        <v>0</v>
      </c>
      <c r="S241" s="188">
        <v>0</v>
      </c>
      <c r="T241" s="189">
        <f>S241*H241</f>
        <v>0</v>
      </c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R241" s="190" t="s">
        <v>523</v>
      </c>
      <c r="AT241" s="190" t="s">
        <v>201</v>
      </c>
      <c r="AU241" s="190" t="s">
        <v>171</v>
      </c>
      <c r="AY241" s="19" t="s">
        <v>165</v>
      </c>
      <c r="BE241" s="191">
        <f>IF(N241="základná",J241,0)</f>
        <v>0</v>
      </c>
      <c r="BF241" s="191">
        <f>IF(N241="znížená",J241,0)</f>
        <v>0</v>
      </c>
      <c r="BG241" s="191">
        <f>IF(N241="zákl. prenesená",J241,0)</f>
        <v>0</v>
      </c>
      <c r="BH241" s="191">
        <f>IF(N241="zníž. prenesená",J241,0)</f>
        <v>0</v>
      </c>
      <c r="BI241" s="191">
        <f>IF(N241="nulová",J241,0)</f>
        <v>0</v>
      </c>
      <c r="BJ241" s="19" t="s">
        <v>171</v>
      </c>
      <c r="BK241" s="191">
        <f>ROUND(I241*H241,2)</f>
        <v>0</v>
      </c>
      <c r="BL241" s="19" t="s">
        <v>240</v>
      </c>
      <c r="BM241" s="190" t="s">
        <v>2555</v>
      </c>
    </row>
    <row r="242" s="2" customFormat="1" ht="16.5" customHeight="1">
      <c r="A242" s="38"/>
      <c r="B242" s="177"/>
      <c r="C242" s="201" t="s">
        <v>978</v>
      </c>
      <c r="D242" s="201" t="s">
        <v>201</v>
      </c>
      <c r="E242" s="202" t="s">
        <v>2556</v>
      </c>
      <c r="F242" s="203" t="s">
        <v>2557</v>
      </c>
      <c r="G242" s="204" t="s">
        <v>216</v>
      </c>
      <c r="H242" s="205">
        <v>24</v>
      </c>
      <c r="I242" s="206"/>
      <c r="J242" s="207">
        <f>ROUND(I242*H242,2)</f>
        <v>0</v>
      </c>
      <c r="K242" s="208"/>
      <c r="L242" s="209"/>
      <c r="M242" s="210" t="s">
        <v>1</v>
      </c>
      <c r="N242" s="211" t="s">
        <v>42</v>
      </c>
      <c r="O242" s="78"/>
      <c r="P242" s="188">
        <f>O242*H242</f>
        <v>0</v>
      </c>
      <c r="Q242" s="188">
        <v>0</v>
      </c>
      <c r="R242" s="188">
        <f>Q242*H242</f>
        <v>0</v>
      </c>
      <c r="S242" s="188">
        <v>0</v>
      </c>
      <c r="T242" s="189">
        <f>S242*H242</f>
        <v>0</v>
      </c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R242" s="190" t="s">
        <v>523</v>
      </c>
      <c r="AT242" s="190" t="s">
        <v>201</v>
      </c>
      <c r="AU242" s="190" t="s">
        <v>171</v>
      </c>
      <c r="AY242" s="19" t="s">
        <v>165</v>
      </c>
      <c r="BE242" s="191">
        <f>IF(N242="základná",J242,0)</f>
        <v>0</v>
      </c>
      <c r="BF242" s="191">
        <f>IF(N242="znížená",J242,0)</f>
        <v>0</v>
      </c>
      <c r="BG242" s="191">
        <f>IF(N242="zákl. prenesená",J242,0)</f>
        <v>0</v>
      </c>
      <c r="BH242" s="191">
        <f>IF(N242="zníž. prenesená",J242,0)</f>
        <v>0</v>
      </c>
      <c r="BI242" s="191">
        <f>IF(N242="nulová",J242,0)</f>
        <v>0</v>
      </c>
      <c r="BJ242" s="19" t="s">
        <v>171</v>
      </c>
      <c r="BK242" s="191">
        <f>ROUND(I242*H242,2)</f>
        <v>0</v>
      </c>
      <c r="BL242" s="19" t="s">
        <v>240</v>
      </c>
      <c r="BM242" s="190" t="s">
        <v>2558</v>
      </c>
    </row>
    <row r="243" s="2" customFormat="1" ht="24.15" customHeight="1">
      <c r="A243" s="38"/>
      <c r="B243" s="177"/>
      <c r="C243" s="178" t="s">
        <v>982</v>
      </c>
      <c r="D243" s="178" t="s">
        <v>167</v>
      </c>
      <c r="E243" s="179" t="s">
        <v>2559</v>
      </c>
      <c r="F243" s="180" t="s">
        <v>2560</v>
      </c>
      <c r="G243" s="181" t="s">
        <v>216</v>
      </c>
      <c r="H243" s="182">
        <v>9</v>
      </c>
      <c r="I243" s="183"/>
      <c r="J243" s="184">
        <f>ROUND(I243*H243,2)</f>
        <v>0</v>
      </c>
      <c r="K243" s="185"/>
      <c r="L243" s="39"/>
      <c r="M243" s="186" t="s">
        <v>1</v>
      </c>
      <c r="N243" s="187" t="s">
        <v>42</v>
      </c>
      <c r="O243" s="78"/>
      <c r="P243" s="188">
        <f>O243*H243</f>
        <v>0</v>
      </c>
      <c r="Q243" s="188">
        <v>0</v>
      </c>
      <c r="R243" s="188">
        <f>Q243*H243</f>
        <v>0</v>
      </c>
      <c r="S243" s="188">
        <v>0</v>
      </c>
      <c r="T243" s="189">
        <f>S243*H243</f>
        <v>0</v>
      </c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R243" s="190" t="s">
        <v>240</v>
      </c>
      <c r="AT243" s="190" t="s">
        <v>167</v>
      </c>
      <c r="AU243" s="190" t="s">
        <v>171</v>
      </c>
      <c r="AY243" s="19" t="s">
        <v>165</v>
      </c>
      <c r="BE243" s="191">
        <f>IF(N243="základná",J243,0)</f>
        <v>0</v>
      </c>
      <c r="BF243" s="191">
        <f>IF(N243="znížená",J243,0)</f>
        <v>0</v>
      </c>
      <c r="BG243" s="191">
        <f>IF(N243="zákl. prenesená",J243,0)</f>
        <v>0</v>
      </c>
      <c r="BH243" s="191">
        <f>IF(N243="zníž. prenesená",J243,0)</f>
        <v>0</v>
      </c>
      <c r="BI243" s="191">
        <f>IF(N243="nulová",J243,0)</f>
        <v>0</v>
      </c>
      <c r="BJ243" s="19" t="s">
        <v>171</v>
      </c>
      <c r="BK243" s="191">
        <f>ROUND(I243*H243,2)</f>
        <v>0</v>
      </c>
      <c r="BL243" s="19" t="s">
        <v>240</v>
      </c>
      <c r="BM243" s="190" t="s">
        <v>2561</v>
      </c>
    </row>
    <row r="244" s="2" customFormat="1" ht="16.5" customHeight="1">
      <c r="A244" s="38"/>
      <c r="B244" s="177"/>
      <c r="C244" s="201" t="s">
        <v>986</v>
      </c>
      <c r="D244" s="201" t="s">
        <v>201</v>
      </c>
      <c r="E244" s="202" t="s">
        <v>2562</v>
      </c>
      <c r="F244" s="203" t="s">
        <v>2563</v>
      </c>
      <c r="G244" s="204" t="s">
        <v>216</v>
      </c>
      <c r="H244" s="205">
        <v>9</v>
      </c>
      <c r="I244" s="206"/>
      <c r="J244" s="207">
        <f>ROUND(I244*H244,2)</f>
        <v>0</v>
      </c>
      <c r="K244" s="208"/>
      <c r="L244" s="209"/>
      <c r="M244" s="210" t="s">
        <v>1</v>
      </c>
      <c r="N244" s="211" t="s">
        <v>42</v>
      </c>
      <c r="O244" s="78"/>
      <c r="P244" s="188">
        <f>O244*H244</f>
        <v>0</v>
      </c>
      <c r="Q244" s="188">
        <v>0</v>
      </c>
      <c r="R244" s="188">
        <f>Q244*H244</f>
        <v>0</v>
      </c>
      <c r="S244" s="188">
        <v>0</v>
      </c>
      <c r="T244" s="189">
        <f>S244*H244</f>
        <v>0</v>
      </c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R244" s="190" t="s">
        <v>523</v>
      </c>
      <c r="AT244" s="190" t="s">
        <v>201</v>
      </c>
      <c r="AU244" s="190" t="s">
        <v>171</v>
      </c>
      <c r="AY244" s="19" t="s">
        <v>165</v>
      </c>
      <c r="BE244" s="191">
        <f>IF(N244="základná",J244,0)</f>
        <v>0</v>
      </c>
      <c r="BF244" s="191">
        <f>IF(N244="znížená",J244,0)</f>
        <v>0</v>
      </c>
      <c r="BG244" s="191">
        <f>IF(N244="zákl. prenesená",J244,0)</f>
        <v>0</v>
      </c>
      <c r="BH244" s="191">
        <f>IF(N244="zníž. prenesená",J244,0)</f>
        <v>0</v>
      </c>
      <c r="BI244" s="191">
        <f>IF(N244="nulová",J244,0)</f>
        <v>0</v>
      </c>
      <c r="BJ244" s="19" t="s">
        <v>171</v>
      </c>
      <c r="BK244" s="191">
        <f>ROUND(I244*H244,2)</f>
        <v>0</v>
      </c>
      <c r="BL244" s="19" t="s">
        <v>240</v>
      </c>
      <c r="BM244" s="190" t="s">
        <v>2564</v>
      </c>
    </row>
    <row r="245" s="2" customFormat="1" ht="16.5" customHeight="1">
      <c r="A245" s="38"/>
      <c r="B245" s="177"/>
      <c r="C245" s="178" t="s">
        <v>992</v>
      </c>
      <c r="D245" s="178" t="s">
        <v>167</v>
      </c>
      <c r="E245" s="179" t="s">
        <v>2565</v>
      </c>
      <c r="F245" s="180" t="s">
        <v>2566</v>
      </c>
      <c r="G245" s="181" t="s">
        <v>216</v>
      </c>
      <c r="H245" s="182">
        <v>12</v>
      </c>
      <c r="I245" s="183"/>
      <c r="J245" s="184">
        <f>ROUND(I245*H245,2)</f>
        <v>0</v>
      </c>
      <c r="K245" s="185"/>
      <c r="L245" s="39"/>
      <c r="M245" s="186" t="s">
        <v>1</v>
      </c>
      <c r="N245" s="187" t="s">
        <v>42</v>
      </c>
      <c r="O245" s="78"/>
      <c r="P245" s="188">
        <f>O245*H245</f>
        <v>0</v>
      </c>
      <c r="Q245" s="188">
        <v>0</v>
      </c>
      <c r="R245" s="188">
        <f>Q245*H245</f>
        <v>0</v>
      </c>
      <c r="S245" s="188">
        <v>0</v>
      </c>
      <c r="T245" s="189">
        <f>S245*H245</f>
        <v>0</v>
      </c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R245" s="190" t="s">
        <v>240</v>
      </c>
      <c r="AT245" s="190" t="s">
        <v>167</v>
      </c>
      <c r="AU245" s="190" t="s">
        <v>171</v>
      </c>
      <c r="AY245" s="19" t="s">
        <v>165</v>
      </c>
      <c r="BE245" s="191">
        <f>IF(N245="základná",J245,0)</f>
        <v>0</v>
      </c>
      <c r="BF245" s="191">
        <f>IF(N245="znížená",J245,0)</f>
        <v>0</v>
      </c>
      <c r="BG245" s="191">
        <f>IF(N245="zákl. prenesená",J245,0)</f>
        <v>0</v>
      </c>
      <c r="BH245" s="191">
        <f>IF(N245="zníž. prenesená",J245,0)</f>
        <v>0</v>
      </c>
      <c r="BI245" s="191">
        <f>IF(N245="nulová",J245,0)</f>
        <v>0</v>
      </c>
      <c r="BJ245" s="19" t="s">
        <v>171</v>
      </c>
      <c r="BK245" s="191">
        <f>ROUND(I245*H245,2)</f>
        <v>0</v>
      </c>
      <c r="BL245" s="19" t="s">
        <v>240</v>
      </c>
      <c r="BM245" s="190" t="s">
        <v>2567</v>
      </c>
    </row>
    <row r="246" s="2" customFormat="1" ht="16.5" customHeight="1">
      <c r="A246" s="38"/>
      <c r="B246" s="177"/>
      <c r="C246" s="201" t="s">
        <v>994</v>
      </c>
      <c r="D246" s="201" t="s">
        <v>201</v>
      </c>
      <c r="E246" s="202" t="s">
        <v>2568</v>
      </c>
      <c r="F246" s="203" t="s">
        <v>2569</v>
      </c>
      <c r="G246" s="204" t="s">
        <v>216</v>
      </c>
      <c r="H246" s="205">
        <v>12</v>
      </c>
      <c r="I246" s="206"/>
      <c r="J246" s="207">
        <f>ROUND(I246*H246,2)</f>
        <v>0</v>
      </c>
      <c r="K246" s="208"/>
      <c r="L246" s="209"/>
      <c r="M246" s="210" t="s">
        <v>1</v>
      </c>
      <c r="N246" s="211" t="s">
        <v>42</v>
      </c>
      <c r="O246" s="78"/>
      <c r="P246" s="188">
        <f>O246*H246</f>
        <v>0</v>
      </c>
      <c r="Q246" s="188">
        <v>0</v>
      </c>
      <c r="R246" s="188">
        <f>Q246*H246</f>
        <v>0</v>
      </c>
      <c r="S246" s="188">
        <v>0</v>
      </c>
      <c r="T246" s="189">
        <f>S246*H246</f>
        <v>0</v>
      </c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R246" s="190" t="s">
        <v>523</v>
      </c>
      <c r="AT246" s="190" t="s">
        <v>201</v>
      </c>
      <c r="AU246" s="190" t="s">
        <v>171</v>
      </c>
      <c r="AY246" s="19" t="s">
        <v>165</v>
      </c>
      <c r="BE246" s="191">
        <f>IF(N246="základná",J246,0)</f>
        <v>0</v>
      </c>
      <c r="BF246" s="191">
        <f>IF(N246="znížená",J246,0)</f>
        <v>0</v>
      </c>
      <c r="BG246" s="191">
        <f>IF(N246="zákl. prenesená",J246,0)</f>
        <v>0</v>
      </c>
      <c r="BH246" s="191">
        <f>IF(N246="zníž. prenesená",J246,0)</f>
        <v>0</v>
      </c>
      <c r="BI246" s="191">
        <f>IF(N246="nulová",J246,0)</f>
        <v>0</v>
      </c>
      <c r="BJ246" s="19" t="s">
        <v>171</v>
      </c>
      <c r="BK246" s="191">
        <f>ROUND(I246*H246,2)</f>
        <v>0</v>
      </c>
      <c r="BL246" s="19" t="s">
        <v>240</v>
      </c>
      <c r="BM246" s="190" t="s">
        <v>2570</v>
      </c>
    </row>
    <row r="247" s="2" customFormat="1" ht="24.15" customHeight="1">
      <c r="A247" s="38"/>
      <c r="B247" s="177"/>
      <c r="C247" s="178" t="s">
        <v>998</v>
      </c>
      <c r="D247" s="178" t="s">
        <v>167</v>
      </c>
      <c r="E247" s="179" t="s">
        <v>2571</v>
      </c>
      <c r="F247" s="180" t="s">
        <v>2572</v>
      </c>
      <c r="G247" s="181" t="s">
        <v>216</v>
      </c>
      <c r="H247" s="182">
        <v>78</v>
      </c>
      <c r="I247" s="183"/>
      <c r="J247" s="184">
        <f>ROUND(I247*H247,2)</f>
        <v>0</v>
      </c>
      <c r="K247" s="185"/>
      <c r="L247" s="39"/>
      <c r="M247" s="186" t="s">
        <v>1</v>
      </c>
      <c r="N247" s="187" t="s">
        <v>42</v>
      </c>
      <c r="O247" s="78"/>
      <c r="P247" s="188">
        <f>O247*H247</f>
        <v>0</v>
      </c>
      <c r="Q247" s="188">
        <v>0</v>
      </c>
      <c r="R247" s="188">
        <f>Q247*H247</f>
        <v>0</v>
      </c>
      <c r="S247" s="188">
        <v>0</v>
      </c>
      <c r="T247" s="189">
        <f>S247*H247</f>
        <v>0</v>
      </c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R247" s="190" t="s">
        <v>240</v>
      </c>
      <c r="AT247" s="190" t="s">
        <v>167</v>
      </c>
      <c r="AU247" s="190" t="s">
        <v>171</v>
      </c>
      <c r="AY247" s="19" t="s">
        <v>165</v>
      </c>
      <c r="BE247" s="191">
        <f>IF(N247="základná",J247,0)</f>
        <v>0</v>
      </c>
      <c r="BF247" s="191">
        <f>IF(N247="znížená",J247,0)</f>
        <v>0</v>
      </c>
      <c r="BG247" s="191">
        <f>IF(N247="zákl. prenesená",J247,0)</f>
        <v>0</v>
      </c>
      <c r="BH247" s="191">
        <f>IF(N247="zníž. prenesená",J247,0)</f>
        <v>0</v>
      </c>
      <c r="BI247" s="191">
        <f>IF(N247="nulová",J247,0)</f>
        <v>0</v>
      </c>
      <c r="BJ247" s="19" t="s">
        <v>171</v>
      </c>
      <c r="BK247" s="191">
        <f>ROUND(I247*H247,2)</f>
        <v>0</v>
      </c>
      <c r="BL247" s="19" t="s">
        <v>240</v>
      </c>
      <c r="BM247" s="190" t="s">
        <v>2573</v>
      </c>
    </row>
    <row r="248" s="2" customFormat="1" ht="24.15" customHeight="1">
      <c r="A248" s="38"/>
      <c r="B248" s="177"/>
      <c r="C248" s="178" t="s">
        <v>1000</v>
      </c>
      <c r="D248" s="178" t="s">
        <v>167</v>
      </c>
      <c r="E248" s="179" t="s">
        <v>2574</v>
      </c>
      <c r="F248" s="180" t="s">
        <v>2575</v>
      </c>
      <c r="G248" s="181" t="s">
        <v>216</v>
      </c>
      <c r="H248" s="182">
        <v>54</v>
      </c>
      <c r="I248" s="183"/>
      <c r="J248" s="184">
        <f>ROUND(I248*H248,2)</f>
        <v>0</v>
      </c>
      <c r="K248" s="185"/>
      <c r="L248" s="39"/>
      <c r="M248" s="186" t="s">
        <v>1</v>
      </c>
      <c r="N248" s="187" t="s">
        <v>42</v>
      </c>
      <c r="O248" s="78"/>
      <c r="P248" s="188">
        <f>O248*H248</f>
        <v>0</v>
      </c>
      <c r="Q248" s="188">
        <v>0</v>
      </c>
      <c r="R248" s="188">
        <f>Q248*H248</f>
        <v>0</v>
      </c>
      <c r="S248" s="188">
        <v>0</v>
      </c>
      <c r="T248" s="189">
        <f>S248*H248</f>
        <v>0</v>
      </c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R248" s="190" t="s">
        <v>240</v>
      </c>
      <c r="AT248" s="190" t="s">
        <v>167</v>
      </c>
      <c r="AU248" s="190" t="s">
        <v>171</v>
      </c>
      <c r="AY248" s="19" t="s">
        <v>165</v>
      </c>
      <c r="BE248" s="191">
        <f>IF(N248="základná",J248,0)</f>
        <v>0</v>
      </c>
      <c r="BF248" s="191">
        <f>IF(N248="znížená",J248,0)</f>
        <v>0</v>
      </c>
      <c r="BG248" s="191">
        <f>IF(N248="zákl. prenesená",J248,0)</f>
        <v>0</v>
      </c>
      <c r="BH248" s="191">
        <f>IF(N248="zníž. prenesená",J248,0)</f>
        <v>0</v>
      </c>
      <c r="BI248" s="191">
        <f>IF(N248="nulová",J248,0)</f>
        <v>0</v>
      </c>
      <c r="BJ248" s="19" t="s">
        <v>171</v>
      </c>
      <c r="BK248" s="191">
        <f>ROUND(I248*H248,2)</f>
        <v>0</v>
      </c>
      <c r="BL248" s="19" t="s">
        <v>240</v>
      </c>
      <c r="BM248" s="190" t="s">
        <v>2576</v>
      </c>
    </row>
    <row r="249" s="2" customFormat="1" ht="37.8" customHeight="1">
      <c r="A249" s="38"/>
      <c r="B249" s="177"/>
      <c r="C249" s="201" t="s">
        <v>1005</v>
      </c>
      <c r="D249" s="201" t="s">
        <v>201</v>
      </c>
      <c r="E249" s="202" t="s">
        <v>2577</v>
      </c>
      <c r="F249" s="203" t="s">
        <v>2578</v>
      </c>
      <c r="G249" s="204" t="s">
        <v>216</v>
      </c>
      <c r="H249" s="205">
        <v>52</v>
      </c>
      <c r="I249" s="206"/>
      <c r="J249" s="207">
        <f>ROUND(I249*H249,2)</f>
        <v>0</v>
      </c>
      <c r="K249" s="208"/>
      <c r="L249" s="209"/>
      <c r="M249" s="210" t="s">
        <v>1</v>
      </c>
      <c r="N249" s="211" t="s">
        <v>42</v>
      </c>
      <c r="O249" s="78"/>
      <c r="P249" s="188">
        <f>O249*H249</f>
        <v>0</v>
      </c>
      <c r="Q249" s="188">
        <v>0</v>
      </c>
      <c r="R249" s="188">
        <f>Q249*H249</f>
        <v>0</v>
      </c>
      <c r="S249" s="188">
        <v>0</v>
      </c>
      <c r="T249" s="189">
        <f>S249*H249</f>
        <v>0</v>
      </c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R249" s="190" t="s">
        <v>523</v>
      </c>
      <c r="AT249" s="190" t="s">
        <v>201</v>
      </c>
      <c r="AU249" s="190" t="s">
        <v>171</v>
      </c>
      <c r="AY249" s="19" t="s">
        <v>165</v>
      </c>
      <c r="BE249" s="191">
        <f>IF(N249="základná",J249,0)</f>
        <v>0</v>
      </c>
      <c r="BF249" s="191">
        <f>IF(N249="znížená",J249,0)</f>
        <v>0</v>
      </c>
      <c r="BG249" s="191">
        <f>IF(N249="zákl. prenesená",J249,0)</f>
        <v>0</v>
      </c>
      <c r="BH249" s="191">
        <f>IF(N249="zníž. prenesená",J249,0)</f>
        <v>0</v>
      </c>
      <c r="BI249" s="191">
        <f>IF(N249="nulová",J249,0)</f>
        <v>0</v>
      </c>
      <c r="BJ249" s="19" t="s">
        <v>171</v>
      </c>
      <c r="BK249" s="191">
        <f>ROUND(I249*H249,2)</f>
        <v>0</v>
      </c>
      <c r="BL249" s="19" t="s">
        <v>240</v>
      </c>
      <c r="BM249" s="190" t="s">
        <v>2579</v>
      </c>
    </row>
    <row r="250" s="2" customFormat="1" ht="24.15" customHeight="1">
      <c r="A250" s="38"/>
      <c r="B250" s="177"/>
      <c r="C250" s="201" t="s">
        <v>1010</v>
      </c>
      <c r="D250" s="201" t="s">
        <v>201</v>
      </c>
      <c r="E250" s="202" t="s">
        <v>2580</v>
      </c>
      <c r="F250" s="203" t="s">
        <v>2581</v>
      </c>
      <c r="G250" s="204" t="s">
        <v>216</v>
      </c>
      <c r="H250" s="205">
        <v>52</v>
      </c>
      <c r="I250" s="206"/>
      <c r="J250" s="207">
        <f>ROUND(I250*H250,2)</f>
        <v>0</v>
      </c>
      <c r="K250" s="208"/>
      <c r="L250" s="209"/>
      <c r="M250" s="210" t="s">
        <v>1</v>
      </c>
      <c r="N250" s="211" t="s">
        <v>42</v>
      </c>
      <c r="O250" s="78"/>
      <c r="P250" s="188">
        <f>O250*H250</f>
        <v>0</v>
      </c>
      <c r="Q250" s="188">
        <v>0</v>
      </c>
      <c r="R250" s="188">
        <f>Q250*H250</f>
        <v>0</v>
      </c>
      <c r="S250" s="188">
        <v>0</v>
      </c>
      <c r="T250" s="189">
        <f>S250*H250</f>
        <v>0</v>
      </c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R250" s="190" t="s">
        <v>523</v>
      </c>
      <c r="AT250" s="190" t="s">
        <v>201</v>
      </c>
      <c r="AU250" s="190" t="s">
        <v>171</v>
      </c>
      <c r="AY250" s="19" t="s">
        <v>165</v>
      </c>
      <c r="BE250" s="191">
        <f>IF(N250="základná",J250,0)</f>
        <v>0</v>
      </c>
      <c r="BF250" s="191">
        <f>IF(N250="znížená",J250,0)</f>
        <v>0</v>
      </c>
      <c r="BG250" s="191">
        <f>IF(N250="zákl. prenesená",J250,0)</f>
        <v>0</v>
      </c>
      <c r="BH250" s="191">
        <f>IF(N250="zníž. prenesená",J250,0)</f>
        <v>0</v>
      </c>
      <c r="BI250" s="191">
        <f>IF(N250="nulová",J250,0)</f>
        <v>0</v>
      </c>
      <c r="BJ250" s="19" t="s">
        <v>171</v>
      </c>
      <c r="BK250" s="191">
        <f>ROUND(I250*H250,2)</f>
        <v>0</v>
      </c>
      <c r="BL250" s="19" t="s">
        <v>240</v>
      </c>
      <c r="BM250" s="190" t="s">
        <v>2582</v>
      </c>
    </row>
    <row r="251" s="2" customFormat="1" ht="24.15" customHeight="1">
      <c r="A251" s="38"/>
      <c r="B251" s="177"/>
      <c r="C251" s="201" t="s">
        <v>1014</v>
      </c>
      <c r="D251" s="201" t="s">
        <v>201</v>
      </c>
      <c r="E251" s="202" t="s">
        <v>2583</v>
      </c>
      <c r="F251" s="203" t="s">
        <v>2584</v>
      </c>
      <c r="G251" s="204" t="s">
        <v>216</v>
      </c>
      <c r="H251" s="205">
        <v>2</v>
      </c>
      <c r="I251" s="206"/>
      <c r="J251" s="207">
        <f>ROUND(I251*H251,2)</f>
        <v>0</v>
      </c>
      <c r="K251" s="208"/>
      <c r="L251" s="209"/>
      <c r="M251" s="210" t="s">
        <v>1</v>
      </c>
      <c r="N251" s="211" t="s">
        <v>42</v>
      </c>
      <c r="O251" s="78"/>
      <c r="P251" s="188">
        <f>O251*H251</f>
        <v>0</v>
      </c>
      <c r="Q251" s="188">
        <v>0</v>
      </c>
      <c r="R251" s="188">
        <f>Q251*H251</f>
        <v>0</v>
      </c>
      <c r="S251" s="188">
        <v>0</v>
      </c>
      <c r="T251" s="189">
        <f>S251*H251</f>
        <v>0</v>
      </c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R251" s="190" t="s">
        <v>523</v>
      </c>
      <c r="AT251" s="190" t="s">
        <v>201</v>
      </c>
      <c r="AU251" s="190" t="s">
        <v>171</v>
      </c>
      <c r="AY251" s="19" t="s">
        <v>165</v>
      </c>
      <c r="BE251" s="191">
        <f>IF(N251="základná",J251,0)</f>
        <v>0</v>
      </c>
      <c r="BF251" s="191">
        <f>IF(N251="znížená",J251,0)</f>
        <v>0</v>
      </c>
      <c r="BG251" s="191">
        <f>IF(N251="zákl. prenesená",J251,0)</f>
        <v>0</v>
      </c>
      <c r="BH251" s="191">
        <f>IF(N251="zníž. prenesená",J251,0)</f>
        <v>0</v>
      </c>
      <c r="BI251" s="191">
        <f>IF(N251="nulová",J251,0)</f>
        <v>0</v>
      </c>
      <c r="BJ251" s="19" t="s">
        <v>171</v>
      </c>
      <c r="BK251" s="191">
        <f>ROUND(I251*H251,2)</f>
        <v>0</v>
      </c>
      <c r="BL251" s="19" t="s">
        <v>240</v>
      </c>
      <c r="BM251" s="190" t="s">
        <v>2585</v>
      </c>
    </row>
    <row r="252" s="2" customFormat="1" ht="33" customHeight="1">
      <c r="A252" s="38"/>
      <c r="B252" s="177"/>
      <c r="C252" s="178" t="s">
        <v>1016</v>
      </c>
      <c r="D252" s="178" t="s">
        <v>167</v>
      </c>
      <c r="E252" s="179" t="s">
        <v>2586</v>
      </c>
      <c r="F252" s="180" t="s">
        <v>2587</v>
      </c>
      <c r="G252" s="181" t="s">
        <v>216</v>
      </c>
      <c r="H252" s="182">
        <v>24</v>
      </c>
      <c r="I252" s="183"/>
      <c r="J252" s="184">
        <f>ROUND(I252*H252,2)</f>
        <v>0</v>
      </c>
      <c r="K252" s="185"/>
      <c r="L252" s="39"/>
      <c r="M252" s="186" t="s">
        <v>1</v>
      </c>
      <c r="N252" s="187" t="s">
        <v>42</v>
      </c>
      <c r="O252" s="78"/>
      <c r="P252" s="188">
        <f>O252*H252</f>
        <v>0</v>
      </c>
      <c r="Q252" s="188">
        <v>0</v>
      </c>
      <c r="R252" s="188">
        <f>Q252*H252</f>
        <v>0</v>
      </c>
      <c r="S252" s="188">
        <v>0</v>
      </c>
      <c r="T252" s="189">
        <f>S252*H252</f>
        <v>0</v>
      </c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R252" s="190" t="s">
        <v>240</v>
      </c>
      <c r="AT252" s="190" t="s">
        <v>167</v>
      </c>
      <c r="AU252" s="190" t="s">
        <v>171</v>
      </c>
      <c r="AY252" s="19" t="s">
        <v>165</v>
      </c>
      <c r="BE252" s="191">
        <f>IF(N252="základná",J252,0)</f>
        <v>0</v>
      </c>
      <c r="BF252" s="191">
        <f>IF(N252="znížená",J252,0)</f>
        <v>0</v>
      </c>
      <c r="BG252" s="191">
        <f>IF(N252="zákl. prenesená",J252,0)</f>
        <v>0</v>
      </c>
      <c r="BH252" s="191">
        <f>IF(N252="zníž. prenesená",J252,0)</f>
        <v>0</v>
      </c>
      <c r="BI252" s="191">
        <f>IF(N252="nulová",J252,0)</f>
        <v>0</v>
      </c>
      <c r="BJ252" s="19" t="s">
        <v>171</v>
      </c>
      <c r="BK252" s="191">
        <f>ROUND(I252*H252,2)</f>
        <v>0</v>
      </c>
      <c r="BL252" s="19" t="s">
        <v>240</v>
      </c>
      <c r="BM252" s="190" t="s">
        <v>2588</v>
      </c>
    </row>
    <row r="253" s="2" customFormat="1" ht="24.15" customHeight="1">
      <c r="A253" s="38"/>
      <c r="B253" s="177"/>
      <c r="C253" s="201" t="s">
        <v>1020</v>
      </c>
      <c r="D253" s="201" t="s">
        <v>201</v>
      </c>
      <c r="E253" s="202" t="s">
        <v>2589</v>
      </c>
      <c r="F253" s="203" t="s">
        <v>2590</v>
      </c>
      <c r="G253" s="204" t="s">
        <v>216</v>
      </c>
      <c r="H253" s="205">
        <v>24</v>
      </c>
      <c r="I253" s="206"/>
      <c r="J253" s="207">
        <f>ROUND(I253*H253,2)</f>
        <v>0</v>
      </c>
      <c r="K253" s="208"/>
      <c r="L253" s="209"/>
      <c r="M253" s="210" t="s">
        <v>1</v>
      </c>
      <c r="N253" s="211" t="s">
        <v>42</v>
      </c>
      <c r="O253" s="78"/>
      <c r="P253" s="188">
        <f>O253*H253</f>
        <v>0</v>
      </c>
      <c r="Q253" s="188">
        <v>0</v>
      </c>
      <c r="R253" s="188">
        <f>Q253*H253</f>
        <v>0</v>
      </c>
      <c r="S253" s="188">
        <v>0</v>
      </c>
      <c r="T253" s="189">
        <f>S253*H253</f>
        <v>0</v>
      </c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R253" s="190" t="s">
        <v>523</v>
      </c>
      <c r="AT253" s="190" t="s">
        <v>201</v>
      </c>
      <c r="AU253" s="190" t="s">
        <v>171</v>
      </c>
      <c r="AY253" s="19" t="s">
        <v>165</v>
      </c>
      <c r="BE253" s="191">
        <f>IF(N253="základná",J253,0)</f>
        <v>0</v>
      </c>
      <c r="BF253" s="191">
        <f>IF(N253="znížená",J253,0)</f>
        <v>0</v>
      </c>
      <c r="BG253" s="191">
        <f>IF(N253="zákl. prenesená",J253,0)</f>
        <v>0</v>
      </c>
      <c r="BH253" s="191">
        <f>IF(N253="zníž. prenesená",J253,0)</f>
        <v>0</v>
      </c>
      <c r="BI253" s="191">
        <f>IF(N253="nulová",J253,0)</f>
        <v>0</v>
      </c>
      <c r="BJ253" s="19" t="s">
        <v>171</v>
      </c>
      <c r="BK253" s="191">
        <f>ROUND(I253*H253,2)</f>
        <v>0</v>
      </c>
      <c r="BL253" s="19" t="s">
        <v>240</v>
      </c>
      <c r="BM253" s="190" t="s">
        <v>2591</v>
      </c>
    </row>
    <row r="254" s="2" customFormat="1" ht="24.15" customHeight="1">
      <c r="A254" s="38"/>
      <c r="B254" s="177"/>
      <c r="C254" s="178" t="s">
        <v>1024</v>
      </c>
      <c r="D254" s="178" t="s">
        <v>167</v>
      </c>
      <c r="E254" s="179" t="s">
        <v>2592</v>
      </c>
      <c r="F254" s="180" t="s">
        <v>2593</v>
      </c>
      <c r="G254" s="181" t="s">
        <v>216</v>
      </c>
      <c r="H254" s="182">
        <v>12</v>
      </c>
      <c r="I254" s="183"/>
      <c r="J254" s="184">
        <f>ROUND(I254*H254,2)</f>
        <v>0</v>
      </c>
      <c r="K254" s="185"/>
      <c r="L254" s="39"/>
      <c r="M254" s="186" t="s">
        <v>1</v>
      </c>
      <c r="N254" s="187" t="s">
        <v>42</v>
      </c>
      <c r="O254" s="78"/>
      <c r="P254" s="188">
        <f>O254*H254</f>
        <v>0</v>
      </c>
      <c r="Q254" s="188">
        <v>0</v>
      </c>
      <c r="R254" s="188">
        <f>Q254*H254</f>
        <v>0</v>
      </c>
      <c r="S254" s="188">
        <v>0</v>
      </c>
      <c r="T254" s="189">
        <f>S254*H254</f>
        <v>0</v>
      </c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R254" s="190" t="s">
        <v>240</v>
      </c>
      <c r="AT254" s="190" t="s">
        <v>167</v>
      </c>
      <c r="AU254" s="190" t="s">
        <v>171</v>
      </c>
      <c r="AY254" s="19" t="s">
        <v>165</v>
      </c>
      <c r="BE254" s="191">
        <f>IF(N254="základná",J254,0)</f>
        <v>0</v>
      </c>
      <c r="BF254" s="191">
        <f>IF(N254="znížená",J254,0)</f>
        <v>0</v>
      </c>
      <c r="BG254" s="191">
        <f>IF(N254="zákl. prenesená",J254,0)</f>
        <v>0</v>
      </c>
      <c r="BH254" s="191">
        <f>IF(N254="zníž. prenesená",J254,0)</f>
        <v>0</v>
      </c>
      <c r="BI254" s="191">
        <f>IF(N254="nulová",J254,0)</f>
        <v>0</v>
      </c>
      <c r="BJ254" s="19" t="s">
        <v>171</v>
      </c>
      <c r="BK254" s="191">
        <f>ROUND(I254*H254,2)</f>
        <v>0</v>
      </c>
      <c r="BL254" s="19" t="s">
        <v>240</v>
      </c>
      <c r="BM254" s="190" t="s">
        <v>2594</v>
      </c>
    </row>
    <row r="255" s="2" customFormat="1" ht="16.5" customHeight="1">
      <c r="A255" s="38"/>
      <c r="B255" s="177"/>
      <c r="C255" s="201" t="s">
        <v>1026</v>
      </c>
      <c r="D255" s="201" t="s">
        <v>201</v>
      </c>
      <c r="E255" s="202" t="s">
        <v>2595</v>
      </c>
      <c r="F255" s="203" t="s">
        <v>2596</v>
      </c>
      <c r="G255" s="204" t="s">
        <v>216</v>
      </c>
      <c r="H255" s="205">
        <v>11</v>
      </c>
      <c r="I255" s="206"/>
      <c r="J255" s="207">
        <f>ROUND(I255*H255,2)</f>
        <v>0</v>
      </c>
      <c r="K255" s="208"/>
      <c r="L255" s="209"/>
      <c r="M255" s="210" t="s">
        <v>1</v>
      </c>
      <c r="N255" s="211" t="s">
        <v>42</v>
      </c>
      <c r="O255" s="78"/>
      <c r="P255" s="188">
        <f>O255*H255</f>
        <v>0</v>
      </c>
      <c r="Q255" s="188">
        <v>0</v>
      </c>
      <c r="R255" s="188">
        <f>Q255*H255</f>
        <v>0</v>
      </c>
      <c r="S255" s="188">
        <v>0</v>
      </c>
      <c r="T255" s="189">
        <f>S255*H255</f>
        <v>0</v>
      </c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R255" s="190" t="s">
        <v>523</v>
      </c>
      <c r="AT255" s="190" t="s">
        <v>201</v>
      </c>
      <c r="AU255" s="190" t="s">
        <v>171</v>
      </c>
      <c r="AY255" s="19" t="s">
        <v>165</v>
      </c>
      <c r="BE255" s="191">
        <f>IF(N255="základná",J255,0)</f>
        <v>0</v>
      </c>
      <c r="BF255" s="191">
        <f>IF(N255="znížená",J255,0)</f>
        <v>0</v>
      </c>
      <c r="BG255" s="191">
        <f>IF(N255="zákl. prenesená",J255,0)</f>
        <v>0</v>
      </c>
      <c r="BH255" s="191">
        <f>IF(N255="zníž. prenesená",J255,0)</f>
        <v>0</v>
      </c>
      <c r="BI255" s="191">
        <f>IF(N255="nulová",J255,0)</f>
        <v>0</v>
      </c>
      <c r="BJ255" s="19" t="s">
        <v>171</v>
      </c>
      <c r="BK255" s="191">
        <f>ROUND(I255*H255,2)</f>
        <v>0</v>
      </c>
      <c r="BL255" s="19" t="s">
        <v>240</v>
      </c>
      <c r="BM255" s="190" t="s">
        <v>2597</v>
      </c>
    </row>
    <row r="256" s="2" customFormat="1" ht="16.5" customHeight="1">
      <c r="A256" s="38"/>
      <c r="B256" s="177"/>
      <c r="C256" s="201" t="s">
        <v>1028</v>
      </c>
      <c r="D256" s="201" t="s">
        <v>201</v>
      </c>
      <c r="E256" s="202" t="s">
        <v>2598</v>
      </c>
      <c r="F256" s="203" t="s">
        <v>2599</v>
      </c>
      <c r="G256" s="204" t="s">
        <v>216</v>
      </c>
      <c r="H256" s="205">
        <v>11</v>
      </c>
      <c r="I256" s="206"/>
      <c r="J256" s="207">
        <f>ROUND(I256*H256,2)</f>
        <v>0</v>
      </c>
      <c r="K256" s="208"/>
      <c r="L256" s="209"/>
      <c r="M256" s="210" t="s">
        <v>1</v>
      </c>
      <c r="N256" s="211" t="s">
        <v>42</v>
      </c>
      <c r="O256" s="78"/>
      <c r="P256" s="188">
        <f>O256*H256</f>
        <v>0</v>
      </c>
      <c r="Q256" s="188">
        <v>0</v>
      </c>
      <c r="R256" s="188">
        <f>Q256*H256</f>
        <v>0</v>
      </c>
      <c r="S256" s="188">
        <v>0</v>
      </c>
      <c r="T256" s="189">
        <f>S256*H256</f>
        <v>0</v>
      </c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R256" s="190" t="s">
        <v>523</v>
      </c>
      <c r="AT256" s="190" t="s">
        <v>201</v>
      </c>
      <c r="AU256" s="190" t="s">
        <v>171</v>
      </c>
      <c r="AY256" s="19" t="s">
        <v>165</v>
      </c>
      <c r="BE256" s="191">
        <f>IF(N256="základná",J256,0)</f>
        <v>0</v>
      </c>
      <c r="BF256" s="191">
        <f>IF(N256="znížená",J256,0)</f>
        <v>0</v>
      </c>
      <c r="BG256" s="191">
        <f>IF(N256="zákl. prenesená",J256,0)</f>
        <v>0</v>
      </c>
      <c r="BH256" s="191">
        <f>IF(N256="zníž. prenesená",J256,0)</f>
        <v>0</v>
      </c>
      <c r="BI256" s="191">
        <f>IF(N256="nulová",J256,0)</f>
        <v>0</v>
      </c>
      <c r="BJ256" s="19" t="s">
        <v>171</v>
      </c>
      <c r="BK256" s="191">
        <f>ROUND(I256*H256,2)</f>
        <v>0</v>
      </c>
      <c r="BL256" s="19" t="s">
        <v>240</v>
      </c>
      <c r="BM256" s="190" t="s">
        <v>2600</v>
      </c>
    </row>
    <row r="257" s="2" customFormat="1" ht="37.8" customHeight="1">
      <c r="A257" s="38"/>
      <c r="B257" s="177"/>
      <c r="C257" s="201" t="s">
        <v>1034</v>
      </c>
      <c r="D257" s="201" t="s">
        <v>201</v>
      </c>
      <c r="E257" s="202" t="s">
        <v>2601</v>
      </c>
      <c r="F257" s="203" t="s">
        <v>2602</v>
      </c>
      <c r="G257" s="204" t="s">
        <v>216</v>
      </c>
      <c r="H257" s="205">
        <v>1</v>
      </c>
      <c r="I257" s="206"/>
      <c r="J257" s="207">
        <f>ROUND(I257*H257,2)</f>
        <v>0</v>
      </c>
      <c r="K257" s="208"/>
      <c r="L257" s="209"/>
      <c r="M257" s="210" t="s">
        <v>1</v>
      </c>
      <c r="N257" s="211" t="s">
        <v>42</v>
      </c>
      <c r="O257" s="78"/>
      <c r="P257" s="188">
        <f>O257*H257</f>
        <v>0</v>
      </c>
      <c r="Q257" s="188">
        <v>0</v>
      </c>
      <c r="R257" s="188">
        <f>Q257*H257</f>
        <v>0</v>
      </c>
      <c r="S257" s="188">
        <v>0</v>
      </c>
      <c r="T257" s="189">
        <f>S257*H257</f>
        <v>0</v>
      </c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R257" s="190" t="s">
        <v>523</v>
      </c>
      <c r="AT257" s="190" t="s">
        <v>201</v>
      </c>
      <c r="AU257" s="190" t="s">
        <v>171</v>
      </c>
      <c r="AY257" s="19" t="s">
        <v>165</v>
      </c>
      <c r="BE257" s="191">
        <f>IF(N257="základná",J257,0)</f>
        <v>0</v>
      </c>
      <c r="BF257" s="191">
        <f>IF(N257="znížená",J257,0)</f>
        <v>0</v>
      </c>
      <c r="BG257" s="191">
        <f>IF(N257="zákl. prenesená",J257,0)</f>
        <v>0</v>
      </c>
      <c r="BH257" s="191">
        <f>IF(N257="zníž. prenesená",J257,0)</f>
        <v>0</v>
      </c>
      <c r="BI257" s="191">
        <f>IF(N257="nulová",J257,0)</f>
        <v>0</v>
      </c>
      <c r="BJ257" s="19" t="s">
        <v>171</v>
      </c>
      <c r="BK257" s="191">
        <f>ROUND(I257*H257,2)</f>
        <v>0</v>
      </c>
      <c r="BL257" s="19" t="s">
        <v>240</v>
      </c>
      <c r="BM257" s="190" t="s">
        <v>2603</v>
      </c>
    </row>
    <row r="258" s="2" customFormat="1" ht="24.15" customHeight="1">
      <c r="A258" s="38"/>
      <c r="B258" s="177"/>
      <c r="C258" s="178" t="s">
        <v>1038</v>
      </c>
      <c r="D258" s="178" t="s">
        <v>167</v>
      </c>
      <c r="E258" s="179" t="s">
        <v>2604</v>
      </c>
      <c r="F258" s="180" t="s">
        <v>2605</v>
      </c>
      <c r="G258" s="181" t="s">
        <v>949</v>
      </c>
      <c r="H258" s="235"/>
      <c r="I258" s="183"/>
      <c r="J258" s="184">
        <f>ROUND(I258*H258,2)</f>
        <v>0</v>
      </c>
      <c r="K258" s="185"/>
      <c r="L258" s="39"/>
      <c r="M258" s="240" t="s">
        <v>1</v>
      </c>
      <c r="N258" s="241" t="s">
        <v>42</v>
      </c>
      <c r="O258" s="242"/>
      <c r="P258" s="243">
        <f>O258*H258</f>
        <v>0</v>
      </c>
      <c r="Q258" s="243">
        <v>0</v>
      </c>
      <c r="R258" s="243">
        <f>Q258*H258</f>
        <v>0</v>
      </c>
      <c r="S258" s="243">
        <v>0</v>
      </c>
      <c r="T258" s="244">
        <f>S258*H258</f>
        <v>0</v>
      </c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R258" s="190" t="s">
        <v>240</v>
      </c>
      <c r="AT258" s="190" t="s">
        <v>167</v>
      </c>
      <c r="AU258" s="190" t="s">
        <v>171</v>
      </c>
      <c r="AY258" s="19" t="s">
        <v>165</v>
      </c>
      <c r="BE258" s="191">
        <f>IF(N258="základná",J258,0)</f>
        <v>0</v>
      </c>
      <c r="BF258" s="191">
        <f>IF(N258="znížená",J258,0)</f>
        <v>0</v>
      </c>
      <c r="BG258" s="191">
        <f>IF(N258="zákl. prenesená",J258,0)</f>
        <v>0</v>
      </c>
      <c r="BH258" s="191">
        <f>IF(N258="zníž. prenesená",J258,0)</f>
        <v>0</v>
      </c>
      <c r="BI258" s="191">
        <f>IF(N258="nulová",J258,0)</f>
        <v>0</v>
      </c>
      <c r="BJ258" s="19" t="s">
        <v>171</v>
      </c>
      <c r="BK258" s="191">
        <f>ROUND(I258*H258,2)</f>
        <v>0</v>
      </c>
      <c r="BL258" s="19" t="s">
        <v>240</v>
      </c>
      <c r="BM258" s="190" t="s">
        <v>2606</v>
      </c>
    </row>
    <row r="259" s="2" customFormat="1" ht="6.96" customHeight="1">
      <c r="A259" s="38"/>
      <c r="B259" s="61"/>
      <c r="C259" s="62"/>
      <c r="D259" s="62"/>
      <c r="E259" s="62"/>
      <c r="F259" s="62"/>
      <c r="G259" s="62"/>
      <c r="H259" s="62"/>
      <c r="I259" s="62"/>
      <c r="J259" s="62"/>
      <c r="K259" s="62"/>
      <c r="L259" s="39"/>
      <c r="M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</row>
  </sheetData>
  <autoFilter ref="C123:K258"/>
  <mergeCells count="9">
    <mergeCell ref="E7:H7"/>
    <mergeCell ref="E9:H9"/>
    <mergeCell ref="E18:H18"/>
    <mergeCell ref="E27:H27"/>
    <mergeCell ref="E85:H85"/>
    <mergeCell ref="E87:H87"/>
    <mergeCell ref="E114:H114"/>
    <mergeCell ref="E116:H11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8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90</v>
      </c>
    </row>
    <row r="3" s="1" customFormat="1" ht="6.96" customHeight="1">
      <c r="B3" s="20"/>
      <c r="C3" s="21"/>
      <c r="D3" s="21"/>
      <c r="E3" s="21"/>
      <c r="F3" s="21"/>
      <c r="G3" s="21"/>
      <c r="H3" s="21"/>
      <c r="I3" s="21"/>
      <c r="J3" s="21"/>
      <c r="K3" s="21"/>
      <c r="L3" s="22"/>
      <c r="AT3" s="19" t="s">
        <v>76</v>
      </c>
    </row>
    <row r="4" s="1" customFormat="1" ht="24.96" customHeight="1">
      <c r="B4" s="22"/>
      <c r="D4" s="23" t="s">
        <v>112</v>
      </c>
      <c r="L4" s="22"/>
      <c r="M4" s="121" t="s">
        <v>9</v>
      </c>
      <c r="AT4" s="19" t="s">
        <v>3</v>
      </c>
    </row>
    <row r="5" s="1" customFormat="1" ht="6.96" customHeight="1">
      <c r="B5" s="22"/>
      <c r="L5" s="22"/>
    </row>
    <row r="6" s="1" customFormat="1" ht="12" customHeight="1">
      <c r="B6" s="22"/>
      <c r="D6" s="32" t="s">
        <v>15</v>
      </c>
      <c r="L6" s="22"/>
    </row>
    <row r="7" s="1" customFormat="1" ht="16.5" customHeight="1">
      <c r="B7" s="22"/>
      <c r="E7" s="122" t="str">
        <f>'Rekapitulácia stavby'!K6</f>
        <v xml:space="preserve">Prestavba objektu interného oddelenia na očné  oddelenie</v>
      </c>
      <c r="F7" s="32"/>
      <c r="G7" s="32"/>
      <c r="H7" s="32"/>
      <c r="L7" s="22"/>
    </row>
    <row r="8" s="2" customFormat="1" ht="12" customHeight="1">
      <c r="A8" s="38"/>
      <c r="B8" s="39"/>
      <c r="C8" s="38"/>
      <c r="D8" s="32" t="s">
        <v>113</v>
      </c>
      <c r="E8" s="38"/>
      <c r="F8" s="38"/>
      <c r="G8" s="38"/>
      <c r="H8" s="38"/>
      <c r="I8" s="38"/>
      <c r="J8" s="38"/>
      <c r="K8" s="38"/>
      <c r="L8" s="56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s="2" customFormat="1" ht="16.5" customHeight="1">
      <c r="A9" s="38"/>
      <c r="B9" s="39"/>
      <c r="C9" s="38"/>
      <c r="D9" s="38"/>
      <c r="E9" s="68" t="s">
        <v>2607</v>
      </c>
      <c r="F9" s="38"/>
      <c r="G9" s="38"/>
      <c r="H9" s="38"/>
      <c r="I9" s="38"/>
      <c r="J9" s="38"/>
      <c r="K9" s="38"/>
      <c r="L9" s="56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>
      <c r="A10" s="38"/>
      <c r="B10" s="39"/>
      <c r="C10" s="38"/>
      <c r="D10" s="38"/>
      <c r="E10" s="38"/>
      <c r="F10" s="38"/>
      <c r="G10" s="38"/>
      <c r="H10" s="38"/>
      <c r="I10" s="38"/>
      <c r="J10" s="38"/>
      <c r="K10" s="38"/>
      <c r="L10" s="56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2" customHeight="1">
      <c r="A11" s="38"/>
      <c r="B11" s="39"/>
      <c r="C11" s="38"/>
      <c r="D11" s="32" t="s">
        <v>17</v>
      </c>
      <c r="E11" s="38"/>
      <c r="F11" s="27" t="s">
        <v>1</v>
      </c>
      <c r="G11" s="38"/>
      <c r="H11" s="38"/>
      <c r="I11" s="32" t="s">
        <v>18</v>
      </c>
      <c r="J11" s="27" t="s">
        <v>1</v>
      </c>
      <c r="K11" s="38"/>
      <c r="L11" s="56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 ht="12" customHeight="1">
      <c r="A12" s="38"/>
      <c r="B12" s="39"/>
      <c r="C12" s="38"/>
      <c r="D12" s="32" t="s">
        <v>19</v>
      </c>
      <c r="E12" s="38"/>
      <c r="F12" s="27" t="s">
        <v>20</v>
      </c>
      <c r="G12" s="38"/>
      <c r="H12" s="38"/>
      <c r="I12" s="32" t="s">
        <v>21</v>
      </c>
      <c r="J12" s="70" t="str">
        <f>'Rekapitulácia stavby'!AN8</f>
        <v>28. 12. 2023</v>
      </c>
      <c r="K12" s="38"/>
      <c r="L12" s="56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0.8" customHeight="1">
      <c r="A13" s="38"/>
      <c r="B13" s="39"/>
      <c r="C13" s="38"/>
      <c r="D13" s="38"/>
      <c r="E13" s="38"/>
      <c r="F13" s="38"/>
      <c r="G13" s="38"/>
      <c r="H13" s="38"/>
      <c r="I13" s="38"/>
      <c r="J13" s="38"/>
      <c r="K13" s="38"/>
      <c r="L13" s="56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39"/>
      <c r="C14" s="38"/>
      <c r="D14" s="32" t="s">
        <v>23</v>
      </c>
      <c r="E14" s="38"/>
      <c r="F14" s="38"/>
      <c r="G14" s="38"/>
      <c r="H14" s="38"/>
      <c r="I14" s="32" t="s">
        <v>24</v>
      </c>
      <c r="J14" s="27" t="s">
        <v>1</v>
      </c>
      <c r="K14" s="38"/>
      <c r="L14" s="56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8" customHeight="1">
      <c r="A15" s="38"/>
      <c r="B15" s="39"/>
      <c r="C15" s="38"/>
      <c r="D15" s="38"/>
      <c r="E15" s="27" t="s">
        <v>25</v>
      </c>
      <c r="F15" s="38"/>
      <c r="G15" s="38"/>
      <c r="H15" s="38"/>
      <c r="I15" s="32" t="s">
        <v>26</v>
      </c>
      <c r="J15" s="27" t="s">
        <v>1</v>
      </c>
      <c r="K15" s="38"/>
      <c r="L15" s="56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6.96" customHeight="1">
      <c r="A16" s="38"/>
      <c r="B16" s="39"/>
      <c r="C16" s="38"/>
      <c r="D16" s="38"/>
      <c r="E16" s="38"/>
      <c r="F16" s="38"/>
      <c r="G16" s="38"/>
      <c r="H16" s="38"/>
      <c r="I16" s="38"/>
      <c r="J16" s="38"/>
      <c r="K16" s="38"/>
      <c r="L16" s="56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2" customHeight="1">
      <c r="A17" s="38"/>
      <c r="B17" s="39"/>
      <c r="C17" s="38"/>
      <c r="D17" s="32" t="s">
        <v>27</v>
      </c>
      <c r="E17" s="38"/>
      <c r="F17" s="38"/>
      <c r="G17" s="38"/>
      <c r="H17" s="38"/>
      <c r="I17" s="32" t="s">
        <v>24</v>
      </c>
      <c r="J17" s="33" t="str">
        <f>'Rekapitulácia stavby'!AN13</f>
        <v>Vyplň údaj</v>
      </c>
      <c r="K17" s="38"/>
      <c r="L17" s="56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18" customHeight="1">
      <c r="A18" s="38"/>
      <c r="B18" s="39"/>
      <c r="C18" s="38"/>
      <c r="D18" s="38"/>
      <c r="E18" s="33" t="str">
        <f>'Rekapitulácia stavby'!E14</f>
        <v>Vyplň údaj</v>
      </c>
      <c r="F18" s="27"/>
      <c r="G18" s="27"/>
      <c r="H18" s="27"/>
      <c r="I18" s="32" t="s">
        <v>26</v>
      </c>
      <c r="J18" s="33" t="str">
        <f>'Rekapitulácia stavby'!AN14</f>
        <v>Vyplň údaj</v>
      </c>
      <c r="K18" s="38"/>
      <c r="L18" s="56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6.96" customHeight="1">
      <c r="A19" s="38"/>
      <c r="B19" s="39"/>
      <c r="C19" s="38"/>
      <c r="D19" s="38"/>
      <c r="E19" s="38"/>
      <c r="F19" s="38"/>
      <c r="G19" s="38"/>
      <c r="H19" s="38"/>
      <c r="I19" s="38"/>
      <c r="J19" s="38"/>
      <c r="K19" s="38"/>
      <c r="L19" s="56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2" customHeight="1">
      <c r="A20" s="38"/>
      <c r="B20" s="39"/>
      <c r="C20" s="38"/>
      <c r="D20" s="32" t="s">
        <v>29</v>
      </c>
      <c r="E20" s="38"/>
      <c r="F20" s="38"/>
      <c r="G20" s="38"/>
      <c r="H20" s="38"/>
      <c r="I20" s="32" t="s">
        <v>24</v>
      </c>
      <c r="J20" s="27" t="s">
        <v>30</v>
      </c>
      <c r="K20" s="38"/>
      <c r="L20" s="56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18" customHeight="1">
      <c r="A21" s="38"/>
      <c r="B21" s="39"/>
      <c r="C21" s="38"/>
      <c r="D21" s="38"/>
      <c r="E21" s="27" t="s">
        <v>31</v>
      </c>
      <c r="F21" s="38"/>
      <c r="G21" s="38"/>
      <c r="H21" s="38"/>
      <c r="I21" s="32" t="s">
        <v>26</v>
      </c>
      <c r="J21" s="27" t="s">
        <v>1</v>
      </c>
      <c r="K21" s="38"/>
      <c r="L21" s="56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6.96" customHeight="1">
      <c r="A22" s="38"/>
      <c r="B22" s="39"/>
      <c r="C22" s="38"/>
      <c r="D22" s="38"/>
      <c r="E22" s="38"/>
      <c r="F22" s="38"/>
      <c r="G22" s="38"/>
      <c r="H22" s="38"/>
      <c r="I22" s="38"/>
      <c r="J22" s="38"/>
      <c r="K22" s="38"/>
      <c r="L22" s="56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2" customHeight="1">
      <c r="A23" s="38"/>
      <c r="B23" s="39"/>
      <c r="C23" s="38"/>
      <c r="D23" s="32" t="s">
        <v>33</v>
      </c>
      <c r="E23" s="38"/>
      <c r="F23" s="38"/>
      <c r="G23" s="38"/>
      <c r="H23" s="38"/>
      <c r="I23" s="32" t="s">
        <v>24</v>
      </c>
      <c r="J23" s="27" t="str">
        <f>IF('Rekapitulácia stavby'!AN19="","",'Rekapitulácia stavby'!AN19)</f>
        <v/>
      </c>
      <c r="K23" s="38"/>
      <c r="L23" s="56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18" customHeight="1">
      <c r="A24" s="38"/>
      <c r="B24" s="39"/>
      <c r="C24" s="38"/>
      <c r="D24" s="38"/>
      <c r="E24" s="27" t="str">
        <f>IF('Rekapitulácia stavby'!E20="","",'Rekapitulácia stavby'!E20)</f>
        <v xml:space="preserve"> </v>
      </c>
      <c r="F24" s="38"/>
      <c r="G24" s="38"/>
      <c r="H24" s="38"/>
      <c r="I24" s="32" t="s">
        <v>26</v>
      </c>
      <c r="J24" s="27" t="str">
        <f>IF('Rekapitulácia stavby'!AN20="","",'Rekapitulácia stavby'!AN20)</f>
        <v/>
      </c>
      <c r="K24" s="38"/>
      <c r="L24" s="56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6.96" customHeight="1">
      <c r="A25" s="38"/>
      <c r="B25" s="39"/>
      <c r="C25" s="38"/>
      <c r="D25" s="38"/>
      <c r="E25" s="38"/>
      <c r="F25" s="38"/>
      <c r="G25" s="38"/>
      <c r="H25" s="38"/>
      <c r="I25" s="38"/>
      <c r="J25" s="38"/>
      <c r="K25" s="38"/>
      <c r="L25" s="56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2" customHeight="1">
      <c r="A26" s="38"/>
      <c r="B26" s="39"/>
      <c r="C26" s="38"/>
      <c r="D26" s="32" t="s">
        <v>35</v>
      </c>
      <c r="E26" s="38"/>
      <c r="F26" s="38"/>
      <c r="G26" s="38"/>
      <c r="H26" s="38"/>
      <c r="I26" s="38"/>
      <c r="J26" s="38"/>
      <c r="K26" s="38"/>
      <c r="L26" s="56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8" customFormat="1" ht="16.5" customHeight="1">
      <c r="A27" s="123"/>
      <c r="B27" s="124"/>
      <c r="C27" s="123"/>
      <c r="D27" s="123"/>
      <c r="E27" s="36" t="s">
        <v>1</v>
      </c>
      <c r="F27" s="36"/>
      <c r="G27" s="36"/>
      <c r="H27" s="36"/>
      <c r="I27" s="123"/>
      <c r="J27" s="123"/>
      <c r="K27" s="123"/>
      <c r="L27" s="125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</row>
    <row r="28" s="2" customFormat="1" ht="6.96" customHeight="1">
      <c r="A28" s="38"/>
      <c r="B28" s="39"/>
      <c r="C28" s="38"/>
      <c r="D28" s="38"/>
      <c r="E28" s="38"/>
      <c r="F28" s="38"/>
      <c r="G28" s="38"/>
      <c r="H28" s="38"/>
      <c r="I28" s="38"/>
      <c r="J28" s="38"/>
      <c r="K28" s="38"/>
      <c r="L28" s="56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2" customFormat="1" ht="6.96" customHeight="1">
      <c r="A29" s="38"/>
      <c r="B29" s="39"/>
      <c r="C29" s="38"/>
      <c r="D29" s="91"/>
      <c r="E29" s="91"/>
      <c r="F29" s="91"/>
      <c r="G29" s="91"/>
      <c r="H29" s="91"/>
      <c r="I29" s="91"/>
      <c r="J29" s="91"/>
      <c r="K29" s="91"/>
      <c r="L29" s="56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s="2" customFormat="1" ht="25.44" customHeight="1">
      <c r="A30" s="38"/>
      <c r="B30" s="39"/>
      <c r="C30" s="38"/>
      <c r="D30" s="128" t="s">
        <v>36</v>
      </c>
      <c r="E30" s="38"/>
      <c r="F30" s="38"/>
      <c r="G30" s="38"/>
      <c r="H30" s="38"/>
      <c r="I30" s="38"/>
      <c r="J30" s="97">
        <f>ROUND(J124, 2)</f>
        <v>0</v>
      </c>
      <c r="K30" s="38"/>
      <c r="L30" s="56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39"/>
      <c r="C31" s="38"/>
      <c r="D31" s="91"/>
      <c r="E31" s="91"/>
      <c r="F31" s="91"/>
      <c r="G31" s="91"/>
      <c r="H31" s="91"/>
      <c r="I31" s="91"/>
      <c r="J31" s="91"/>
      <c r="K31" s="91"/>
      <c r="L31" s="56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14.4" customHeight="1">
      <c r="A32" s="38"/>
      <c r="B32" s="39"/>
      <c r="C32" s="38"/>
      <c r="D32" s="38"/>
      <c r="E32" s="38"/>
      <c r="F32" s="43" t="s">
        <v>38</v>
      </c>
      <c r="G32" s="38"/>
      <c r="H32" s="38"/>
      <c r="I32" s="43" t="s">
        <v>37</v>
      </c>
      <c r="J32" s="43" t="s">
        <v>39</v>
      </c>
      <c r="K32" s="38"/>
      <c r="L32" s="56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14.4" customHeight="1">
      <c r="A33" s="38"/>
      <c r="B33" s="39"/>
      <c r="C33" s="38"/>
      <c r="D33" s="129" t="s">
        <v>40</v>
      </c>
      <c r="E33" s="45" t="s">
        <v>41</v>
      </c>
      <c r="F33" s="130">
        <f>ROUND((SUM(BE124:BE224)),  2)</f>
        <v>0</v>
      </c>
      <c r="G33" s="127"/>
      <c r="H33" s="127"/>
      <c r="I33" s="131">
        <v>0.20000000000000001</v>
      </c>
      <c r="J33" s="130">
        <f>ROUND(((SUM(BE124:BE224))*I33),  2)</f>
        <v>0</v>
      </c>
      <c r="K33" s="38"/>
      <c r="L33" s="56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39"/>
      <c r="C34" s="38"/>
      <c r="D34" s="38"/>
      <c r="E34" s="45" t="s">
        <v>42</v>
      </c>
      <c r="F34" s="130">
        <f>ROUND((SUM(BF124:BF224)),  2)</f>
        <v>0</v>
      </c>
      <c r="G34" s="127"/>
      <c r="H34" s="127"/>
      <c r="I34" s="131">
        <v>0.20000000000000001</v>
      </c>
      <c r="J34" s="130">
        <f>ROUND(((SUM(BF124:BF224))*I34),  2)</f>
        <v>0</v>
      </c>
      <c r="K34" s="38"/>
      <c r="L34" s="56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hidden="1" s="2" customFormat="1" ht="14.4" customHeight="1">
      <c r="A35" s="38"/>
      <c r="B35" s="39"/>
      <c r="C35" s="38"/>
      <c r="D35" s="38"/>
      <c r="E35" s="32" t="s">
        <v>43</v>
      </c>
      <c r="F35" s="132">
        <f>ROUND((SUM(BG124:BG224)),  2)</f>
        <v>0</v>
      </c>
      <c r="G35" s="38"/>
      <c r="H35" s="38"/>
      <c r="I35" s="133">
        <v>0.20000000000000001</v>
      </c>
      <c r="J35" s="132">
        <f>0</f>
        <v>0</v>
      </c>
      <c r="K35" s="38"/>
      <c r="L35" s="56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hidden="1" s="2" customFormat="1" ht="14.4" customHeight="1">
      <c r="A36" s="38"/>
      <c r="B36" s="39"/>
      <c r="C36" s="38"/>
      <c r="D36" s="38"/>
      <c r="E36" s="32" t="s">
        <v>44</v>
      </c>
      <c r="F36" s="132">
        <f>ROUND((SUM(BH124:BH224)),  2)</f>
        <v>0</v>
      </c>
      <c r="G36" s="38"/>
      <c r="H36" s="38"/>
      <c r="I36" s="133">
        <v>0.20000000000000001</v>
      </c>
      <c r="J36" s="132">
        <f>0</f>
        <v>0</v>
      </c>
      <c r="K36" s="38"/>
      <c r="L36" s="56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39"/>
      <c r="C37" s="38"/>
      <c r="D37" s="38"/>
      <c r="E37" s="45" t="s">
        <v>45</v>
      </c>
      <c r="F37" s="130">
        <f>ROUND((SUM(BI124:BI224)),  2)</f>
        <v>0</v>
      </c>
      <c r="G37" s="127"/>
      <c r="H37" s="127"/>
      <c r="I37" s="131">
        <v>0</v>
      </c>
      <c r="J37" s="130">
        <f>0</f>
        <v>0</v>
      </c>
      <c r="K37" s="38"/>
      <c r="L37" s="56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="2" customFormat="1" ht="6.96" customHeight="1">
      <c r="A38" s="38"/>
      <c r="B38" s="39"/>
      <c r="C38" s="38"/>
      <c r="D38" s="38"/>
      <c r="E38" s="38"/>
      <c r="F38" s="38"/>
      <c r="G38" s="38"/>
      <c r="H38" s="38"/>
      <c r="I38" s="38"/>
      <c r="J38" s="38"/>
      <c r="K38" s="38"/>
      <c r="L38" s="56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="2" customFormat="1" ht="25.44" customHeight="1">
      <c r="A39" s="38"/>
      <c r="B39" s="39"/>
      <c r="C39" s="134"/>
      <c r="D39" s="135" t="s">
        <v>46</v>
      </c>
      <c r="E39" s="82"/>
      <c r="F39" s="82"/>
      <c r="G39" s="136" t="s">
        <v>47</v>
      </c>
      <c r="H39" s="137" t="s">
        <v>48</v>
      </c>
      <c r="I39" s="82"/>
      <c r="J39" s="138">
        <f>SUM(J30:J37)</f>
        <v>0</v>
      </c>
      <c r="K39" s="139"/>
      <c r="L39" s="56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14.4" customHeight="1">
      <c r="A40" s="38"/>
      <c r="B40" s="39"/>
      <c r="C40" s="38"/>
      <c r="D40" s="38"/>
      <c r="E40" s="38"/>
      <c r="F40" s="38"/>
      <c r="G40" s="38"/>
      <c r="H40" s="38"/>
      <c r="I40" s="38"/>
      <c r="J40" s="38"/>
      <c r="K40" s="38"/>
      <c r="L40" s="56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1" customFormat="1" ht="14.4" customHeight="1">
      <c r="B41" s="22"/>
      <c r="L41" s="22"/>
    </row>
    <row r="42" s="1" customFormat="1" ht="14.4" customHeight="1">
      <c r="B42" s="22"/>
      <c r="L42" s="22"/>
    </row>
    <row r="43" s="1" customFormat="1" ht="14.4" customHeight="1">
      <c r="B43" s="22"/>
      <c r="L43" s="22"/>
    </row>
    <row r="44" s="1" customFormat="1" ht="14.4" customHeight="1">
      <c r="B44" s="22"/>
      <c r="L44" s="22"/>
    </row>
    <row r="45" s="1" customFormat="1" ht="14.4" customHeight="1">
      <c r="B45" s="22"/>
      <c r="L45" s="22"/>
    </row>
    <row r="46" s="1" customFormat="1" ht="14.4" customHeight="1">
      <c r="B46" s="22"/>
      <c r="L46" s="22"/>
    </row>
    <row r="47" s="1" customFormat="1" ht="14.4" customHeight="1">
      <c r="B47" s="22"/>
      <c r="L47" s="22"/>
    </row>
    <row r="48" s="1" customFormat="1" ht="14.4" customHeight="1">
      <c r="B48" s="22"/>
      <c r="L48" s="22"/>
    </row>
    <row r="49" s="1" customFormat="1" ht="14.4" customHeight="1">
      <c r="B49" s="22"/>
      <c r="L49" s="22"/>
    </row>
    <row r="50" s="2" customFormat="1" ht="14.4" customHeight="1">
      <c r="B50" s="56"/>
      <c r="D50" s="57" t="s">
        <v>49</v>
      </c>
      <c r="E50" s="58"/>
      <c r="F50" s="58"/>
      <c r="G50" s="57" t="s">
        <v>50</v>
      </c>
      <c r="H50" s="58"/>
      <c r="I50" s="58"/>
      <c r="J50" s="58"/>
      <c r="K50" s="58"/>
      <c r="L50" s="56"/>
    </row>
    <row r="51">
      <c r="B51" s="22"/>
      <c r="L51" s="22"/>
    </row>
    <row r="52">
      <c r="B52" s="22"/>
      <c r="L52" s="22"/>
    </row>
    <row r="53">
      <c r="B53" s="22"/>
      <c r="L53" s="22"/>
    </row>
    <row r="54">
      <c r="B54" s="22"/>
      <c r="L54" s="22"/>
    </row>
    <row r="55">
      <c r="B55" s="22"/>
      <c r="L55" s="22"/>
    </row>
    <row r="56">
      <c r="B56" s="22"/>
      <c r="L56" s="22"/>
    </row>
    <row r="57">
      <c r="B57" s="22"/>
      <c r="L57" s="22"/>
    </row>
    <row r="58">
      <c r="B58" s="22"/>
      <c r="L58" s="22"/>
    </row>
    <row r="59">
      <c r="B59" s="22"/>
      <c r="L59" s="22"/>
    </row>
    <row r="60">
      <c r="B60" s="22"/>
      <c r="L60" s="22"/>
    </row>
    <row r="61" s="2" customFormat="1">
      <c r="A61" s="38"/>
      <c r="B61" s="39"/>
      <c r="C61" s="38"/>
      <c r="D61" s="59" t="s">
        <v>51</v>
      </c>
      <c r="E61" s="41"/>
      <c r="F61" s="140" t="s">
        <v>52</v>
      </c>
      <c r="G61" s="59" t="s">
        <v>51</v>
      </c>
      <c r="H61" s="41"/>
      <c r="I61" s="41"/>
      <c r="J61" s="141" t="s">
        <v>52</v>
      </c>
      <c r="K61" s="41"/>
      <c r="L61" s="56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>
      <c r="B62" s="22"/>
      <c r="L62" s="22"/>
    </row>
    <row r="63">
      <c r="B63" s="22"/>
      <c r="L63" s="22"/>
    </row>
    <row r="64">
      <c r="B64" s="22"/>
      <c r="L64" s="22"/>
    </row>
    <row r="65" s="2" customFormat="1">
      <c r="A65" s="38"/>
      <c r="B65" s="39"/>
      <c r="C65" s="38"/>
      <c r="D65" s="57" t="s">
        <v>53</v>
      </c>
      <c r="E65" s="60"/>
      <c r="F65" s="60"/>
      <c r="G65" s="57" t="s">
        <v>54</v>
      </c>
      <c r="H65" s="60"/>
      <c r="I65" s="60"/>
      <c r="J65" s="60"/>
      <c r="K65" s="60"/>
      <c r="L65" s="56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>
      <c r="B66" s="22"/>
      <c r="L66" s="22"/>
    </row>
    <row r="67">
      <c r="B67" s="22"/>
      <c r="L67" s="22"/>
    </row>
    <row r="68">
      <c r="B68" s="22"/>
      <c r="L68" s="22"/>
    </row>
    <row r="69">
      <c r="B69" s="22"/>
      <c r="L69" s="22"/>
    </row>
    <row r="70">
      <c r="B70" s="22"/>
      <c r="L70" s="22"/>
    </row>
    <row r="71">
      <c r="B71" s="22"/>
      <c r="L71" s="22"/>
    </row>
    <row r="72">
      <c r="B72" s="22"/>
      <c r="L72" s="22"/>
    </row>
    <row r="73">
      <c r="B73" s="22"/>
      <c r="L73" s="22"/>
    </row>
    <row r="74">
      <c r="B74" s="22"/>
      <c r="L74" s="22"/>
    </row>
    <row r="75">
      <c r="B75" s="22"/>
      <c r="L75" s="22"/>
    </row>
    <row r="76" s="2" customFormat="1">
      <c r="A76" s="38"/>
      <c r="B76" s="39"/>
      <c r="C76" s="38"/>
      <c r="D76" s="59" t="s">
        <v>51</v>
      </c>
      <c r="E76" s="41"/>
      <c r="F76" s="140" t="s">
        <v>52</v>
      </c>
      <c r="G76" s="59" t="s">
        <v>51</v>
      </c>
      <c r="H76" s="41"/>
      <c r="I76" s="41"/>
      <c r="J76" s="141" t="s">
        <v>52</v>
      </c>
      <c r="K76" s="41"/>
      <c r="L76" s="56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4.4" customHeight="1">
      <c r="A77" s="38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3" t="s">
        <v>115</v>
      </c>
      <c r="D82" s="38"/>
      <c r="E82" s="38"/>
      <c r="F82" s="38"/>
      <c r="G82" s="38"/>
      <c r="H82" s="38"/>
      <c r="I82" s="38"/>
      <c r="J82" s="38"/>
      <c r="K82" s="38"/>
      <c r="L82" s="56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38"/>
      <c r="D83" s="38"/>
      <c r="E83" s="38"/>
      <c r="F83" s="38"/>
      <c r="G83" s="38"/>
      <c r="H83" s="38"/>
      <c r="I83" s="38"/>
      <c r="J83" s="38"/>
      <c r="K83" s="38"/>
      <c r="L83" s="56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2" t="s">
        <v>15</v>
      </c>
      <c r="D84" s="38"/>
      <c r="E84" s="38"/>
      <c r="F84" s="38"/>
      <c r="G84" s="38"/>
      <c r="H84" s="38"/>
      <c r="I84" s="38"/>
      <c r="J84" s="38"/>
      <c r="K84" s="38"/>
      <c r="L84" s="56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38"/>
      <c r="D85" s="38"/>
      <c r="E85" s="122" t="str">
        <f>E7</f>
        <v xml:space="preserve">Prestavba objektu interného oddelenia na očné  oddelenie</v>
      </c>
      <c r="F85" s="32"/>
      <c r="G85" s="32"/>
      <c r="H85" s="32"/>
      <c r="I85" s="38"/>
      <c r="J85" s="38"/>
      <c r="K85" s="38"/>
      <c r="L85" s="56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2" customHeight="1">
      <c r="A86" s="38"/>
      <c r="B86" s="39"/>
      <c r="C86" s="32" t="s">
        <v>113</v>
      </c>
      <c r="D86" s="38"/>
      <c r="E86" s="38"/>
      <c r="F86" s="38"/>
      <c r="G86" s="38"/>
      <c r="H86" s="38"/>
      <c r="I86" s="38"/>
      <c r="J86" s="38"/>
      <c r="K86" s="38"/>
      <c r="L86" s="56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16.5" customHeight="1">
      <c r="A87" s="38"/>
      <c r="B87" s="39"/>
      <c r="C87" s="38"/>
      <c r="D87" s="38"/>
      <c r="E87" s="68" t="str">
        <f>E9</f>
        <v>3 - Ústredné kúrenie</v>
      </c>
      <c r="F87" s="38"/>
      <c r="G87" s="38"/>
      <c r="H87" s="38"/>
      <c r="I87" s="38"/>
      <c r="J87" s="38"/>
      <c r="K87" s="38"/>
      <c r="L87" s="56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6.96" customHeight="1">
      <c r="A88" s="38"/>
      <c r="B88" s="39"/>
      <c r="C88" s="38"/>
      <c r="D88" s="38"/>
      <c r="E88" s="38"/>
      <c r="F88" s="38"/>
      <c r="G88" s="38"/>
      <c r="H88" s="38"/>
      <c r="I88" s="38"/>
      <c r="J88" s="38"/>
      <c r="K88" s="38"/>
      <c r="L88" s="56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12" customHeight="1">
      <c r="A89" s="38"/>
      <c r="B89" s="39"/>
      <c r="C89" s="32" t="s">
        <v>19</v>
      </c>
      <c r="D89" s="38"/>
      <c r="E89" s="38"/>
      <c r="F89" s="27" t="str">
        <f>F12</f>
        <v>Nitra, p.č. 4558</v>
      </c>
      <c r="G89" s="38"/>
      <c r="H89" s="38"/>
      <c r="I89" s="32" t="s">
        <v>21</v>
      </c>
      <c r="J89" s="70" t="str">
        <f>IF(J12="","",J12)</f>
        <v>28. 12. 2023</v>
      </c>
      <c r="K89" s="38"/>
      <c r="L89" s="56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38"/>
      <c r="D90" s="38"/>
      <c r="E90" s="38"/>
      <c r="F90" s="38"/>
      <c r="G90" s="38"/>
      <c r="H90" s="38"/>
      <c r="I90" s="38"/>
      <c r="J90" s="38"/>
      <c r="K90" s="38"/>
      <c r="L90" s="56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5.15" customHeight="1">
      <c r="A91" s="38"/>
      <c r="B91" s="39"/>
      <c r="C91" s="32" t="s">
        <v>23</v>
      </c>
      <c r="D91" s="38"/>
      <c r="E91" s="38"/>
      <c r="F91" s="27" t="str">
        <f>E15</f>
        <v xml:space="preserve"> Fakultná nemocnica Nitra</v>
      </c>
      <c r="G91" s="38"/>
      <c r="H91" s="38"/>
      <c r="I91" s="32" t="s">
        <v>29</v>
      </c>
      <c r="J91" s="36" t="str">
        <f>E21</f>
        <v xml:space="preserve">Projekt design s.r.o. </v>
      </c>
      <c r="K91" s="38"/>
      <c r="L91" s="56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5.15" customHeight="1">
      <c r="A92" s="38"/>
      <c r="B92" s="39"/>
      <c r="C92" s="32" t="s">
        <v>27</v>
      </c>
      <c r="D92" s="38"/>
      <c r="E92" s="38"/>
      <c r="F92" s="27" t="str">
        <f>IF(E18="","",E18)</f>
        <v>Vyplň údaj</v>
      </c>
      <c r="G92" s="38"/>
      <c r="H92" s="38"/>
      <c r="I92" s="32" t="s">
        <v>33</v>
      </c>
      <c r="J92" s="36" t="str">
        <f>E24</f>
        <v xml:space="preserve"> </v>
      </c>
      <c r="K92" s="38"/>
      <c r="L92" s="56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0.32" customHeight="1">
      <c r="A93" s="38"/>
      <c r="B93" s="39"/>
      <c r="C93" s="38"/>
      <c r="D93" s="38"/>
      <c r="E93" s="38"/>
      <c r="F93" s="38"/>
      <c r="G93" s="38"/>
      <c r="H93" s="38"/>
      <c r="I93" s="38"/>
      <c r="J93" s="38"/>
      <c r="K93" s="38"/>
      <c r="L93" s="56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29.28" customHeight="1">
      <c r="A94" s="38"/>
      <c r="B94" s="39"/>
      <c r="C94" s="142" t="s">
        <v>116</v>
      </c>
      <c r="D94" s="134"/>
      <c r="E94" s="134"/>
      <c r="F94" s="134"/>
      <c r="G94" s="134"/>
      <c r="H94" s="134"/>
      <c r="I94" s="134"/>
      <c r="J94" s="143" t="s">
        <v>117</v>
      </c>
      <c r="K94" s="134"/>
      <c r="L94" s="56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38"/>
      <c r="D95" s="38"/>
      <c r="E95" s="38"/>
      <c r="F95" s="38"/>
      <c r="G95" s="38"/>
      <c r="H95" s="38"/>
      <c r="I95" s="38"/>
      <c r="J95" s="38"/>
      <c r="K95" s="38"/>
      <c r="L95" s="56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22.8" customHeight="1">
      <c r="A96" s="38"/>
      <c r="B96" s="39"/>
      <c r="C96" s="144" t="s">
        <v>118</v>
      </c>
      <c r="D96" s="38"/>
      <c r="E96" s="38"/>
      <c r="F96" s="38"/>
      <c r="G96" s="38"/>
      <c r="H96" s="38"/>
      <c r="I96" s="38"/>
      <c r="J96" s="97">
        <f>J124</f>
        <v>0</v>
      </c>
      <c r="K96" s="38"/>
      <c r="L96" s="56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U96" s="19" t="s">
        <v>119</v>
      </c>
    </row>
    <row r="97" s="9" customFormat="1" ht="24.96" customHeight="1">
      <c r="A97" s="9"/>
      <c r="B97" s="145"/>
      <c r="C97" s="9"/>
      <c r="D97" s="146" t="s">
        <v>120</v>
      </c>
      <c r="E97" s="147"/>
      <c r="F97" s="147"/>
      <c r="G97" s="147"/>
      <c r="H97" s="147"/>
      <c r="I97" s="147"/>
      <c r="J97" s="148">
        <f>J125</f>
        <v>0</v>
      </c>
      <c r="K97" s="9"/>
      <c r="L97" s="14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49"/>
      <c r="C98" s="10"/>
      <c r="D98" s="150" t="s">
        <v>125</v>
      </c>
      <c r="E98" s="151"/>
      <c r="F98" s="151"/>
      <c r="G98" s="151"/>
      <c r="H98" s="151"/>
      <c r="I98" s="151"/>
      <c r="J98" s="152">
        <f>J126</f>
        <v>0</v>
      </c>
      <c r="K98" s="10"/>
      <c r="L98" s="149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9" customFormat="1" ht="24.96" customHeight="1">
      <c r="A99" s="9"/>
      <c r="B99" s="145"/>
      <c r="C99" s="9"/>
      <c r="D99" s="146" t="s">
        <v>127</v>
      </c>
      <c r="E99" s="147"/>
      <c r="F99" s="147"/>
      <c r="G99" s="147"/>
      <c r="H99" s="147"/>
      <c r="I99" s="147"/>
      <c r="J99" s="148">
        <f>J134</f>
        <v>0</v>
      </c>
      <c r="K99" s="9"/>
      <c r="L99" s="14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49"/>
      <c r="C100" s="10"/>
      <c r="D100" s="150" t="s">
        <v>130</v>
      </c>
      <c r="E100" s="151"/>
      <c r="F100" s="151"/>
      <c r="G100" s="151"/>
      <c r="H100" s="151"/>
      <c r="I100" s="151"/>
      <c r="J100" s="152">
        <f>J135</f>
        <v>0</v>
      </c>
      <c r="K100" s="10"/>
      <c r="L100" s="14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49"/>
      <c r="C101" s="10"/>
      <c r="D101" s="150" t="s">
        <v>2608</v>
      </c>
      <c r="E101" s="151"/>
      <c r="F101" s="151"/>
      <c r="G101" s="151"/>
      <c r="H101" s="151"/>
      <c r="I101" s="151"/>
      <c r="J101" s="152">
        <f>J150</f>
        <v>0</v>
      </c>
      <c r="K101" s="10"/>
      <c r="L101" s="14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49"/>
      <c r="C102" s="10"/>
      <c r="D102" s="150" t="s">
        <v>2609</v>
      </c>
      <c r="E102" s="151"/>
      <c r="F102" s="151"/>
      <c r="G102" s="151"/>
      <c r="H102" s="151"/>
      <c r="I102" s="151"/>
      <c r="J102" s="152">
        <f>J166</f>
        <v>0</v>
      </c>
      <c r="K102" s="10"/>
      <c r="L102" s="14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49"/>
      <c r="C103" s="10"/>
      <c r="D103" s="150" t="s">
        <v>2610</v>
      </c>
      <c r="E103" s="151"/>
      <c r="F103" s="151"/>
      <c r="G103" s="151"/>
      <c r="H103" s="151"/>
      <c r="I103" s="151"/>
      <c r="J103" s="152">
        <f>J189</f>
        <v>0</v>
      </c>
      <c r="K103" s="10"/>
      <c r="L103" s="149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9" customFormat="1" ht="24.96" customHeight="1">
      <c r="A104" s="9"/>
      <c r="B104" s="145"/>
      <c r="C104" s="9"/>
      <c r="D104" s="146" t="s">
        <v>2611</v>
      </c>
      <c r="E104" s="147"/>
      <c r="F104" s="147"/>
      <c r="G104" s="147"/>
      <c r="H104" s="147"/>
      <c r="I104" s="147"/>
      <c r="J104" s="148">
        <f>J221</f>
        <v>0</v>
      </c>
      <c r="K104" s="9"/>
      <c r="L104" s="145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2" customFormat="1" ht="21.84" customHeight="1">
      <c r="A105" s="38"/>
      <c r="B105" s="39"/>
      <c r="C105" s="38"/>
      <c r="D105" s="38"/>
      <c r="E105" s="38"/>
      <c r="F105" s="38"/>
      <c r="G105" s="38"/>
      <c r="H105" s="38"/>
      <c r="I105" s="38"/>
      <c r="J105" s="38"/>
      <c r="K105" s="38"/>
      <c r="L105" s="56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</row>
    <row r="106" s="2" customFormat="1" ht="6.96" customHeight="1">
      <c r="A106" s="38"/>
      <c r="B106" s="61"/>
      <c r="C106" s="62"/>
      <c r="D106" s="62"/>
      <c r="E106" s="62"/>
      <c r="F106" s="62"/>
      <c r="G106" s="62"/>
      <c r="H106" s="62"/>
      <c r="I106" s="62"/>
      <c r="J106" s="62"/>
      <c r="K106" s="62"/>
      <c r="L106" s="56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</row>
    <row r="110" s="2" customFormat="1" ht="6.96" customHeight="1">
      <c r="A110" s="38"/>
      <c r="B110" s="63"/>
      <c r="C110" s="64"/>
      <c r="D110" s="64"/>
      <c r="E110" s="64"/>
      <c r="F110" s="64"/>
      <c r="G110" s="64"/>
      <c r="H110" s="64"/>
      <c r="I110" s="64"/>
      <c r="J110" s="64"/>
      <c r="K110" s="64"/>
      <c r="L110" s="56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</row>
    <row r="111" s="2" customFormat="1" ht="24.96" customHeight="1">
      <c r="A111" s="38"/>
      <c r="B111" s="39"/>
      <c r="C111" s="23" t="s">
        <v>151</v>
      </c>
      <c r="D111" s="38"/>
      <c r="E111" s="38"/>
      <c r="F111" s="38"/>
      <c r="G111" s="38"/>
      <c r="H111" s="38"/>
      <c r="I111" s="38"/>
      <c r="J111" s="38"/>
      <c r="K111" s="38"/>
      <c r="L111" s="56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6.96" customHeight="1">
      <c r="A112" s="38"/>
      <c r="B112" s="39"/>
      <c r="C112" s="38"/>
      <c r="D112" s="38"/>
      <c r="E112" s="38"/>
      <c r="F112" s="38"/>
      <c r="G112" s="38"/>
      <c r="H112" s="38"/>
      <c r="I112" s="38"/>
      <c r="J112" s="38"/>
      <c r="K112" s="38"/>
      <c r="L112" s="56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12" customHeight="1">
      <c r="A113" s="38"/>
      <c r="B113" s="39"/>
      <c r="C113" s="32" t="s">
        <v>15</v>
      </c>
      <c r="D113" s="38"/>
      <c r="E113" s="38"/>
      <c r="F113" s="38"/>
      <c r="G113" s="38"/>
      <c r="H113" s="38"/>
      <c r="I113" s="38"/>
      <c r="J113" s="38"/>
      <c r="K113" s="38"/>
      <c r="L113" s="56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16.5" customHeight="1">
      <c r="A114" s="38"/>
      <c r="B114" s="39"/>
      <c r="C114" s="38"/>
      <c r="D114" s="38"/>
      <c r="E114" s="122" t="str">
        <f>E7</f>
        <v xml:space="preserve">Prestavba objektu interného oddelenia na očné  oddelenie</v>
      </c>
      <c r="F114" s="32"/>
      <c r="G114" s="32"/>
      <c r="H114" s="32"/>
      <c r="I114" s="38"/>
      <c r="J114" s="38"/>
      <c r="K114" s="38"/>
      <c r="L114" s="56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12" customHeight="1">
      <c r="A115" s="38"/>
      <c r="B115" s="39"/>
      <c r="C115" s="32" t="s">
        <v>113</v>
      </c>
      <c r="D115" s="38"/>
      <c r="E115" s="38"/>
      <c r="F115" s="38"/>
      <c r="G115" s="38"/>
      <c r="H115" s="38"/>
      <c r="I115" s="38"/>
      <c r="J115" s="38"/>
      <c r="K115" s="38"/>
      <c r="L115" s="56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2" customFormat="1" ht="16.5" customHeight="1">
      <c r="A116" s="38"/>
      <c r="B116" s="39"/>
      <c r="C116" s="38"/>
      <c r="D116" s="38"/>
      <c r="E116" s="68" t="str">
        <f>E9</f>
        <v>3 - Ústredné kúrenie</v>
      </c>
      <c r="F116" s="38"/>
      <c r="G116" s="38"/>
      <c r="H116" s="38"/>
      <c r="I116" s="38"/>
      <c r="J116" s="38"/>
      <c r="K116" s="38"/>
      <c r="L116" s="56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2" customFormat="1" ht="6.96" customHeight="1">
      <c r="A117" s="38"/>
      <c r="B117" s="39"/>
      <c r="C117" s="38"/>
      <c r="D117" s="38"/>
      <c r="E117" s="38"/>
      <c r="F117" s="38"/>
      <c r="G117" s="38"/>
      <c r="H117" s="38"/>
      <c r="I117" s="38"/>
      <c r="J117" s="38"/>
      <c r="K117" s="38"/>
      <c r="L117" s="56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12" customHeight="1">
      <c r="A118" s="38"/>
      <c r="B118" s="39"/>
      <c r="C118" s="32" t="s">
        <v>19</v>
      </c>
      <c r="D118" s="38"/>
      <c r="E118" s="38"/>
      <c r="F118" s="27" t="str">
        <f>F12</f>
        <v>Nitra, p.č. 4558</v>
      </c>
      <c r="G118" s="38"/>
      <c r="H118" s="38"/>
      <c r="I118" s="32" t="s">
        <v>21</v>
      </c>
      <c r="J118" s="70" t="str">
        <f>IF(J12="","",J12)</f>
        <v>28. 12. 2023</v>
      </c>
      <c r="K118" s="38"/>
      <c r="L118" s="56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6.96" customHeight="1">
      <c r="A119" s="38"/>
      <c r="B119" s="39"/>
      <c r="C119" s="38"/>
      <c r="D119" s="38"/>
      <c r="E119" s="38"/>
      <c r="F119" s="38"/>
      <c r="G119" s="38"/>
      <c r="H119" s="38"/>
      <c r="I119" s="38"/>
      <c r="J119" s="38"/>
      <c r="K119" s="38"/>
      <c r="L119" s="56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15.15" customHeight="1">
      <c r="A120" s="38"/>
      <c r="B120" s="39"/>
      <c r="C120" s="32" t="s">
        <v>23</v>
      </c>
      <c r="D120" s="38"/>
      <c r="E120" s="38"/>
      <c r="F120" s="27" t="str">
        <f>E15</f>
        <v xml:space="preserve"> Fakultná nemocnica Nitra</v>
      </c>
      <c r="G120" s="38"/>
      <c r="H120" s="38"/>
      <c r="I120" s="32" t="s">
        <v>29</v>
      </c>
      <c r="J120" s="36" t="str">
        <f>E21</f>
        <v xml:space="preserve">Projekt design s.r.o. </v>
      </c>
      <c r="K120" s="38"/>
      <c r="L120" s="56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5.15" customHeight="1">
      <c r="A121" s="38"/>
      <c r="B121" s="39"/>
      <c r="C121" s="32" t="s">
        <v>27</v>
      </c>
      <c r="D121" s="38"/>
      <c r="E121" s="38"/>
      <c r="F121" s="27" t="str">
        <f>IF(E18="","",E18)</f>
        <v>Vyplň údaj</v>
      </c>
      <c r="G121" s="38"/>
      <c r="H121" s="38"/>
      <c r="I121" s="32" t="s">
        <v>33</v>
      </c>
      <c r="J121" s="36" t="str">
        <f>E24</f>
        <v xml:space="preserve"> </v>
      </c>
      <c r="K121" s="38"/>
      <c r="L121" s="56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10.32" customHeight="1">
      <c r="A122" s="38"/>
      <c r="B122" s="39"/>
      <c r="C122" s="38"/>
      <c r="D122" s="38"/>
      <c r="E122" s="38"/>
      <c r="F122" s="38"/>
      <c r="G122" s="38"/>
      <c r="H122" s="38"/>
      <c r="I122" s="38"/>
      <c r="J122" s="38"/>
      <c r="K122" s="38"/>
      <c r="L122" s="56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11" customFormat="1" ht="29.28" customHeight="1">
      <c r="A123" s="153"/>
      <c r="B123" s="154"/>
      <c r="C123" s="155" t="s">
        <v>152</v>
      </c>
      <c r="D123" s="156" t="s">
        <v>61</v>
      </c>
      <c r="E123" s="156" t="s">
        <v>57</v>
      </c>
      <c r="F123" s="156" t="s">
        <v>58</v>
      </c>
      <c r="G123" s="156" t="s">
        <v>153</v>
      </c>
      <c r="H123" s="156" t="s">
        <v>154</v>
      </c>
      <c r="I123" s="156" t="s">
        <v>155</v>
      </c>
      <c r="J123" s="157" t="s">
        <v>117</v>
      </c>
      <c r="K123" s="158" t="s">
        <v>156</v>
      </c>
      <c r="L123" s="159"/>
      <c r="M123" s="87" t="s">
        <v>1</v>
      </c>
      <c r="N123" s="88" t="s">
        <v>40</v>
      </c>
      <c r="O123" s="88" t="s">
        <v>157</v>
      </c>
      <c r="P123" s="88" t="s">
        <v>158</v>
      </c>
      <c r="Q123" s="88" t="s">
        <v>159</v>
      </c>
      <c r="R123" s="88" t="s">
        <v>160</v>
      </c>
      <c r="S123" s="88" t="s">
        <v>161</v>
      </c>
      <c r="T123" s="89" t="s">
        <v>162</v>
      </c>
      <c r="U123" s="153"/>
      <c r="V123" s="153"/>
      <c r="W123" s="153"/>
      <c r="X123" s="153"/>
      <c r="Y123" s="153"/>
      <c r="Z123" s="153"/>
      <c r="AA123" s="153"/>
      <c r="AB123" s="153"/>
      <c r="AC123" s="153"/>
      <c r="AD123" s="153"/>
      <c r="AE123" s="153"/>
    </row>
    <row r="124" s="2" customFormat="1" ht="22.8" customHeight="1">
      <c r="A124" s="38"/>
      <c r="B124" s="39"/>
      <c r="C124" s="94" t="s">
        <v>118</v>
      </c>
      <c r="D124" s="38"/>
      <c r="E124" s="38"/>
      <c r="F124" s="38"/>
      <c r="G124" s="38"/>
      <c r="H124" s="38"/>
      <c r="I124" s="38"/>
      <c r="J124" s="160">
        <f>BK124</f>
        <v>0</v>
      </c>
      <c r="K124" s="38"/>
      <c r="L124" s="39"/>
      <c r="M124" s="90"/>
      <c r="N124" s="74"/>
      <c r="O124" s="91"/>
      <c r="P124" s="161">
        <f>P125+P134+P221</f>
        <v>0</v>
      </c>
      <c r="Q124" s="91"/>
      <c r="R124" s="161">
        <f>R125+R134+R221</f>
        <v>0</v>
      </c>
      <c r="S124" s="91"/>
      <c r="T124" s="162">
        <f>T125+T134+T221</f>
        <v>0</v>
      </c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T124" s="19" t="s">
        <v>75</v>
      </c>
      <c r="AU124" s="19" t="s">
        <v>119</v>
      </c>
      <c r="BK124" s="163">
        <f>BK125+BK134+BK221</f>
        <v>0</v>
      </c>
    </row>
    <row r="125" s="12" customFormat="1" ht="25.92" customHeight="1">
      <c r="A125" s="12"/>
      <c r="B125" s="164"/>
      <c r="C125" s="12"/>
      <c r="D125" s="165" t="s">
        <v>75</v>
      </c>
      <c r="E125" s="166" t="s">
        <v>163</v>
      </c>
      <c r="F125" s="166" t="s">
        <v>164</v>
      </c>
      <c r="G125" s="12"/>
      <c r="H125" s="12"/>
      <c r="I125" s="167"/>
      <c r="J125" s="168">
        <f>BK125</f>
        <v>0</v>
      </c>
      <c r="K125" s="12"/>
      <c r="L125" s="164"/>
      <c r="M125" s="169"/>
      <c r="N125" s="170"/>
      <c r="O125" s="170"/>
      <c r="P125" s="171">
        <f>P126</f>
        <v>0</v>
      </c>
      <c r="Q125" s="170"/>
      <c r="R125" s="171">
        <f>R126</f>
        <v>0</v>
      </c>
      <c r="S125" s="170"/>
      <c r="T125" s="172">
        <f>T126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165" t="s">
        <v>81</v>
      </c>
      <c r="AT125" s="173" t="s">
        <v>75</v>
      </c>
      <c r="AU125" s="173" t="s">
        <v>76</v>
      </c>
      <c r="AY125" s="165" t="s">
        <v>165</v>
      </c>
      <c r="BK125" s="174">
        <f>BK126</f>
        <v>0</v>
      </c>
    </row>
    <row r="126" s="12" customFormat="1" ht="22.8" customHeight="1">
      <c r="A126" s="12"/>
      <c r="B126" s="164"/>
      <c r="C126" s="12"/>
      <c r="D126" s="165" t="s">
        <v>75</v>
      </c>
      <c r="E126" s="175" t="s">
        <v>106</v>
      </c>
      <c r="F126" s="175" t="s">
        <v>711</v>
      </c>
      <c r="G126" s="12"/>
      <c r="H126" s="12"/>
      <c r="I126" s="167"/>
      <c r="J126" s="176">
        <f>BK126</f>
        <v>0</v>
      </c>
      <c r="K126" s="12"/>
      <c r="L126" s="164"/>
      <c r="M126" s="169"/>
      <c r="N126" s="170"/>
      <c r="O126" s="170"/>
      <c r="P126" s="171">
        <f>SUM(P127:P133)</f>
        <v>0</v>
      </c>
      <c r="Q126" s="170"/>
      <c r="R126" s="171">
        <f>SUM(R127:R133)</f>
        <v>0</v>
      </c>
      <c r="S126" s="170"/>
      <c r="T126" s="172">
        <f>SUM(T127:T133)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165" t="s">
        <v>81</v>
      </c>
      <c r="AT126" s="173" t="s">
        <v>75</v>
      </c>
      <c r="AU126" s="173" t="s">
        <v>81</v>
      </c>
      <c r="AY126" s="165" t="s">
        <v>165</v>
      </c>
      <c r="BK126" s="174">
        <f>SUM(BK127:BK133)</f>
        <v>0</v>
      </c>
    </row>
    <row r="127" s="2" customFormat="1" ht="24.15" customHeight="1">
      <c r="A127" s="38"/>
      <c r="B127" s="177"/>
      <c r="C127" s="178" t="s">
        <v>81</v>
      </c>
      <c r="D127" s="178" t="s">
        <v>167</v>
      </c>
      <c r="E127" s="179" t="s">
        <v>881</v>
      </c>
      <c r="F127" s="180" t="s">
        <v>882</v>
      </c>
      <c r="G127" s="181" t="s">
        <v>204</v>
      </c>
      <c r="H127" s="182">
        <v>4.0679999999999996</v>
      </c>
      <c r="I127" s="183"/>
      <c r="J127" s="184">
        <f>ROUND(I127*H127,2)</f>
        <v>0</v>
      </c>
      <c r="K127" s="185"/>
      <c r="L127" s="39"/>
      <c r="M127" s="186" t="s">
        <v>1</v>
      </c>
      <c r="N127" s="187" t="s">
        <v>42</v>
      </c>
      <c r="O127" s="78"/>
      <c r="P127" s="188">
        <f>O127*H127</f>
        <v>0</v>
      </c>
      <c r="Q127" s="188">
        <v>0</v>
      </c>
      <c r="R127" s="188">
        <f>Q127*H127</f>
        <v>0</v>
      </c>
      <c r="S127" s="188">
        <v>0</v>
      </c>
      <c r="T127" s="189">
        <f>S127*H127</f>
        <v>0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R127" s="190" t="s">
        <v>91</v>
      </c>
      <c r="AT127" s="190" t="s">
        <v>167</v>
      </c>
      <c r="AU127" s="190" t="s">
        <v>171</v>
      </c>
      <c r="AY127" s="19" t="s">
        <v>165</v>
      </c>
      <c r="BE127" s="191">
        <f>IF(N127="základná",J127,0)</f>
        <v>0</v>
      </c>
      <c r="BF127" s="191">
        <f>IF(N127="znížená",J127,0)</f>
        <v>0</v>
      </c>
      <c r="BG127" s="191">
        <f>IF(N127="zákl. prenesená",J127,0)</f>
        <v>0</v>
      </c>
      <c r="BH127" s="191">
        <f>IF(N127="zníž. prenesená",J127,0)</f>
        <v>0</v>
      </c>
      <c r="BI127" s="191">
        <f>IF(N127="nulová",J127,0)</f>
        <v>0</v>
      </c>
      <c r="BJ127" s="19" t="s">
        <v>171</v>
      </c>
      <c r="BK127" s="191">
        <f>ROUND(I127*H127,2)</f>
        <v>0</v>
      </c>
      <c r="BL127" s="19" t="s">
        <v>91</v>
      </c>
      <c r="BM127" s="190" t="s">
        <v>2612</v>
      </c>
    </row>
    <row r="128" s="2" customFormat="1" ht="21.75" customHeight="1">
      <c r="A128" s="38"/>
      <c r="B128" s="177"/>
      <c r="C128" s="178" t="s">
        <v>171</v>
      </c>
      <c r="D128" s="178" t="s">
        <v>167</v>
      </c>
      <c r="E128" s="179" t="s">
        <v>899</v>
      </c>
      <c r="F128" s="180" t="s">
        <v>900</v>
      </c>
      <c r="G128" s="181" t="s">
        <v>204</v>
      </c>
      <c r="H128" s="182">
        <v>4.0679999999999996</v>
      </c>
      <c r="I128" s="183"/>
      <c r="J128" s="184">
        <f>ROUND(I128*H128,2)</f>
        <v>0</v>
      </c>
      <c r="K128" s="185"/>
      <c r="L128" s="39"/>
      <c r="M128" s="186" t="s">
        <v>1</v>
      </c>
      <c r="N128" s="187" t="s">
        <v>42</v>
      </c>
      <c r="O128" s="78"/>
      <c r="P128" s="188">
        <f>O128*H128</f>
        <v>0</v>
      </c>
      <c r="Q128" s="188">
        <v>0</v>
      </c>
      <c r="R128" s="188">
        <f>Q128*H128</f>
        <v>0</v>
      </c>
      <c r="S128" s="188">
        <v>0</v>
      </c>
      <c r="T128" s="189">
        <f>S128*H128</f>
        <v>0</v>
      </c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R128" s="190" t="s">
        <v>91</v>
      </c>
      <c r="AT128" s="190" t="s">
        <v>167</v>
      </c>
      <c r="AU128" s="190" t="s">
        <v>171</v>
      </c>
      <c r="AY128" s="19" t="s">
        <v>165</v>
      </c>
      <c r="BE128" s="191">
        <f>IF(N128="základná",J128,0)</f>
        <v>0</v>
      </c>
      <c r="BF128" s="191">
        <f>IF(N128="znížená",J128,0)</f>
        <v>0</v>
      </c>
      <c r="BG128" s="191">
        <f>IF(N128="zákl. prenesená",J128,0)</f>
        <v>0</v>
      </c>
      <c r="BH128" s="191">
        <f>IF(N128="zníž. prenesená",J128,0)</f>
        <v>0</v>
      </c>
      <c r="BI128" s="191">
        <f>IF(N128="nulová",J128,0)</f>
        <v>0</v>
      </c>
      <c r="BJ128" s="19" t="s">
        <v>171</v>
      </c>
      <c r="BK128" s="191">
        <f>ROUND(I128*H128,2)</f>
        <v>0</v>
      </c>
      <c r="BL128" s="19" t="s">
        <v>91</v>
      </c>
      <c r="BM128" s="190" t="s">
        <v>2613</v>
      </c>
    </row>
    <row r="129" s="2" customFormat="1" ht="24.15" customHeight="1">
      <c r="A129" s="38"/>
      <c r="B129" s="177"/>
      <c r="C129" s="178" t="s">
        <v>88</v>
      </c>
      <c r="D129" s="178" t="s">
        <v>167</v>
      </c>
      <c r="E129" s="179" t="s">
        <v>903</v>
      </c>
      <c r="F129" s="180" t="s">
        <v>904</v>
      </c>
      <c r="G129" s="181" t="s">
        <v>204</v>
      </c>
      <c r="H129" s="182">
        <v>76.343999999999994</v>
      </c>
      <c r="I129" s="183"/>
      <c r="J129" s="184">
        <f>ROUND(I129*H129,2)</f>
        <v>0</v>
      </c>
      <c r="K129" s="185"/>
      <c r="L129" s="39"/>
      <c r="M129" s="186" t="s">
        <v>1</v>
      </c>
      <c r="N129" s="187" t="s">
        <v>42</v>
      </c>
      <c r="O129" s="78"/>
      <c r="P129" s="188">
        <f>O129*H129</f>
        <v>0</v>
      </c>
      <c r="Q129" s="188">
        <v>0</v>
      </c>
      <c r="R129" s="188">
        <f>Q129*H129</f>
        <v>0</v>
      </c>
      <c r="S129" s="188">
        <v>0</v>
      </c>
      <c r="T129" s="189">
        <f>S129*H129</f>
        <v>0</v>
      </c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R129" s="190" t="s">
        <v>91</v>
      </c>
      <c r="AT129" s="190" t="s">
        <v>167</v>
      </c>
      <c r="AU129" s="190" t="s">
        <v>171</v>
      </c>
      <c r="AY129" s="19" t="s">
        <v>165</v>
      </c>
      <c r="BE129" s="191">
        <f>IF(N129="základná",J129,0)</f>
        <v>0</v>
      </c>
      <c r="BF129" s="191">
        <f>IF(N129="znížená",J129,0)</f>
        <v>0</v>
      </c>
      <c r="BG129" s="191">
        <f>IF(N129="zákl. prenesená",J129,0)</f>
        <v>0</v>
      </c>
      <c r="BH129" s="191">
        <f>IF(N129="zníž. prenesená",J129,0)</f>
        <v>0</v>
      </c>
      <c r="BI129" s="191">
        <f>IF(N129="nulová",J129,0)</f>
        <v>0</v>
      </c>
      <c r="BJ129" s="19" t="s">
        <v>171</v>
      </c>
      <c r="BK129" s="191">
        <f>ROUND(I129*H129,2)</f>
        <v>0</v>
      </c>
      <c r="BL129" s="19" t="s">
        <v>91</v>
      </c>
      <c r="BM129" s="190" t="s">
        <v>2614</v>
      </c>
    </row>
    <row r="130" s="2" customFormat="1" ht="24.15" customHeight="1">
      <c r="A130" s="38"/>
      <c r="B130" s="177"/>
      <c r="C130" s="178" t="s">
        <v>91</v>
      </c>
      <c r="D130" s="178" t="s">
        <v>167</v>
      </c>
      <c r="E130" s="179" t="s">
        <v>908</v>
      </c>
      <c r="F130" s="180" t="s">
        <v>909</v>
      </c>
      <c r="G130" s="181" t="s">
        <v>204</v>
      </c>
      <c r="H130" s="182">
        <v>4.0679999999999996</v>
      </c>
      <c r="I130" s="183"/>
      <c r="J130" s="184">
        <f>ROUND(I130*H130,2)</f>
        <v>0</v>
      </c>
      <c r="K130" s="185"/>
      <c r="L130" s="39"/>
      <c r="M130" s="186" t="s">
        <v>1</v>
      </c>
      <c r="N130" s="187" t="s">
        <v>42</v>
      </c>
      <c r="O130" s="78"/>
      <c r="P130" s="188">
        <f>O130*H130</f>
        <v>0</v>
      </c>
      <c r="Q130" s="188">
        <v>0</v>
      </c>
      <c r="R130" s="188">
        <f>Q130*H130</f>
        <v>0</v>
      </c>
      <c r="S130" s="188">
        <v>0</v>
      </c>
      <c r="T130" s="189">
        <f>S130*H130</f>
        <v>0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R130" s="190" t="s">
        <v>91</v>
      </c>
      <c r="AT130" s="190" t="s">
        <v>167</v>
      </c>
      <c r="AU130" s="190" t="s">
        <v>171</v>
      </c>
      <c r="AY130" s="19" t="s">
        <v>165</v>
      </c>
      <c r="BE130" s="191">
        <f>IF(N130="základná",J130,0)</f>
        <v>0</v>
      </c>
      <c r="BF130" s="191">
        <f>IF(N130="znížená",J130,0)</f>
        <v>0</v>
      </c>
      <c r="BG130" s="191">
        <f>IF(N130="zákl. prenesená",J130,0)</f>
        <v>0</v>
      </c>
      <c r="BH130" s="191">
        <f>IF(N130="zníž. prenesená",J130,0)</f>
        <v>0</v>
      </c>
      <c r="BI130" s="191">
        <f>IF(N130="nulová",J130,0)</f>
        <v>0</v>
      </c>
      <c r="BJ130" s="19" t="s">
        <v>171</v>
      </c>
      <c r="BK130" s="191">
        <f>ROUND(I130*H130,2)</f>
        <v>0</v>
      </c>
      <c r="BL130" s="19" t="s">
        <v>91</v>
      </c>
      <c r="BM130" s="190" t="s">
        <v>2615</v>
      </c>
    </row>
    <row r="131" s="2" customFormat="1" ht="24.15" customHeight="1">
      <c r="A131" s="38"/>
      <c r="B131" s="177"/>
      <c r="C131" s="178" t="s">
        <v>94</v>
      </c>
      <c r="D131" s="178" t="s">
        <v>167</v>
      </c>
      <c r="E131" s="179" t="s">
        <v>912</v>
      </c>
      <c r="F131" s="180" t="s">
        <v>913</v>
      </c>
      <c r="G131" s="181" t="s">
        <v>204</v>
      </c>
      <c r="H131" s="182">
        <v>127.24</v>
      </c>
      <c r="I131" s="183"/>
      <c r="J131" s="184">
        <f>ROUND(I131*H131,2)</f>
        <v>0</v>
      </c>
      <c r="K131" s="185"/>
      <c r="L131" s="39"/>
      <c r="M131" s="186" t="s">
        <v>1</v>
      </c>
      <c r="N131" s="187" t="s">
        <v>42</v>
      </c>
      <c r="O131" s="78"/>
      <c r="P131" s="188">
        <f>O131*H131</f>
        <v>0</v>
      </c>
      <c r="Q131" s="188">
        <v>0</v>
      </c>
      <c r="R131" s="188">
        <f>Q131*H131</f>
        <v>0</v>
      </c>
      <c r="S131" s="188">
        <v>0</v>
      </c>
      <c r="T131" s="189">
        <f>S131*H131</f>
        <v>0</v>
      </c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R131" s="190" t="s">
        <v>91</v>
      </c>
      <c r="AT131" s="190" t="s">
        <v>167</v>
      </c>
      <c r="AU131" s="190" t="s">
        <v>171</v>
      </c>
      <c r="AY131" s="19" t="s">
        <v>165</v>
      </c>
      <c r="BE131" s="191">
        <f>IF(N131="základná",J131,0)</f>
        <v>0</v>
      </c>
      <c r="BF131" s="191">
        <f>IF(N131="znížená",J131,0)</f>
        <v>0</v>
      </c>
      <c r="BG131" s="191">
        <f>IF(N131="zákl. prenesená",J131,0)</f>
        <v>0</v>
      </c>
      <c r="BH131" s="191">
        <f>IF(N131="zníž. prenesená",J131,0)</f>
        <v>0</v>
      </c>
      <c r="BI131" s="191">
        <f>IF(N131="nulová",J131,0)</f>
        <v>0</v>
      </c>
      <c r="BJ131" s="19" t="s">
        <v>171</v>
      </c>
      <c r="BK131" s="191">
        <f>ROUND(I131*H131,2)</f>
        <v>0</v>
      </c>
      <c r="BL131" s="19" t="s">
        <v>91</v>
      </c>
      <c r="BM131" s="190" t="s">
        <v>2616</v>
      </c>
    </row>
    <row r="132" s="2" customFormat="1" ht="24.15" customHeight="1">
      <c r="A132" s="38"/>
      <c r="B132" s="177"/>
      <c r="C132" s="178" t="s">
        <v>97</v>
      </c>
      <c r="D132" s="178" t="s">
        <v>167</v>
      </c>
      <c r="E132" s="179" t="s">
        <v>2239</v>
      </c>
      <c r="F132" s="180" t="s">
        <v>2240</v>
      </c>
      <c r="G132" s="181" t="s">
        <v>204</v>
      </c>
      <c r="H132" s="182">
        <v>4.0679999999999996</v>
      </c>
      <c r="I132" s="183"/>
      <c r="J132" s="184">
        <f>ROUND(I132*H132,2)</f>
        <v>0</v>
      </c>
      <c r="K132" s="185"/>
      <c r="L132" s="39"/>
      <c r="M132" s="186" t="s">
        <v>1</v>
      </c>
      <c r="N132" s="187" t="s">
        <v>42</v>
      </c>
      <c r="O132" s="78"/>
      <c r="P132" s="188">
        <f>O132*H132</f>
        <v>0</v>
      </c>
      <c r="Q132" s="188">
        <v>0</v>
      </c>
      <c r="R132" s="188">
        <f>Q132*H132</f>
        <v>0</v>
      </c>
      <c r="S132" s="188">
        <v>0</v>
      </c>
      <c r="T132" s="189">
        <f>S132*H132</f>
        <v>0</v>
      </c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R132" s="190" t="s">
        <v>91</v>
      </c>
      <c r="AT132" s="190" t="s">
        <v>167</v>
      </c>
      <c r="AU132" s="190" t="s">
        <v>171</v>
      </c>
      <c r="AY132" s="19" t="s">
        <v>165</v>
      </c>
      <c r="BE132" s="191">
        <f>IF(N132="základná",J132,0)</f>
        <v>0</v>
      </c>
      <c r="BF132" s="191">
        <f>IF(N132="znížená",J132,0)</f>
        <v>0</v>
      </c>
      <c r="BG132" s="191">
        <f>IF(N132="zákl. prenesená",J132,0)</f>
        <v>0</v>
      </c>
      <c r="BH132" s="191">
        <f>IF(N132="zníž. prenesená",J132,0)</f>
        <v>0</v>
      </c>
      <c r="BI132" s="191">
        <f>IF(N132="nulová",J132,0)</f>
        <v>0</v>
      </c>
      <c r="BJ132" s="19" t="s">
        <v>171</v>
      </c>
      <c r="BK132" s="191">
        <f>ROUND(I132*H132,2)</f>
        <v>0</v>
      </c>
      <c r="BL132" s="19" t="s">
        <v>91</v>
      </c>
      <c r="BM132" s="190" t="s">
        <v>2617</v>
      </c>
    </row>
    <row r="133" s="2" customFormat="1" ht="16.5" customHeight="1">
      <c r="A133" s="38"/>
      <c r="B133" s="177"/>
      <c r="C133" s="178" t="s">
        <v>100</v>
      </c>
      <c r="D133" s="178" t="s">
        <v>167</v>
      </c>
      <c r="E133" s="179" t="s">
        <v>921</v>
      </c>
      <c r="F133" s="180" t="s">
        <v>922</v>
      </c>
      <c r="G133" s="181" t="s">
        <v>216</v>
      </c>
      <c r="H133" s="182">
        <v>1</v>
      </c>
      <c r="I133" s="183"/>
      <c r="J133" s="184">
        <f>ROUND(I133*H133,2)</f>
        <v>0</v>
      </c>
      <c r="K133" s="185"/>
      <c r="L133" s="39"/>
      <c r="M133" s="186" t="s">
        <v>1</v>
      </c>
      <c r="N133" s="187" t="s">
        <v>42</v>
      </c>
      <c r="O133" s="78"/>
      <c r="P133" s="188">
        <f>O133*H133</f>
        <v>0</v>
      </c>
      <c r="Q133" s="188">
        <v>0</v>
      </c>
      <c r="R133" s="188">
        <f>Q133*H133</f>
        <v>0</v>
      </c>
      <c r="S133" s="188">
        <v>0</v>
      </c>
      <c r="T133" s="189">
        <f>S133*H133</f>
        <v>0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R133" s="190" t="s">
        <v>91</v>
      </c>
      <c r="AT133" s="190" t="s">
        <v>167</v>
      </c>
      <c r="AU133" s="190" t="s">
        <v>171</v>
      </c>
      <c r="AY133" s="19" t="s">
        <v>165</v>
      </c>
      <c r="BE133" s="191">
        <f>IF(N133="základná",J133,0)</f>
        <v>0</v>
      </c>
      <c r="BF133" s="191">
        <f>IF(N133="znížená",J133,0)</f>
        <v>0</v>
      </c>
      <c r="BG133" s="191">
        <f>IF(N133="zákl. prenesená",J133,0)</f>
        <v>0</v>
      </c>
      <c r="BH133" s="191">
        <f>IF(N133="zníž. prenesená",J133,0)</f>
        <v>0</v>
      </c>
      <c r="BI133" s="191">
        <f>IF(N133="nulová",J133,0)</f>
        <v>0</v>
      </c>
      <c r="BJ133" s="19" t="s">
        <v>171</v>
      </c>
      <c r="BK133" s="191">
        <f>ROUND(I133*H133,2)</f>
        <v>0</v>
      </c>
      <c r="BL133" s="19" t="s">
        <v>91</v>
      </c>
      <c r="BM133" s="190" t="s">
        <v>2618</v>
      </c>
    </row>
    <row r="134" s="12" customFormat="1" ht="25.92" customHeight="1">
      <c r="A134" s="12"/>
      <c r="B134" s="164"/>
      <c r="C134" s="12"/>
      <c r="D134" s="165" t="s">
        <v>75</v>
      </c>
      <c r="E134" s="166" t="s">
        <v>929</v>
      </c>
      <c r="F134" s="166" t="s">
        <v>930</v>
      </c>
      <c r="G134" s="12"/>
      <c r="H134" s="12"/>
      <c r="I134" s="167"/>
      <c r="J134" s="168">
        <f>BK134</f>
        <v>0</v>
      </c>
      <c r="K134" s="12"/>
      <c r="L134" s="164"/>
      <c r="M134" s="169"/>
      <c r="N134" s="170"/>
      <c r="O134" s="170"/>
      <c r="P134" s="171">
        <f>P135+P150+P166+P189</f>
        <v>0</v>
      </c>
      <c r="Q134" s="170"/>
      <c r="R134" s="171">
        <f>R135+R150+R166+R189</f>
        <v>0</v>
      </c>
      <c r="S134" s="170"/>
      <c r="T134" s="172">
        <f>T135+T150+T166+T189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165" t="s">
        <v>171</v>
      </c>
      <c r="AT134" s="173" t="s">
        <v>75</v>
      </c>
      <c r="AU134" s="173" t="s">
        <v>76</v>
      </c>
      <c r="AY134" s="165" t="s">
        <v>165</v>
      </c>
      <c r="BK134" s="174">
        <f>BK135+BK150+BK166+BK189</f>
        <v>0</v>
      </c>
    </row>
    <row r="135" s="12" customFormat="1" ht="22.8" customHeight="1">
      <c r="A135" s="12"/>
      <c r="B135" s="164"/>
      <c r="C135" s="12"/>
      <c r="D135" s="165" t="s">
        <v>75</v>
      </c>
      <c r="E135" s="175" t="s">
        <v>1032</v>
      </c>
      <c r="F135" s="175" t="s">
        <v>1033</v>
      </c>
      <c r="G135" s="12"/>
      <c r="H135" s="12"/>
      <c r="I135" s="167"/>
      <c r="J135" s="176">
        <f>BK135</f>
        <v>0</v>
      </c>
      <c r="K135" s="12"/>
      <c r="L135" s="164"/>
      <c r="M135" s="169"/>
      <c r="N135" s="170"/>
      <c r="O135" s="170"/>
      <c r="P135" s="171">
        <f>SUM(P136:P149)</f>
        <v>0</v>
      </c>
      <c r="Q135" s="170"/>
      <c r="R135" s="171">
        <f>SUM(R136:R149)</f>
        <v>0</v>
      </c>
      <c r="S135" s="170"/>
      <c r="T135" s="172">
        <f>SUM(T136:T149)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165" t="s">
        <v>171</v>
      </c>
      <c r="AT135" s="173" t="s">
        <v>75</v>
      </c>
      <c r="AU135" s="173" t="s">
        <v>81</v>
      </c>
      <c r="AY135" s="165" t="s">
        <v>165</v>
      </c>
      <c r="BK135" s="174">
        <f>SUM(BK136:BK149)</f>
        <v>0</v>
      </c>
    </row>
    <row r="136" s="2" customFormat="1" ht="16.5" customHeight="1">
      <c r="A136" s="38"/>
      <c r="B136" s="177"/>
      <c r="C136" s="178" t="s">
        <v>103</v>
      </c>
      <c r="D136" s="178" t="s">
        <v>167</v>
      </c>
      <c r="E136" s="179" t="s">
        <v>2619</v>
      </c>
      <c r="F136" s="180" t="s">
        <v>2620</v>
      </c>
      <c r="G136" s="181" t="s">
        <v>222</v>
      </c>
      <c r="H136" s="182">
        <v>53.875999999999998</v>
      </c>
      <c r="I136" s="183"/>
      <c r="J136" s="184">
        <f>ROUND(I136*H136,2)</f>
        <v>0</v>
      </c>
      <c r="K136" s="185"/>
      <c r="L136" s="39"/>
      <c r="M136" s="186" t="s">
        <v>1</v>
      </c>
      <c r="N136" s="187" t="s">
        <v>42</v>
      </c>
      <c r="O136" s="78"/>
      <c r="P136" s="188">
        <f>O136*H136</f>
        <v>0</v>
      </c>
      <c r="Q136" s="188">
        <v>0</v>
      </c>
      <c r="R136" s="188">
        <f>Q136*H136</f>
        <v>0</v>
      </c>
      <c r="S136" s="188">
        <v>0</v>
      </c>
      <c r="T136" s="189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190" t="s">
        <v>240</v>
      </c>
      <c r="AT136" s="190" t="s">
        <v>167</v>
      </c>
      <c r="AU136" s="190" t="s">
        <v>171</v>
      </c>
      <c r="AY136" s="19" t="s">
        <v>165</v>
      </c>
      <c r="BE136" s="191">
        <f>IF(N136="základná",J136,0)</f>
        <v>0</v>
      </c>
      <c r="BF136" s="191">
        <f>IF(N136="znížená",J136,0)</f>
        <v>0</v>
      </c>
      <c r="BG136" s="191">
        <f>IF(N136="zákl. prenesená",J136,0)</f>
        <v>0</v>
      </c>
      <c r="BH136" s="191">
        <f>IF(N136="zníž. prenesená",J136,0)</f>
        <v>0</v>
      </c>
      <c r="BI136" s="191">
        <f>IF(N136="nulová",J136,0)</f>
        <v>0</v>
      </c>
      <c r="BJ136" s="19" t="s">
        <v>171</v>
      </c>
      <c r="BK136" s="191">
        <f>ROUND(I136*H136,2)</f>
        <v>0</v>
      </c>
      <c r="BL136" s="19" t="s">
        <v>240</v>
      </c>
      <c r="BM136" s="190" t="s">
        <v>2621</v>
      </c>
    </row>
    <row r="137" s="2" customFormat="1" ht="24.15" customHeight="1">
      <c r="A137" s="38"/>
      <c r="B137" s="177"/>
      <c r="C137" s="201" t="s">
        <v>106</v>
      </c>
      <c r="D137" s="201" t="s">
        <v>201</v>
      </c>
      <c r="E137" s="202" t="s">
        <v>2622</v>
      </c>
      <c r="F137" s="203" t="s">
        <v>2623</v>
      </c>
      <c r="G137" s="204" t="s">
        <v>222</v>
      </c>
      <c r="H137" s="205">
        <v>54.953000000000003</v>
      </c>
      <c r="I137" s="206"/>
      <c r="J137" s="207">
        <f>ROUND(I137*H137,2)</f>
        <v>0</v>
      </c>
      <c r="K137" s="208"/>
      <c r="L137" s="209"/>
      <c r="M137" s="210" t="s">
        <v>1</v>
      </c>
      <c r="N137" s="211" t="s">
        <v>42</v>
      </c>
      <c r="O137" s="78"/>
      <c r="P137" s="188">
        <f>O137*H137</f>
        <v>0</v>
      </c>
      <c r="Q137" s="188">
        <v>0</v>
      </c>
      <c r="R137" s="188">
        <f>Q137*H137</f>
        <v>0</v>
      </c>
      <c r="S137" s="188">
        <v>0</v>
      </c>
      <c r="T137" s="189">
        <f>S137*H137</f>
        <v>0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190" t="s">
        <v>523</v>
      </c>
      <c r="AT137" s="190" t="s">
        <v>201</v>
      </c>
      <c r="AU137" s="190" t="s">
        <v>171</v>
      </c>
      <c r="AY137" s="19" t="s">
        <v>165</v>
      </c>
      <c r="BE137" s="191">
        <f>IF(N137="základná",J137,0)</f>
        <v>0</v>
      </c>
      <c r="BF137" s="191">
        <f>IF(N137="znížená",J137,0)</f>
        <v>0</v>
      </c>
      <c r="BG137" s="191">
        <f>IF(N137="zákl. prenesená",J137,0)</f>
        <v>0</v>
      </c>
      <c r="BH137" s="191">
        <f>IF(N137="zníž. prenesená",J137,0)</f>
        <v>0</v>
      </c>
      <c r="BI137" s="191">
        <f>IF(N137="nulová",J137,0)</f>
        <v>0</v>
      </c>
      <c r="BJ137" s="19" t="s">
        <v>171</v>
      </c>
      <c r="BK137" s="191">
        <f>ROUND(I137*H137,2)</f>
        <v>0</v>
      </c>
      <c r="BL137" s="19" t="s">
        <v>240</v>
      </c>
      <c r="BM137" s="190" t="s">
        <v>2624</v>
      </c>
    </row>
    <row r="138" s="2" customFormat="1" ht="24.15" customHeight="1">
      <c r="A138" s="38"/>
      <c r="B138" s="177"/>
      <c r="C138" s="178" t="s">
        <v>207</v>
      </c>
      <c r="D138" s="178" t="s">
        <v>167</v>
      </c>
      <c r="E138" s="179" t="s">
        <v>2625</v>
      </c>
      <c r="F138" s="180" t="s">
        <v>2626</v>
      </c>
      <c r="G138" s="181" t="s">
        <v>222</v>
      </c>
      <c r="H138" s="182">
        <v>92.453000000000003</v>
      </c>
      <c r="I138" s="183"/>
      <c r="J138" s="184">
        <f>ROUND(I138*H138,2)</f>
        <v>0</v>
      </c>
      <c r="K138" s="185"/>
      <c r="L138" s="39"/>
      <c r="M138" s="186" t="s">
        <v>1</v>
      </c>
      <c r="N138" s="187" t="s">
        <v>42</v>
      </c>
      <c r="O138" s="78"/>
      <c r="P138" s="188">
        <f>O138*H138</f>
        <v>0</v>
      </c>
      <c r="Q138" s="188">
        <v>0</v>
      </c>
      <c r="R138" s="188">
        <f>Q138*H138</f>
        <v>0</v>
      </c>
      <c r="S138" s="188">
        <v>0</v>
      </c>
      <c r="T138" s="189">
        <f>S138*H138</f>
        <v>0</v>
      </c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R138" s="190" t="s">
        <v>240</v>
      </c>
      <c r="AT138" s="190" t="s">
        <v>167</v>
      </c>
      <c r="AU138" s="190" t="s">
        <v>171</v>
      </c>
      <c r="AY138" s="19" t="s">
        <v>165</v>
      </c>
      <c r="BE138" s="191">
        <f>IF(N138="základná",J138,0)</f>
        <v>0</v>
      </c>
      <c r="BF138" s="191">
        <f>IF(N138="znížená",J138,0)</f>
        <v>0</v>
      </c>
      <c r="BG138" s="191">
        <f>IF(N138="zákl. prenesená",J138,0)</f>
        <v>0</v>
      </c>
      <c r="BH138" s="191">
        <f>IF(N138="zníž. prenesená",J138,0)</f>
        <v>0</v>
      </c>
      <c r="BI138" s="191">
        <f>IF(N138="nulová",J138,0)</f>
        <v>0</v>
      </c>
      <c r="BJ138" s="19" t="s">
        <v>171</v>
      </c>
      <c r="BK138" s="191">
        <f>ROUND(I138*H138,2)</f>
        <v>0</v>
      </c>
      <c r="BL138" s="19" t="s">
        <v>240</v>
      </c>
      <c r="BM138" s="190" t="s">
        <v>2627</v>
      </c>
    </row>
    <row r="139" s="2" customFormat="1" ht="33" customHeight="1">
      <c r="A139" s="38"/>
      <c r="B139" s="177"/>
      <c r="C139" s="201" t="s">
        <v>213</v>
      </c>
      <c r="D139" s="201" t="s">
        <v>201</v>
      </c>
      <c r="E139" s="202" t="s">
        <v>2628</v>
      </c>
      <c r="F139" s="203" t="s">
        <v>2629</v>
      </c>
      <c r="G139" s="204" t="s">
        <v>222</v>
      </c>
      <c r="H139" s="205">
        <v>94.302000000000007</v>
      </c>
      <c r="I139" s="206"/>
      <c r="J139" s="207">
        <f>ROUND(I139*H139,2)</f>
        <v>0</v>
      </c>
      <c r="K139" s="208"/>
      <c r="L139" s="209"/>
      <c r="M139" s="210" t="s">
        <v>1</v>
      </c>
      <c r="N139" s="211" t="s">
        <v>42</v>
      </c>
      <c r="O139" s="78"/>
      <c r="P139" s="188">
        <f>O139*H139</f>
        <v>0</v>
      </c>
      <c r="Q139" s="188">
        <v>0</v>
      </c>
      <c r="R139" s="188">
        <f>Q139*H139</f>
        <v>0</v>
      </c>
      <c r="S139" s="188">
        <v>0</v>
      </c>
      <c r="T139" s="189">
        <f>S139*H139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190" t="s">
        <v>523</v>
      </c>
      <c r="AT139" s="190" t="s">
        <v>201</v>
      </c>
      <c r="AU139" s="190" t="s">
        <v>171</v>
      </c>
      <c r="AY139" s="19" t="s">
        <v>165</v>
      </c>
      <c r="BE139" s="191">
        <f>IF(N139="základná",J139,0)</f>
        <v>0</v>
      </c>
      <c r="BF139" s="191">
        <f>IF(N139="znížená",J139,0)</f>
        <v>0</v>
      </c>
      <c r="BG139" s="191">
        <f>IF(N139="zákl. prenesená",J139,0)</f>
        <v>0</v>
      </c>
      <c r="BH139" s="191">
        <f>IF(N139="zníž. prenesená",J139,0)</f>
        <v>0</v>
      </c>
      <c r="BI139" s="191">
        <f>IF(N139="nulová",J139,0)</f>
        <v>0</v>
      </c>
      <c r="BJ139" s="19" t="s">
        <v>171</v>
      </c>
      <c r="BK139" s="191">
        <f>ROUND(I139*H139,2)</f>
        <v>0</v>
      </c>
      <c r="BL139" s="19" t="s">
        <v>240</v>
      </c>
      <c r="BM139" s="190" t="s">
        <v>2630</v>
      </c>
    </row>
    <row r="140" s="2" customFormat="1" ht="24.15" customHeight="1">
      <c r="A140" s="38"/>
      <c r="B140" s="177"/>
      <c r="C140" s="178" t="s">
        <v>219</v>
      </c>
      <c r="D140" s="178" t="s">
        <v>167</v>
      </c>
      <c r="E140" s="179" t="s">
        <v>2274</v>
      </c>
      <c r="F140" s="180" t="s">
        <v>2275</v>
      </c>
      <c r="G140" s="181" t="s">
        <v>222</v>
      </c>
      <c r="H140" s="182">
        <v>678.678</v>
      </c>
      <c r="I140" s="183"/>
      <c r="J140" s="184">
        <f>ROUND(I140*H140,2)</f>
        <v>0</v>
      </c>
      <c r="K140" s="185"/>
      <c r="L140" s="39"/>
      <c r="M140" s="186" t="s">
        <v>1</v>
      </c>
      <c r="N140" s="187" t="s">
        <v>42</v>
      </c>
      <c r="O140" s="78"/>
      <c r="P140" s="188">
        <f>O140*H140</f>
        <v>0</v>
      </c>
      <c r="Q140" s="188">
        <v>0</v>
      </c>
      <c r="R140" s="188">
        <f>Q140*H140</f>
        <v>0</v>
      </c>
      <c r="S140" s="188">
        <v>0</v>
      </c>
      <c r="T140" s="189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190" t="s">
        <v>240</v>
      </c>
      <c r="AT140" s="190" t="s">
        <v>167</v>
      </c>
      <c r="AU140" s="190" t="s">
        <v>171</v>
      </c>
      <c r="AY140" s="19" t="s">
        <v>165</v>
      </c>
      <c r="BE140" s="191">
        <f>IF(N140="základná",J140,0)</f>
        <v>0</v>
      </c>
      <c r="BF140" s="191">
        <f>IF(N140="znížená",J140,0)</f>
        <v>0</v>
      </c>
      <c r="BG140" s="191">
        <f>IF(N140="zákl. prenesená",J140,0)</f>
        <v>0</v>
      </c>
      <c r="BH140" s="191">
        <f>IF(N140="zníž. prenesená",J140,0)</f>
        <v>0</v>
      </c>
      <c r="BI140" s="191">
        <f>IF(N140="nulová",J140,0)</f>
        <v>0</v>
      </c>
      <c r="BJ140" s="19" t="s">
        <v>171</v>
      </c>
      <c r="BK140" s="191">
        <f>ROUND(I140*H140,2)</f>
        <v>0</v>
      </c>
      <c r="BL140" s="19" t="s">
        <v>240</v>
      </c>
      <c r="BM140" s="190" t="s">
        <v>2631</v>
      </c>
    </row>
    <row r="141" s="2" customFormat="1" ht="24.15" customHeight="1">
      <c r="A141" s="38"/>
      <c r="B141" s="177"/>
      <c r="C141" s="201" t="s">
        <v>225</v>
      </c>
      <c r="D141" s="201" t="s">
        <v>201</v>
      </c>
      <c r="E141" s="202" t="s">
        <v>2632</v>
      </c>
      <c r="F141" s="203" t="s">
        <v>2633</v>
      </c>
      <c r="G141" s="204" t="s">
        <v>222</v>
      </c>
      <c r="H141" s="205">
        <v>440.69499999999999</v>
      </c>
      <c r="I141" s="206"/>
      <c r="J141" s="207">
        <f>ROUND(I141*H141,2)</f>
        <v>0</v>
      </c>
      <c r="K141" s="208"/>
      <c r="L141" s="209"/>
      <c r="M141" s="210" t="s">
        <v>1</v>
      </c>
      <c r="N141" s="211" t="s">
        <v>42</v>
      </c>
      <c r="O141" s="78"/>
      <c r="P141" s="188">
        <f>O141*H141</f>
        <v>0</v>
      </c>
      <c r="Q141" s="188">
        <v>0</v>
      </c>
      <c r="R141" s="188">
        <f>Q141*H141</f>
        <v>0</v>
      </c>
      <c r="S141" s="188">
        <v>0</v>
      </c>
      <c r="T141" s="189">
        <f>S141*H141</f>
        <v>0</v>
      </c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R141" s="190" t="s">
        <v>523</v>
      </c>
      <c r="AT141" s="190" t="s">
        <v>201</v>
      </c>
      <c r="AU141" s="190" t="s">
        <v>171</v>
      </c>
      <c r="AY141" s="19" t="s">
        <v>165</v>
      </c>
      <c r="BE141" s="191">
        <f>IF(N141="základná",J141,0)</f>
        <v>0</v>
      </c>
      <c r="BF141" s="191">
        <f>IF(N141="znížená",J141,0)</f>
        <v>0</v>
      </c>
      <c r="BG141" s="191">
        <f>IF(N141="zákl. prenesená",J141,0)</f>
        <v>0</v>
      </c>
      <c r="BH141" s="191">
        <f>IF(N141="zníž. prenesená",J141,0)</f>
        <v>0</v>
      </c>
      <c r="BI141" s="191">
        <f>IF(N141="nulová",J141,0)</f>
        <v>0</v>
      </c>
      <c r="BJ141" s="19" t="s">
        <v>171</v>
      </c>
      <c r="BK141" s="191">
        <f>ROUND(I141*H141,2)</f>
        <v>0</v>
      </c>
      <c r="BL141" s="19" t="s">
        <v>240</v>
      </c>
      <c r="BM141" s="190" t="s">
        <v>2634</v>
      </c>
    </row>
    <row r="142" s="2" customFormat="1" ht="24.15" customHeight="1">
      <c r="A142" s="38"/>
      <c r="B142" s="177"/>
      <c r="C142" s="201" t="s">
        <v>232</v>
      </c>
      <c r="D142" s="201" t="s">
        <v>201</v>
      </c>
      <c r="E142" s="202" t="s">
        <v>2635</v>
      </c>
      <c r="F142" s="203" t="s">
        <v>2636</v>
      </c>
      <c r="G142" s="204" t="s">
        <v>222</v>
      </c>
      <c r="H142" s="205">
        <v>153.68899999999999</v>
      </c>
      <c r="I142" s="206"/>
      <c r="J142" s="207">
        <f>ROUND(I142*H142,2)</f>
        <v>0</v>
      </c>
      <c r="K142" s="208"/>
      <c r="L142" s="209"/>
      <c r="M142" s="210" t="s">
        <v>1</v>
      </c>
      <c r="N142" s="211" t="s">
        <v>42</v>
      </c>
      <c r="O142" s="78"/>
      <c r="P142" s="188">
        <f>O142*H142</f>
        <v>0</v>
      </c>
      <c r="Q142" s="188">
        <v>0</v>
      </c>
      <c r="R142" s="188">
        <f>Q142*H142</f>
        <v>0</v>
      </c>
      <c r="S142" s="188">
        <v>0</v>
      </c>
      <c r="T142" s="189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190" t="s">
        <v>523</v>
      </c>
      <c r="AT142" s="190" t="s">
        <v>201</v>
      </c>
      <c r="AU142" s="190" t="s">
        <v>171</v>
      </c>
      <c r="AY142" s="19" t="s">
        <v>165</v>
      </c>
      <c r="BE142" s="191">
        <f>IF(N142="základná",J142,0)</f>
        <v>0</v>
      </c>
      <c r="BF142" s="191">
        <f>IF(N142="znížená",J142,0)</f>
        <v>0</v>
      </c>
      <c r="BG142" s="191">
        <f>IF(N142="zákl. prenesená",J142,0)</f>
        <v>0</v>
      </c>
      <c r="BH142" s="191">
        <f>IF(N142="zníž. prenesená",J142,0)</f>
        <v>0</v>
      </c>
      <c r="BI142" s="191">
        <f>IF(N142="nulová",J142,0)</f>
        <v>0</v>
      </c>
      <c r="BJ142" s="19" t="s">
        <v>171</v>
      </c>
      <c r="BK142" s="191">
        <f>ROUND(I142*H142,2)</f>
        <v>0</v>
      </c>
      <c r="BL142" s="19" t="s">
        <v>240</v>
      </c>
      <c r="BM142" s="190" t="s">
        <v>2637</v>
      </c>
    </row>
    <row r="143" s="2" customFormat="1" ht="24.15" customHeight="1">
      <c r="A143" s="38"/>
      <c r="B143" s="177"/>
      <c r="C143" s="201" t="s">
        <v>236</v>
      </c>
      <c r="D143" s="201" t="s">
        <v>201</v>
      </c>
      <c r="E143" s="202" t="s">
        <v>2638</v>
      </c>
      <c r="F143" s="203" t="s">
        <v>2278</v>
      </c>
      <c r="G143" s="204" t="s">
        <v>222</v>
      </c>
      <c r="H143" s="205">
        <v>97.867999999999995</v>
      </c>
      <c r="I143" s="206"/>
      <c r="J143" s="207">
        <f>ROUND(I143*H143,2)</f>
        <v>0</v>
      </c>
      <c r="K143" s="208"/>
      <c r="L143" s="209"/>
      <c r="M143" s="210" t="s">
        <v>1</v>
      </c>
      <c r="N143" s="211" t="s">
        <v>42</v>
      </c>
      <c r="O143" s="78"/>
      <c r="P143" s="188">
        <f>O143*H143</f>
        <v>0</v>
      </c>
      <c r="Q143" s="188">
        <v>0</v>
      </c>
      <c r="R143" s="188">
        <f>Q143*H143</f>
        <v>0</v>
      </c>
      <c r="S143" s="188">
        <v>0</v>
      </c>
      <c r="T143" s="189">
        <f>S143*H143</f>
        <v>0</v>
      </c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R143" s="190" t="s">
        <v>523</v>
      </c>
      <c r="AT143" s="190" t="s">
        <v>201</v>
      </c>
      <c r="AU143" s="190" t="s">
        <v>171</v>
      </c>
      <c r="AY143" s="19" t="s">
        <v>165</v>
      </c>
      <c r="BE143" s="191">
        <f>IF(N143="základná",J143,0)</f>
        <v>0</v>
      </c>
      <c r="BF143" s="191">
        <f>IF(N143="znížená",J143,0)</f>
        <v>0</v>
      </c>
      <c r="BG143" s="191">
        <f>IF(N143="zákl. prenesená",J143,0)</f>
        <v>0</v>
      </c>
      <c r="BH143" s="191">
        <f>IF(N143="zníž. prenesená",J143,0)</f>
        <v>0</v>
      </c>
      <c r="BI143" s="191">
        <f>IF(N143="nulová",J143,0)</f>
        <v>0</v>
      </c>
      <c r="BJ143" s="19" t="s">
        <v>171</v>
      </c>
      <c r="BK143" s="191">
        <f>ROUND(I143*H143,2)</f>
        <v>0</v>
      </c>
      <c r="BL143" s="19" t="s">
        <v>240</v>
      </c>
      <c r="BM143" s="190" t="s">
        <v>2639</v>
      </c>
    </row>
    <row r="144" s="2" customFormat="1" ht="21.75" customHeight="1">
      <c r="A144" s="38"/>
      <c r="B144" s="177"/>
      <c r="C144" s="178" t="s">
        <v>240</v>
      </c>
      <c r="D144" s="178" t="s">
        <v>167</v>
      </c>
      <c r="E144" s="179" t="s">
        <v>2640</v>
      </c>
      <c r="F144" s="180" t="s">
        <v>2281</v>
      </c>
      <c r="G144" s="181" t="s">
        <v>222</v>
      </c>
      <c r="H144" s="182">
        <v>153.08000000000001</v>
      </c>
      <c r="I144" s="183"/>
      <c r="J144" s="184">
        <f>ROUND(I144*H144,2)</f>
        <v>0</v>
      </c>
      <c r="K144" s="185"/>
      <c r="L144" s="39"/>
      <c r="M144" s="186" t="s">
        <v>1</v>
      </c>
      <c r="N144" s="187" t="s">
        <v>42</v>
      </c>
      <c r="O144" s="78"/>
      <c r="P144" s="188">
        <f>O144*H144</f>
        <v>0</v>
      </c>
      <c r="Q144" s="188">
        <v>0</v>
      </c>
      <c r="R144" s="188">
        <f>Q144*H144</f>
        <v>0</v>
      </c>
      <c r="S144" s="188">
        <v>0</v>
      </c>
      <c r="T144" s="189">
        <f>S144*H144</f>
        <v>0</v>
      </c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R144" s="190" t="s">
        <v>240</v>
      </c>
      <c r="AT144" s="190" t="s">
        <v>167</v>
      </c>
      <c r="AU144" s="190" t="s">
        <v>171</v>
      </c>
      <c r="AY144" s="19" t="s">
        <v>165</v>
      </c>
      <c r="BE144" s="191">
        <f>IF(N144="základná",J144,0)</f>
        <v>0</v>
      </c>
      <c r="BF144" s="191">
        <f>IF(N144="znížená",J144,0)</f>
        <v>0</v>
      </c>
      <c r="BG144" s="191">
        <f>IF(N144="zákl. prenesená",J144,0)</f>
        <v>0</v>
      </c>
      <c r="BH144" s="191">
        <f>IF(N144="zníž. prenesená",J144,0)</f>
        <v>0</v>
      </c>
      <c r="BI144" s="191">
        <f>IF(N144="nulová",J144,0)</f>
        <v>0</v>
      </c>
      <c r="BJ144" s="19" t="s">
        <v>171</v>
      </c>
      <c r="BK144" s="191">
        <f>ROUND(I144*H144,2)</f>
        <v>0</v>
      </c>
      <c r="BL144" s="19" t="s">
        <v>240</v>
      </c>
      <c r="BM144" s="190" t="s">
        <v>2641</v>
      </c>
    </row>
    <row r="145" s="2" customFormat="1" ht="24.15" customHeight="1">
      <c r="A145" s="38"/>
      <c r="B145" s="177"/>
      <c r="C145" s="201" t="s">
        <v>244</v>
      </c>
      <c r="D145" s="201" t="s">
        <v>201</v>
      </c>
      <c r="E145" s="202" t="s">
        <v>2283</v>
      </c>
      <c r="F145" s="203" t="s">
        <v>2284</v>
      </c>
      <c r="G145" s="204" t="s">
        <v>222</v>
      </c>
      <c r="H145" s="205">
        <v>100.62000000000001</v>
      </c>
      <c r="I145" s="206"/>
      <c r="J145" s="207">
        <f>ROUND(I145*H145,2)</f>
        <v>0</v>
      </c>
      <c r="K145" s="208"/>
      <c r="L145" s="209"/>
      <c r="M145" s="210" t="s">
        <v>1</v>
      </c>
      <c r="N145" s="211" t="s">
        <v>42</v>
      </c>
      <c r="O145" s="78"/>
      <c r="P145" s="188">
        <f>O145*H145</f>
        <v>0</v>
      </c>
      <c r="Q145" s="188">
        <v>0</v>
      </c>
      <c r="R145" s="188">
        <f>Q145*H145</f>
        <v>0</v>
      </c>
      <c r="S145" s="188">
        <v>0</v>
      </c>
      <c r="T145" s="189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190" t="s">
        <v>523</v>
      </c>
      <c r="AT145" s="190" t="s">
        <v>201</v>
      </c>
      <c r="AU145" s="190" t="s">
        <v>171</v>
      </c>
      <c r="AY145" s="19" t="s">
        <v>165</v>
      </c>
      <c r="BE145" s="191">
        <f>IF(N145="základná",J145,0)</f>
        <v>0</v>
      </c>
      <c r="BF145" s="191">
        <f>IF(N145="znížená",J145,0)</f>
        <v>0</v>
      </c>
      <c r="BG145" s="191">
        <f>IF(N145="zákl. prenesená",J145,0)</f>
        <v>0</v>
      </c>
      <c r="BH145" s="191">
        <f>IF(N145="zníž. prenesená",J145,0)</f>
        <v>0</v>
      </c>
      <c r="BI145" s="191">
        <f>IF(N145="nulová",J145,0)</f>
        <v>0</v>
      </c>
      <c r="BJ145" s="19" t="s">
        <v>171</v>
      </c>
      <c r="BK145" s="191">
        <f>ROUND(I145*H145,2)</f>
        <v>0</v>
      </c>
      <c r="BL145" s="19" t="s">
        <v>240</v>
      </c>
      <c r="BM145" s="190" t="s">
        <v>2642</v>
      </c>
    </row>
    <row r="146" s="2" customFormat="1" ht="24.15" customHeight="1">
      <c r="A146" s="38"/>
      <c r="B146" s="177"/>
      <c r="C146" s="201" t="s">
        <v>250</v>
      </c>
      <c r="D146" s="201" t="s">
        <v>201</v>
      </c>
      <c r="E146" s="202" t="s">
        <v>2286</v>
      </c>
      <c r="F146" s="203" t="s">
        <v>2287</v>
      </c>
      <c r="G146" s="204" t="s">
        <v>222</v>
      </c>
      <c r="H146" s="205">
        <v>55.521000000000001</v>
      </c>
      <c r="I146" s="206"/>
      <c r="J146" s="207">
        <f>ROUND(I146*H146,2)</f>
        <v>0</v>
      </c>
      <c r="K146" s="208"/>
      <c r="L146" s="209"/>
      <c r="M146" s="210" t="s">
        <v>1</v>
      </c>
      <c r="N146" s="211" t="s">
        <v>42</v>
      </c>
      <c r="O146" s="78"/>
      <c r="P146" s="188">
        <f>O146*H146</f>
        <v>0</v>
      </c>
      <c r="Q146" s="188">
        <v>0</v>
      </c>
      <c r="R146" s="188">
        <f>Q146*H146</f>
        <v>0</v>
      </c>
      <c r="S146" s="188">
        <v>0</v>
      </c>
      <c r="T146" s="189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190" t="s">
        <v>523</v>
      </c>
      <c r="AT146" s="190" t="s">
        <v>201</v>
      </c>
      <c r="AU146" s="190" t="s">
        <v>171</v>
      </c>
      <c r="AY146" s="19" t="s">
        <v>165</v>
      </c>
      <c r="BE146" s="191">
        <f>IF(N146="základná",J146,0)</f>
        <v>0</v>
      </c>
      <c r="BF146" s="191">
        <f>IF(N146="znížená",J146,0)</f>
        <v>0</v>
      </c>
      <c r="BG146" s="191">
        <f>IF(N146="zákl. prenesená",J146,0)</f>
        <v>0</v>
      </c>
      <c r="BH146" s="191">
        <f>IF(N146="zníž. prenesená",J146,0)</f>
        <v>0</v>
      </c>
      <c r="BI146" s="191">
        <f>IF(N146="nulová",J146,0)</f>
        <v>0</v>
      </c>
      <c r="BJ146" s="19" t="s">
        <v>171</v>
      </c>
      <c r="BK146" s="191">
        <f>ROUND(I146*H146,2)</f>
        <v>0</v>
      </c>
      <c r="BL146" s="19" t="s">
        <v>240</v>
      </c>
      <c r="BM146" s="190" t="s">
        <v>2643</v>
      </c>
    </row>
    <row r="147" s="2" customFormat="1" ht="24.15" customHeight="1">
      <c r="A147" s="38"/>
      <c r="B147" s="177"/>
      <c r="C147" s="178" t="s">
        <v>256</v>
      </c>
      <c r="D147" s="178" t="s">
        <v>167</v>
      </c>
      <c r="E147" s="179" t="s">
        <v>2289</v>
      </c>
      <c r="F147" s="180" t="s">
        <v>2644</v>
      </c>
      <c r="G147" s="181" t="s">
        <v>222</v>
      </c>
      <c r="H147" s="182">
        <v>32.570999999999998</v>
      </c>
      <c r="I147" s="183"/>
      <c r="J147" s="184">
        <f>ROUND(I147*H147,2)</f>
        <v>0</v>
      </c>
      <c r="K147" s="185"/>
      <c r="L147" s="39"/>
      <c r="M147" s="186" t="s">
        <v>1</v>
      </c>
      <c r="N147" s="187" t="s">
        <v>42</v>
      </c>
      <c r="O147" s="78"/>
      <c r="P147" s="188">
        <f>O147*H147</f>
        <v>0</v>
      </c>
      <c r="Q147" s="188">
        <v>0</v>
      </c>
      <c r="R147" s="188">
        <f>Q147*H147</f>
        <v>0</v>
      </c>
      <c r="S147" s="188">
        <v>0</v>
      </c>
      <c r="T147" s="189">
        <f>S147*H147</f>
        <v>0</v>
      </c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R147" s="190" t="s">
        <v>240</v>
      </c>
      <c r="AT147" s="190" t="s">
        <v>167</v>
      </c>
      <c r="AU147" s="190" t="s">
        <v>171</v>
      </c>
      <c r="AY147" s="19" t="s">
        <v>165</v>
      </c>
      <c r="BE147" s="191">
        <f>IF(N147="základná",J147,0)</f>
        <v>0</v>
      </c>
      <c r="BF147" s="191">
        <f>IF(N147="znížená",J147,0)</f>
        <v>0</v>
      </c>
      <c r="BG147" s="191">
        <f>IF(N147="zákl. prenesená",J147,0)</f>
        <v>0</v>
      </c>
      <c r="BH147" s="191">
        <f>IF(N147="zníž. prenesená",J147,0)</f>
        <v>0</v>
      </c>
      <c r="BI147" s="191">
        <f>IF(N147="nulová",J147,0)</f>
        <v>0</v>
      </c>
      <c r="BJ147" s="19" t="s">
        <v>171</v>
      </c>
      <c r="BK147" s="191">
        <f>ROUND(I147*H147,2)</f>
        <v>0</v>
      </c>
      <c r="BL147" s="19" t="s">
        <v>240</v>
      </c>
      <c r="BM147" s="190" t="s">
        <v>2645</v>
      </c>
    </row>
    <row r="148" s="2" customFormat="1" ht="24.15" customHeight="1">
      <c r="A148" s="38"/>
      <c r="B148" s="177"/>
      <c r="C148" s="201" t="s">
        <v>7</v>
      </c>
      <c r="D148" s="201" t="s">
        <v>201</v>
      </c>
      <c r="E148" s="202" t="s">
        <v>2292</v>
      </c>
      <c r="F148" s="203" t="s">
        <v>2293</v>
      </c>
      <c r="G148" s="204" t="s">
        <v>222</v>
      </c>
      <c r="H148" s="205">
        <v>33.222000000000001</v>
      </c>
      <c r="I148" s="206"/>
      <c r="J148" s="207">
        <f>ROUND(I148*H148,2)</f>
        <v>0</v>
      </c>
      <c r="K148" s="208"/>
      <c r="L148" s="209"/>
      <c r="M148" s="210" t="s">
        <v>1</v>
      </c>
      <c r="N148" s="211" t="s">
        <v>42</v>
      </c>
      <c r="O148" s="78"/>
      <c r="P148" s="188">
        <f>O148*H148</f>
        <v>0</v>
      </c>
      <c r="Q148" s="188">
        <v>0</v>
      </c>
      <c r="R148" s="188">
        <f>Q148*H148</f>
        <v>0</v>
      </c>
      <c r="S148" s="188">
        <v>0</v>
      </c>
      <c r="T148" s="189">
        <f>S148*H148</f>
        <v>0</v>
      </c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R148" s="190" t="s">
        <v>523</v>
      </c>
      <c r="AT148" s="190" t="s">
        <v>201</v>
      </c>
      <c r="AU148" s="190" t="s">
        <v>171</v>
      </c>
      <c r="AY148" s="19" t="s">
        <v>165</v>
      </c>
      <c r="BE148" s="191">
        <f>IF(N148="základná",J148,0)</f>
        <v>0</v>
      </c>
      <c r="BF148" s="191">
        <f>IF(N148="znížená",J148,0)</f>
        <v>0</v>
      </c>
      <c r="BG148" s="191">
        <f>IF(N148="zákl. prenesená",J148,0)</f>
        <v>0</v>
      </c>
      <c r="BH148" s="191">
        <f>IF(N148="zníž. prenesená",J148,0)</f>
        <v>0</v>
      </c>
      <c r="BI148" s="191">
        <f>IF(N148="nulová",J148,0)</f>
        <v>0</v>
      </c>
      <c r="BJ148" s="19" t="s">
        <v>171</v>
      </c>
      <c r="BK148" s="191">
        <f>ROUND(I148*H148,2)</f>
        <v>0</v>
      </c>
      <c r="BL148" s="19" t="s">
        <v>240</v>
      </c>
      <c r="BM148" s="190" t="s">
        <v>2646</v>
      </c>
    </row>
    <row r="149" s="2" customFormat="1" ht="24.15" customHeight="1">
      <c r="A149" s="38"/>
      <c r="B149" s="177"/>
      <c r="C149" s="178" t="s">
        <v>266</v>
      </c>
      <c r="D149" s="178" t="s">
        <v>167</v>
      </c>
      <c r="E149" s="179" t="s">
        <v>1083</v>
      </c>
      <c r="F149" s="180" t="s">
        <v>1084</v>
      </c>
      <c r="G149" s="181" t="s">
        <v>949</v>
      </c>
      <c r="H149" s="235"/>
      <c r="I149" s="183"/>
      <c r="J149" s="184">
        <f>ROUND(I149*H149,2)</f>
        <v>0</v>
      </c>
      <c r="K149" s="185"/>
      <c r="L149" s="39"/>
      <c r="M149" s="186" t="s">
        <v>1</v>
      </c>
      <c r="N149" s="187" t="s">
        <v>42</v>
      </c>
      <c r="O149" s="78"/>
      <c r="P149" s="188">
        <f>O149*H149</f>
        <v>0</v>
      </c>
      <c r="Q149" s="188">
        <v>0</v>
      </c>
      <c r="R149" s="188">
        <f>Q149*H149</f>
        <v>0</v>
      </c>
      <c r="S149" s="188">
        <v>0</v>
      </c>
      <c r="T149" s="189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190" t="s">
        <v>240</v>
      </c>
      <c r="AT149" s="190" t="s">
        <v>167</v>
      </c>
      <c r="AU149" s="190" t="s">
        <v>171</v>
      </c>
      <c r="AY149" s="19" t="s">
        <v>165</v>
      </c>
      <c r="BE149" s="191">
        <f>IF(N149="základná",J149,0)</f>
        <v>0</v>
      </c>
      <c r="BF149" s="191">
        <f>IF(N149="znížená",J149,0)</f>
        <v>0</v>
      </c>
      <c r="BG149" s="191">
        <f>IF(N149="zákl. prenesená",J149,0)</f>
        <v>0</v>
      </c>
      <c r="BH149" s="191">
        <f>IF(N149="zníž. prenesená",J149,0)</f>
        <v>0</v>
      </c>
      <c r="BI149" s="191">
        <f>IF(N149="nulová",J149,0)</f>
        <v>0</v>
      </c>
      <c r="BJ149" s="19" t="s">
        <v>171</v>
      </c>
      <c r="BK149" s="191">
        <f>ROUND(I149*H149,2)</f>
        <v>0</v>
      </c>
      <c r="BL149" s="19" t="s">
        <v>240</v>
      </c>
      <c r="BM149" s="190" t="s">
        <v>2647</v>
      </c>
    </row>
    <row r="150" s="12" customFormat="1" ht="22.8" customHeight="1">
      <c r="A150" s="12"/>
      <c r="B150" s="164"/>
      <c r="C150" s="12"/>
      <c r="D150" s="165" t="s">
        <v>75</v>
      </c>
      <c r="E150" s="175" t="s">
        <v>2648</v>
      </c>
      <c r="F150" s="175" t="s">
        <v>2649</v>
      </c>
      <c r="G150" s="12"/>
      <c r="H150" s="12"/>
      <c r="I150" s="167"/>
      <c r="J150" s="176">
        <f>BK150</f>
        <v>0</v>
      </c>
      <c r="K150" s="12"/>
      <c r="L150" s="164"/>
      <c r="M150" s="169"/>
      <c r="N150" s="170"/>
      <c r="O150" s="170"/>
      <c r="P150" s="171">
        <f>SUM(P151:P165)</f>
        <v>0</v>
      </c>
      <c r="Q150" s="170"/>
      <c r="R150" s="171">
        <f>SUM(R151:R165)</f>
        <v>0</v>
      </c>
      <c r="S150" s="170"/>
      <c r="T150" s="172">
        <f>SUM(T151:T165)</f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165" t="s">
        <v>171</v>
      </c>
      <c r="AT150" s="173" t="s">
        <v>75</v>
      </c>
      <c r="AU150" s="173" t="s">
        <v>81</v>
      </c>
      <c r="AY150" s="165" t="s">
        <v>165</v>
      </c>
      <c r="BK150" s="174">
        <f>SUM(BK151:BK165)</f>
        <v>0</v>
      </c>
    </row>
    <row r="151" s="2" customFormat="1" ht="24.15" customHeight="1">
      <c r="A151" s="38"/>
      <c r="B151" s="177"/>
      <c r="C151" s="178" t="s">
        <v>272</v>
      </c>
      <c r="D151" s="178" t="s">
        <v>167</v>
      </c>
      <c r="E151" s="179" t="s">
        <v>2650</v>
      </c>
      <c r="F151" s="180" t="s">
        <v>2651</v>
      </c>
      <c r="G151" s="181" t="s">
        <v>222</v>
      </c>
      <c r="H151" s="182">
        <v>582.72900000000004</v>
      </c>
      <c r="I151" s="183"/>
      <c r="J151" s="184">
        <f>ROUND(I151*H151,2)</f>
        <v>0</v>
      </c>
      <c r="K151" s="185"/>
      <c r="L151" s="39"/>
      <c r="M151" s="186" t="s">
        <v>1</v>
      </c>
      <c r="N151" s="187" t="s">
        <v>42</v>
      </c>
      <c r="O151" s="78"/>
      <c r="P151" s="188">
        <f>O151*H151</f>
        <v>0</v>
      </c>
      <c r="Q151" s="188">
        <v>0</v>
      </c>
      <c r="R151" s="188">
        <f>Q151*H151</f>
        <v>0</v>
      </c>
      <c r="S151" s="188">
        <v>0</v>
      </c>
      <c r="T151" s="189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190" t="s">
        <v>240</v>
      </c>
      <c r="AT151" s="190" t="s">
        <v>167</v>
      </c>
      <c r="AU151" s="190" t="s">
        <v>171</v>
      </c>
      <c r="AY151" s="19" t="s">
        <v>165</v>
      </c>
      <c r="BE151" s="191">
        <f>IF(N151="základná",J151,0)</f>
        <v>0</v>
      </c>
      <c r="BF151" s="191">
        <f>IF(N151="znížená",J151,0)</f>
        <v>0</v>
      </c>
      <c r="BG151" s="191">
        <f>IF(N151="zákl. prenesená",J151,0)</f>
        <v>0</v>
      </c>
      <c r="BH151" s="191">
        <f>IF(N151="zníž. prenesená",J151,0)</f>
        <v>0</v>
      </c>
      <c r="BI151" s="191">
        <f>IF(N151="nulová",J151,0)</f>
        <v>0</v>
      </c>
      <c r="BJ151" s="19" t="s">
        <v>171</v>
      </c>
      <c r="BK151" s="191">
        <f>ROUND(I151*H151,2)</f>
        <v>0</v>
      </c>
      <c r="BL151" s="19" t="s">
        <v>240</v>
      </c>
      <c r="BM151" s="190" t="s">
        <v>2652</v>
      </c>
    </row>
    <row r="152" s="2" customFormat="1" ht="24.15" customHeight="1">
      <c r="A152" s="38"/>
      <c r="B152" s="177"/>
      <c r="C152" s="178" t="s">
        <v>278</v>
      </c>
      <c r="D152" s="178" t="s">
        <v>167</v>
      </c>
      <c r="E152" s="179" t="s">
        <v>2653</v>
      </c>
      <c r="F152" s="180" t="s">
        <v>2654</v>
      </c>
      <c r="G152" s="181" t="s">
        <v>222</v>
      </c>
      <c r="H152" s="182">
        <v>249.029</v>
      </c>
      <c r="I152" s="183"/>
      <c r="J152" s="184">
        <f>ROUND(I152*H152,2)</f>
        <v>0</v>
      </c>
      <c r="K152" s="185"/>
      <c r="L152" s="39"/>
      <c r="M152" s="186" t="s">
        <v>1</v>
      </c>
      <c r="N152" s="187" t="s">
        <v>42</v>
      </c>
      <c r="O152" s="78"/>
      <c r="P152" s="188">
        <f>O152*H152</f>
        <v>0</v>
      </c>
      <c r="Q152" s="188">
        <v>0</v>
      </c>
      <c r="R152" s="188">
        <f>Q152*H152</f>
        <v>0</v>
      </c>
      <c r="S152" s="188">
        <v>0</v>
      </c>
      <c r="T152" s="189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190" t="s">
        <v>240</v>
      </c>
      <c r="AT152" s="190" t="s">
        <v>167</v>
      </c>
      <c r="AU152" s="190" t="s">
        <v>171</v>
      </c>
      <c r="AY152" s="19" t="s">
        <v>165</v>
      </c>
      <c r="BE152" s="191">
        <f>IF(N152="základná",J152,0)</f>
        <v>0</v>
      </c>
      <c r="BF152" s="191">
        <f>IF(N152="znížená",J152,0)</f>
        <v>0</v>
      </c>
      <c r="BG152" s="191">
        <f>IF(N152="zákl. prenesená",J152,0)</f>
        <v>0</v>
      </c>
      <c r="BH152" s="191">
        <f>IF(N152="zníž. prenesená",J152,0)</f>
        <v>0</v>
      </c>
      <c r="BI152" s="191">
        <f>IF(N152="nulová",J152,0)</f>
        <v>0</v>
      </c>
      <c r="BJ152" s="19" t="s">
        <v>171</v>
      </c>
      <c r="BK152" s="191">
        <f>ROUND(I152*H152,2)</f>
        <v>0</v>
      </c>
      <c r="BL152" s="19" t="s">
        <v>240</v>
      </c>
      <c r="BM152" s="190" t="s">
        <v>2655</v>
      </c>
    </row>
    <row r="153" s="2" customFormat="1" ht="24.15" customHeight="1">
      <c r="A153" s="38"/>
      <c r="B153" s="177"/>
      <c r="C153" s="178" t="s">
        <v>309</v>
      </c>
      <c r="D153" s="178" t="s">
        <v>167</v>
      </c>
      <c r="E153" s="179" t="s">
        <v>2656</v>
      </c>
      <c r="F153" s="180" t="s">
        <v>2657</v>
      </c>
      <c r="G153" s="181" t="s">
        <v>222</v>
      </c>
      <c r="H153" s="182">
        <v>86.447000000000003</v>
      </c>
      <c r="I153" s="183"/>
      <c r="J153" s="184">
        <f>ROUND(I153*H153,2)</f>
        <v>0</v>
      </c>
      <c r="K153" s="185"/>
      <c r="L153" s="39"/>
      <c r="M153" s="186" t="s">
        <v>1</v>
      </c>
      <c r="N153" s="187" t="s">
        <v>42</v>
      </c>
      <c r="O153" s="78"/>
      <c r="P153" s="188">
        <f>O153*H153</f>
        <v>0</v>
      </c>
      <c r="Q153" s="188">
        <v>0</v>
      </c>
      <c r="R153" s="188">
        <f>Q153*H153</f>
        <v>0</v>
      </c>
      <c r="S153" s="188">
        <v>0</v>
      </c>
      <c r="T153" s="189">
        <f>S153*H153</f>
        <v>0</v>
      </c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R153" s="190" t="s">
        <v>240</v>
      </c>
      <c r="AT153" s="190" t="s">
        <v>167</v>
      </c>
      <c r="AU153" s="190" t="s">
        <v>171</v>
      </c>
      <c r="AY153" s="19" t="s">
        <v>165</v>
      </c>
      <c r="BE153" s="191">
        <f>IF(N153="základná",J153,0)</f>
        <v>0</v>
      </c>
      <c r="BF153" s="191">
        <f>IF(N153="znížená",J153,0)</f>
        <v>0</v>
      </c>
      <c r="BG153" s="191">
        <f>IF(N153="zákl. prenesená",J153,0)</f>
        <v>0</v>
      </c>
      <c r="BH153" s="191">
        <f>IF(N153="zníž. prenesená",J153,0)</f>
        <v>0</v>
      </c>
      <c r="BI153" s="191">
        <f>IF(N153="nulová",J153,0)</f>
        <v>0</v>
      </c>
      <c r="BJ153" s="19" t="s">
        <v>171</v>
      </c>
      <c r="BK153" s="191">
        <f>ROUND(I153*H153,2)</f>
        <v>0</v>
      </c>
      <c r="BL153" s="19" t="s">
        <v>240</v>
      </c>
      <c r="BM153" s="190" t="s">
        <v>2658</v>
      </c>
    </row>
    <row r="154" s="2" customFormat="1" ht="24.15" customHeight="1">
      <c r="A154" s="38"/>
      <c r="B154" s="177"/>
      <c r="C154" s="178" t="s">
        <v>313</v>
      </c>
      <c r="D154" s="178" t="s">
        <v>167</v>
      </c>
      <c r="E154" s="179" t="s">
        <v>2659</v>
      </c>
      <c r="F154" s="180" t="s">
        <v>2660</v>
      </c>
      <c r="G154" s="181" t="s">
        <v>222</v>
      </c>
      <c r="H154" s="182">
        <v>92.453000000000003</v>
      </c>
      <c r="I154" s="183"/>
      <c r="J154" s="184">
        <f>ROUND(I154*H154,2)</f>
        <v>0</v>
      </c>
      <c r="K154" s="185"/>
      <c r="L154" s="39"/>
      <c r="M154" s="186" t="s">
        <v>1</v>
      </c>
      <c r="N154" s="187" t="s">
        <v>42</v>
      </c>
      <c r="O154" s="78"/>
      <c r="P154" s="188">
        <f>O154*H154</f>
        <v>0</v>
      </c>
      <c r="Q154" s="188">
        <v>0</v>
      </c>
      <c r="R154" s="188">
        <f>Q154*H154</f>
        <v>0</v>
      </c>
      <c r="S154" s="188">
        <v>0</v>
      </c>
      <c r="T154" s="189">
        <f>S154*H154</f>
        <v>0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190" t="s">
        <v>240</v>
      </c>
      <c r="AT154" s="190" t="s">
        <v>167</v>
      </c>
      <c r="AU154" s="190" t="s">
        <v>171</v>
      </c>
      <c r="AY154" s="19" t="s">
        <v>165</v>
      </c>
      <c r="BE154" s="191">
        <f>IF(N154="základná",J154,0)</f>
        <v>0</v>
      </c>
      <c r="BF154" s="191">
        <f>IF(N154="znížená",J154,0)</f>
        <v>0</v>
      </c>
      <c r="BG154" s="191">
        <f>IF(N154="zákl. prenesená",J154,0)</f>
        <v>0</v>
      </c>
      <c r="BH154" s="191">
        <f>IF(N154="zníž. prenesená",J154,0)</f>
        <v>0</v>
      </c>
      <c r="BI154" s="191">
        <f>IF(N154="nulová",J154,0)</f>
        <v>0</v>
      </c>
      <c r="BJ154" s="19" t="s">
        <v>171</v>
      </c>
      <c r="BK154" s="191">
        <f>ROUND(I154*H154,2)</f>
        <v>0</v>
      </c>
      <c r="BL154" s="19" t="s">
        <v>240</v>
      </c>
      <c r="BM154" s="190" t="s">
        <v>2661</v>
      </c>
    </row>
    <row r="155" s="2" customFormat="1" ht="21.75" customHeight="1">
      <c r="A155" s="38"/>
      <c r="B155" s="177"/>
      <c r="C155" s="178" t="s">
        <v>317</v>
      </c>
      <c r="D155" s="178" t="s">
        <v>167</v>
      </c>
      <c r="E155" s="179" t="s">
        <v>2662</v>
      </c>
      <c r="F155" s="180" t="s">
        <v>2663</v>
      </c>
      <c r="G155" s="181" t="s">
        <v>222</v>
      </c>
      <c r="H155" s="182">
        <v>192.19200000000001</v>
      </c>
      <c r="I155" s="183"/>
      <c r="J155" s="184">
        <f>ROUND(I155*H155,2)</f>
        <v>0</v>
      </c>
      <c r="K155" s="185"/>
      <c r="L155" s="39"/>
      <c r="M155" s="186" t="s">
        <v>1</v>
      </c>
      <c r="N155" s="187" t="s">
        <v>42</v>
      </c>
      <c r="O155" s="78"/>
      <c r="P155" s="188">
        <f>O155*H155</f>
        <v>0</v>
      </c>
      <c r="Q155" s="188">
        <v>0</v>
      </c>
      <c r="R155" s="188">
        <f>Q155*H155</f>
        <v>0</v>
      </c>
      <c r="S155" s="188">
        <v>0</v>
      </c>
      <c r="T155" s="189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190" t="s">
        <v>240</v>
      </c>
      <c r="AT155" s="190" t="s">
        <v>167</v>
      </c>
      <c r="AU155" s="190" t="s">
        <v>171</v>
      </c>
      <c r="AY155" s="19" t="s">
        <v>165</v>
      </c>
      <c r="BE155" s="191">
        <f>IF(N155="základná",J155,0)</f>
        <v>0</v>
      </c>
      <c r="BF155" s="191">
        <f>IF(N155="znížená",J155,0)</f>
        <v>0</v>
      </c>
      <c r="BG155" s="191">
        <f>IF(N155="zákl. prenesená",J155,0)</f>
        <v>0</v>
      </c>
      <c r="BH155" s="191">
        <f>IF(N155="zníž. prenesená",J155,0)</f>
        <v>0</v>
      </c>
      <c r="BI155" s="191">
        <f>IF(N155="nulová",J155,0)</f>
        <v>0</v>
      </c>
      <c r="BJ155" s="19" t="s">
        <v>171</v>
      </c>
      <c r="BK155" s="191">
        <f>ROUND(I155*H155,2)</f>
        <v>0</v>
      </c>
      <c r="BL155" s="19" t="s">
        <v>240</v>
      </c>
      <c r="BM155" s="190" t="s">
        <v>2664</v>
      </c>
    </row>
    <row r="156" s="2" customFormat="1" ht="21.75" customHeight="1">
      <c r="A156" s="38"/>
      <c r="B156" s="177"/>
      <c r="C156" s="178" t="s">
        <v>322</v>
      </c>
      <c r="D156" s="178" t="s">
        <v>167</v>
      </c>
      <c r="E156" s="179" t="s">
        <v>2665</v>
      </c>
      <c r="F156" s="180" t="s">
        <v>2666</v>
      </c>
      <c r="G156" s="181" t="s">
        <v>222</v>
      </c>
      <c r="H156" s="182">
        <v>239.862</v>
      </c>
      <c r="I156" s="183"/>
      <c r="J156" s="184">
        <f>ROUND(I156*H156,2)</f>
        <v>0</v>
      </c>
      <c r="K156" s="185"/>
      <c r="L156" s="39"/>
      <c r="M156" s="186" t="s">
        <v>1</v>
      </c>
      <c r="N156" s="187" t="s">
        <v>42</v>
      </c>
      <c r="O156" s="78"/>
      <c r="P156" s="188">
        <f>O156*H156</f>
        <v>0</v>
      </c>
      <c r="Q156" s="188">
        <v>0</v>
      </c>
      <c r="R156" s="188">
        <f>Q156*H156</f>
        <v>0</v>
      </c>
      <c r="S156" s="188">
        <v>0</v>
      </c>
      <c r="T156" s="189">
        <f>S156*H156</f>
        <v>0</v>
      </c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R156" s="190" t="s">
        <v>240</v>
      </c>
      <c r="AT156" s="190" t="s">
        <v>167</v>
      </c>
      <c r="AU156" s="190" t="s">
        <v>171</v>
      </c>
      <c r="AY156" s="19" t="s">
        <v>165</v>
      </c>
      <c r="BE156" s="191">
        <f>IF(N156="základná",J156,0)</f>
        <v>0</v>
      </c>
      <c r="BF156" s="191">
        <f>IF(N156="znížená",J156,0)</f>
        <v>0</v>
      </c>
      <c r="BG156" s="191">
        <f>IF(N156="zákl. prenesená",J156,0)</f>
        <v>0</v>
      </c>
      <c r="BH156" s="191">
        <f>IF(N156="zníž. prenesená",J156,0)</f>
        <v>0</v>
      </c>
      <c r="BI156" s="191">
        <f>IF(N156="nulová",J156,0)</f>
        <v>0</v>
      </c>
      <c r="BJ156" s="19" t="s">
        <v>171</v>
      </c>
      <c r="BK156" s="191">
        <f>ROUND(I156*H156,2)</f>
        <v>0</v>
      </c>
      <c r="BL156" s="19" t="s">
        <v>240</v>
      </c>
      <c r="BM156" s="190" t="s">
        <v>2667</v>
      </c>
    </row>
    <row r="157" s="2" customFormat="1" ht="21.75" customHeight="1">
      <c r="A157" s="38"/>
      <c r="B157" s="177"/>
      <c r="C157" s="178" t="s">
        <v>326</v>
      </c>
      <c r="D157" s="178" t="s">
        <v>167</v>
      </c>
      <c r="E157" s="179" t="s">
        <v>2668</v>
      </c>
      <c r="F157" s="180" t="s">
        <v>2669</v>
      </c>
      <c r="G157" s="181" t="s">
        <v>222</v>
      </c>
      <c r="H157" s="182">
        <v>150.67500000000001</v>
      </c>
      <c r="I157" s="183"/>
      <c r="J157" s="184">
        <f>ROUND(I157*H157,2)</f>
        <v>0</v>
      </c>
      <c r="K157" s="185"/>
      <c r="L157" s="39"/>
      <c r="M157" s="186" t="s">
        <v>1</v>
      </c>
      <c r="N157" s="187" t="s">
        <v>42</v>
      </c>
      <c r="O157" s="78"/>
      <c r="P157" s="188">
        <f>O157*H157</f>
        <v>0</v>
      </c>
      <c r="Q157" s="188">
        <v>0</v>
      </c>
      <c r="R157" s="188">
        <f>Q157*H157</f>
        <v>0</v>
      </c>
      <c r="S157" s="188">
        <v>0</v>
      </c>
      <c r="T157" s="189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190" t="s">
        <v>240</v>
      </c>
      <c r="AT157" s="190" t="s">
        <v>167</v>
      </c>
      <c r="AU157" s="190" t="s">
        <v>171</v>
      </c>
      <c r="AY157" s="19" t="s">
        <v>165</v>
      </c>
      <c r="BE157" s="191">
        <f>IF(N157="základná",J157,0)</f>
        <v>0</v>
      </c>
      <c r="BF157" s="191">
        <f>IF(N157="znížená",J157,0)</f>
        <v>0</v>
      </c>
      <c r="BG157" s="191">
        <f>IF(N157="zákl. prenesená",J157,0)</f>
        <v>0</v>
      </c>
      <c r="BH157" s="191">
        <f>IF(N157="zníž. prenesená",J157,0)</f>
        <v>0</v>
      </c>
      <c r="BI157" s="191">
        <f>IF(N157="nulová",J157,0)</f>
        <v>0</v>
      </c>
      <c r="BJ157" s="19" t="s">
        <v>171</v>
      </c>
      <c r="BK157" s="191">
        <f>ROUND(I157*H157,2)</f>
        <v>0</v>
      </c>
      <c r="BL157" s="19" t="s">
        <v>240</v>
      </c>
      <c r="BM157" s="190" t="s">
        <v>2670</v>
      </c>
    </row>
    <row r="158" s="2" customFormat="1" ht="21.75" customHeight="1">
      <c r="A158" s="38"/>
      <c r="B158" s="177"/>
      <c r="C158" s="178" t="s">
        <v>368</v>
      </c>
      <c r="D158" s="178" t="s">
        <v>167</v>
      </c>
      <c r="E158" s="179" t="s">
        <v>2671</v>
      </c>
      <c r="F158" s="180" t="s">
        <v>2672</v>
      </c>
      <c r="G158" s="181" t="s">
        <v>222</v>
      </c>
      <c r="H158" s="182">
        <v>95.948999999999998</v>
      </c>
      <c r="I158" s="183"/>
      <c r="J158" s="184">
        <f>ROUND(I158*H158,2)</f>
        <v>0</v>
      </c>
      <c r="K158" s="185"/>
      <c r="L158" s="39"/>
      <c r="M158" s="186" t="s">
        <v>1</v>
      </c>
      <c r="N158" s="187" t="s">
        <v>42</v>
      </c>
      <c r="O158" s="78"/>
      <c r="P158" s="188">
        <f>O158*H158</f>
        <v>0</v>
      </c>
      <c r="Q158" s="188">
        <v>0</v>
      </c>
      <c r="R158" s="188">
        <f>Q158*H158</f>
        <v>0</v>
      </c>
      <c r="S158" s="188">
        <v>0</v>
      </c>
      <c r="T158" s="189">
        <f>S158*H158</f>
        <v>0</v>
      </c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R158" s="190" t="s">
        <v>240</v>
      </c>
      <c r="AT158" s="190" t="s">
        <v>167</v>
      </c>
      <c r="AU158" s="190" t="s">
        <v>171</v>
      </c>
      <c r="AY158" s="19" t="s">
        <v>165</v>
      </c>
      <c r="BE158" s="191">
        <f>IF(N158="základná",J158,0)</f>
        <v>0</v>
      </c>
      <c r="BF158" s="191">
        <f>IF(N158="znížená",J158,0)</f>
        <v>0</v>
      </c>
      <c r="BG158" s="191">
        <f>IF(N158="zákl. prenesená",J158,0)</f>
        <v>0</v>
      </c>
      <c r="BH158" s="191">
        <f>IF(N158="zníž. prenesená",J158,0)</f>
        <v>0</v>
      </c>
      <c r="BI158" s="191">
        <f>IF(N158="nulová",J158,0)</f>
        <v>0</v>
      </c>
      <c r="BJ158" s="19" t="s">
        <v>171</v>
      </c>
      <c r="BK158" s="191">
        <f>ROUND(I158*H158,2)</f>
        <v>0</v>
      </c>
      <c r="BL158" s="19" t="s">
        <v>240</v>
      </c>
      <c r="BM158" s="190" t="s">
        <v>2673</v>
      </c>
    </row>
    <row r="159" s="2" customFormat="1" ht="21.75" customHeight="1">
      <c r="A159" s="38"/>
      <c r="B159" s="177"/>
      <c r="C159" s="178" t="s">
        <v>515</v>
      </c>
      <c r="D159" s="178" t="s">
        <v>167</v>
      </c>
      <c r="E159" s="179" t="s">
        <v>2674</v>
      </c>
      <c r="F159" s="180" t="s">
        <v>2675</v>
      </c>
      <c r="G159" s="181" t="s">
        <v>222</v>
      </c>
      <c r="H159" s="182">
        <v>98.647999999999996</v>
      </c>
      <c r="I159" s="183"/>
      <c r="J159" s="184">
        <f>ROUND(I159*H159,2)</f>
        <v>0</v>
      </c>
      <c r="K159" s="185"/>
      <c r="L159" s="39"/>
      <c r="M159" s="186" t="s">
        <v>1</v>
      </c>
      <c r="N159" s="187" t="s">
        <v>42</v>
      </c>
      <c r="O159" s="78"/>
      <c r="P159" s="188">
        <f>O159*H159</f>
        <v>0</v>
      </c>
      <c r="Q159" s="188">
        <v>0</v>
      </c>
      <c r="R159" s="188">
        <f>Q159*H159</f>
        <v>0</v>
      </c>
      <c r="S159" s="188">
        <v>0</v>
      </c>
      <c r="T159" s="189">
        <f>S159*H159</f>
        <v>0</v>
      </c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R159" s="190" t="s">
        <v>240</v>
      </c>
      <c r="AT159" s="190" t="s">
        <v>167</v>
      </c>
      <c r="AU159" s="190" t="s">
        <v>171</v>
      </c>
      <c r="AY159" s="19" t="s">
        <v>165</v>
      </c>
      <c r="BE159" s="191">
        <f>IF(N159="základná",J159,0)</f>
        <v>0</v>
      </c>
      <c r="BF159" s="191">
        <f>IF(N159="znížená",J159,0)</f>
        <v>0</v>
      </c>
      <c r="BG159" s="191">
        <f>IF(N159="zákl. prenesená",J159,0)</f>
        <v>0</v>
      </c>
      <c r="BH159" s="191">
        <f>IF(N159="zníž. prenesená",J159,0)</f>
        <v>0</v>
      </c>
      <c r="BI159" s="191">
        <f>IF(N159="nulová",J159,0)</f>
        <v>0</v>
      </c>
      <c r="BJ159" s="19" t="s">
        <v>171</v>
      </c>
      <c r="BK159" s="191">
        <f>ROUND(I159*H159,2)</f>
        <v>0</v>
      </c>
      <c r="BL159" s="19" t="s">
        <v>240</v>
      </c>
      <c r="BM159" s="190" t="s">
        <v>2676</v>
      </c>
    </row>
    <row r="160" s="2" customFormat="1" ht="21.75" customHeight="1">
      <c r="A160" s="38"/>
      <c r="B160" s="177"/>
      <c r="C160" s="178" t="s">
        <v>519</v>
      </c>
      <c r="D160" s="178" t="s">
        <v>167</v>
      </c>
      <c r="E160" s="179" t="s">
        <v>2677</v>
      </c>
      <c r="F160" s="180" t="s">
        <v>2678</v>
      </c>
      <c r="G160" s="181" t="s">
        <v>222</v>
      </c>
      <c r="H160" s="182">
        <v>54.432000000000002</v>
      </c>
      <c r="I160" s="183"/>
      <c r="J160" s="184">
        <f>ROUND(I160*H160,2)</f>
        <v>0</v>
      </c>
      <c r="K160" s="185"/>
      <c r="L160" s="39"/>
      <c r="M160" s="186" t="s">
        <v>1</v>
      </c>
      <c r="N160" s="187" t="s">
        <v>42</v>
      </c>
      <c r="O160" s="78"/>
      <c r="P160" s="188">
        <f>O160*H160</f>
        <v>0</v>
      </c>
      <c r="Q160" s="188">
        <v>0</v>
      </c>
      <c r="R160" s="188">
        <f>Q160*H160</f>
        <v>0</v>
      </c>
      <c r="S160" s="188">
        <v>0</v>
      </c>
      <c r="T160" s="189">
        <f>S160*H160</f>
        <v>0</v>
      </c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R160" s="190" t="s">
        <v>240</v>
      </c>
      <c r="AT160" s="190" t="s">
        <v>167</v>
      </c>
      <c r="AU160" s="190" t="s">
        <v>171</v>
      </c>
      <c r="AY160" s="19" t="s">
        <v>165</v>
      </c>
      <c r="BE160" s="191">
        <f>IF(N160="základná",J160,0)</f>
        <v>0</v>
      </c>
      <c r="BF160" s="191">
        <f>IF(N160="znížená",J160,0)</f>
        <v>0</v>
      </c>
      <c r="BG160" s="191">
        <f>IF(N160="zákl. prenesená",J160,0)</f>
        <v>0</v>
      </c>
      <c r="BH160" s="191">
        <f>IF(N160="zníž. prenesená",J160,0)</f>
        <v>0</v>
      </c>
      <c r="BI160" s="191">
        <f>IF(N160="nulová",J160,0)</f>
        <v>0</v>
      </c>
      <c r="BJ160" s="19" t="s">
        <v>171</v>
      </c>
      <c r="BK160" s="191">
        <f>ROUND(I160*H160,2)</f>
        <v>0</v>
      </c>
      <c r="BL160" s="19" t="s">
        <v>240</v>
      </c>
      <c r="BM160" s="190" t="s">
        <v>2679</v>
      </c>
    </row>
    <row r="161" s="2" customFormat="1" ht="21.75" customHeight="1">
      <c r="A161" s="38"/>
      <c r="B161" s="177"/>
      <c r="C161" s="178" t="s">
        <v>523</v>
      </c>
      <c r="D161" s="178" t="s">
        <v>167</v>
      </c>
      <c r="E161" s="179" t="s">
        <v>2680</v>
      </c>
      <c r="F161" s="180" t="s">
        <v>2681</v>
      </c>
      <c r="G161" s="181" t="s">
        <v>222</v>
      </c>
      <c r="H161" s="182">
        <v>32.570999999999998</v>
      </c>
      <c r="I161" s="183"/>
      <c r="J161" s="184">
        <f>ROUND(I161*H161,2)</f>
        <v>0</v>
      </c>
      <c r="K161" s="185"/>
      <c r="L161" s="39"/>
      <c r="M161" s="186" t="s">
        <v>1</v>
      </c>
      <c r="N161" s="187" t="s">
        <v>42</v>
      </c>
      <c r="O161" s="78"/>
      <c r="P161" s="188">
        <f>O161*H161</f>
        <v>0</v>
      </c>
      <c r="Q161" s="188">
        <v>0</v>
      </c>
      <c r="R161" s="188">
        <f>Q161*H161</f>
        <v>0</v>
      </c>
      <c r="S161" s="188">
        <v>0</v>
      </c>
      <c r="T161" s="189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190" t="s">
        <v>240</v>
      </c>
      <c r="AT161" s="190" t="s">
        <v>167</v>
      </c>
      <c r="AU161" s="190" t="s">
        <v>171</v>
      </c>
      <c r="AY161" s="19" t="s">
        <v>165</v>
      </c>
      <c r="BE161" s="191">
        <f>IF(N161="základná",J161,0)</f>
        <v>0</v>
      </c>
      <c r="BF161" s="191">
        <f>IF(N161="znížená",J161,0)</f>
        <v>0</v>
      </c>
      <c r="BG161" s="191">
        <f>IF(N161="zákl. prenesená",J161,0)</f>
        <v>0</v>
      </c>
      <c r="BH161" s="191">
        <f>IF(N161="zníž. prenesená",J161,0)</f>
        <v>0</v>
      </c>
      <c r="BI161" s="191">
        <f>IF(N161="nulová",J161,0)</f>
        <v>0</v>
      </c>
      <c r="BJ161" s="19" t="s">
        <v>171</v>
      </c>
      <c r="BK161" s="191">
        <f>ROUND(I161*H161,2)</f>
        <v>0</v>
      </c>
      <c r="BL161" s="19" t="s">
        <v>240</v>
      </c>
      <c r="BM161" s="190" t="s">
        <v>2682</v>
      </c>
    </row>
    <row r="162" s="2" customFormat="1" ht="21.75" customHeight="1">
      <c r="A162" s="38"/>
      <c r="B162" s="177"/>
      <c r="C162" s="178" t="s">
        <v>535</v>
      </c>
      <c r="D162" s="178" t="s">
        <v>167</v>
      </c>
      <c r="E162" s="179" t="s">
        <v>2683</v>
      </c>
      <c r="F162" s="180" t="s">
        <v>2684</v>
      </c>
      <c r="G162" s="181" t="s">
        <v>222</v>
      </c>
      <c r="H162" s="182">
        <v>53.875999999999998</v>
      </c>
      <c r="I162" s="183"/>
      <c r="J162" s="184">
        <f>ROUND(I162*H162,2)</f>
        <v>0</v>
      </c>
      <c r="K162" s="185"/>
      <c r="L162" s="39"/>
      <c r="M162" s="186" t="s">
        <v>1</v>
      </c>
      <c r="N162" s="187" t="s">
        <v>42</v>
      </c>
      <c r="O162" s="78"/>
      <c r="P162" s="188">
        <f>O162*H162</f>
        <v>0</v>
      </c>
      <c r="Q162" s="188">
        <v>0</v>
      </c>
      <c r="R162" s="188">
        <f>Q162*H162</f>
        <v>0</v>
      </c>
      <c r="S162" s="188">
        <v>0</v>
      </c>
      <c r="T162" s="189">
        <f>S162*H162</f>
        <v>0</v>
      </c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R162" s="190" t="s">
        <v>240</v>
      </c>
      <c r="AT162" s="190" t="s">
        <v>167</v>
      </c>
      <c r="AU162" s="190" t="s">
        <v>171</v>
      </c>
      <c r="AY162" s="19" t="s">
        <v>165</v>
      </c>
      <c r="BE162" s="191">
        <f>IF(N162="základná",J162,0)</f>
        <v>0</v>
      </c>
      <c r="BF162" s="191">
        <f>IF(N162="znížená",J162,0)</f>
        <v>0</v>
      </c>
      <c r="BG162" s="191">
        <f>IF(N162="zákl. prenesená",J162,0)</f>
        <v>0</v>
      </c>
      <c r="BH162" s="191">
        <f>IF(N162="zníž. prenesená",J162,0)</f>
        <v>0</v>
      </c>
      <c r="BI162" s="191">
        <f>IF(N162="nulová",J162,0)</f>
        <v>0</v>
      </c>
      <c r="BJ162" s="19" t="s">
        <v>171</v>
      </c>
      <c r="BK162" s="191">
        <f>ROUND(I162*H162,2)</f>
        <v>0</v>
      </c>
      <c r="BL162" s="19" t="s">
        <v>240</v>
      </c>
      <c r="BM162" s="190" t="s">
        <v>2685</v>
      </c>
    </row>
    <row r="163" s="2" customFormat="1" ht="24.15" customHeight="1">
      <c r="A163" s="38"/>
      <c r="B163" s="177"/>
      <c r="C163" s="178" t="s">
        <v>539</v>
      </c>
      <c r="D163" s="178" t="s">
        <v>167</v>
      </c>
      <c r="E163" s="179" t="s">
        <v>2686</v>
      </c>
      <c r="F163" s="180" t="s">
        <v>2687</v>
      </c>
      <c r="G163" s="181" t="s">
        <v>222</v>
      </c>
      <c r="H163" s="182">
        <v>92.453000000000003</v>
      </c>
      <c r="I163" s="183"/>
      <c r="J163" s="184">
        <f>ROUND(I163*H163,2)</f>
        <v>0</v>
      </c>
      <c r="K163" s="185"/>
      <c r="L163" s="39"/>
      <c r="M163" s="186" t="s">
        <v>1</v>
      </c>
      <c r="N163" s="187" t="s">
        <v>42</v>
      </c>
      <c r="O163" s="78"/>
      <c r="P163" s="188">
        <f>O163*H163</f>
        <v>0</v>
      </c>
      <c r="Q163" s="188">
        <v>0</v>
      </c>
      <c r="R163" s="188">
        <f>Q163*H163</f>
        <v>0</v>
      </c>
      <c r="S163" s="188">
        <v>0</v>
      </c>
      <c r="T163" s="189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190" t="s">
        <v>240</v>
      </c>
      <c r="AT163" s="190" t="s">
        <v>167</v>
      </c>
      <c r="AU163" s="190" t="s">
        <v>171</v>
      </c>
      <c r="AY163" s="19" t="s">
        <v>165</v>
      </c>
      <c r="BE163" s="191">
        <f>IF(N163="základná",J163,0)</f>
        <v>0</v>
      </c>
      <c r="BF163" s="191">
        <f>IF(N163="znížená",J163,0)</f>
        <v>0</v>
      </c>
      <c r="BG163" s="191">
        <f>IF(N163="zákl. prenesená",J163,0)</f>
        <v>0</v>
      </c>
      <c r="BH163" s="191">
        <f>IF(N163="zníž. prenesená",J163,0)</f>
        <v>0</v>
      </c>
      <c r="BI163" s="191">
        <f>IF(N163="nulová",J163,0)</f>
        <v>0</v>
      </c>
      <c r="BJ163" s="19" t="s">
        <v>171</v>
      </c>
      <c r="BK163" s="191">
        <f>ROUND(I163*H163,2)</f>
        <v>0</v>
      </c>
      <c r="BL163" s="19" t="s">
        <v>240</v>
      </c>
      <c r="BM163" s="190" t="s">
        <v>2688</v>
      </c>
    </row>
    <row r="164" s="2" customFormat="1" ht="24.15" customHeight="1">
      <c r="A164" s="38"/>
      <c r="B164" s="177"/>
      <c r="C164" s="178" t="s">
        <v>543</v>
      </c>
      <c r="D164" s="178" t="s">
        <v>167</v>
      </c>
      <c r="E164" s="179" t="s">
        <v>2689</v>
      </c>
      <c r="F164" s="180" t="s">
        <v>2690</v>
      </c>
      <c r="G164" s="181" t="s">
        <v>222</v>
      </c>
      <c r="H164" s="182">
        <v>1010.657</v>
      </c>
      <c r="I164" s="183"/>
      <c r="J164" s="184">
        <f>ROUND(I164*H164,2)</f>
        <v>0</v>
      </c>
      <c r="K164" s="185"/>
      <c r="L164" s="39"/>
      <c r="M164" s="186" t="s">
        <v>1</v>
      </c>
      <c r="N164" s="187" t="s">
        <v>42</v>
      </c>
      <c r="O164" s="78"/>
      <c r="P164" s="188">
        <f>O164*H164</f>
        <v>0</v>
      </c>
      <c r="Q164" s="188">
        <v>0</v>
      </c>
      <c r="R164" s="188">
        <f>Q164*H164</f>
        <v>0</v>
      </c>
      <c r="S164" s="188">
        <v>0</v>
      </c>
      <c r="T164" s="189">
        <f>S164*H164</f>
        <v>0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190" t="s">
        <v>240</v>
      </c>
      <c r="AT164" s="190" t="s">
        <v>167</v>
      </c>
      <c r="AU164" s="190" t="s">
        <v>171</v>
      </c>
      <c r="AY164" s="19" t="s">
        <v>165</v>
      </c>
      <c r="BE164" s="191">
        <f>IF(N164="základná",J164,0)</f>
        <v>0</v>
      </c>
      <c r="BF164" s="191">
        <f>IF(N164="znížená",J164,0)</f>
        <v>0</v>
      </c>
      <c r="BG164" s="191">
        <f>IF(N164="zákl. prenesená",J164,0)</f>
        <v>0</v>
      </c>
      <c r="BH164" s="191">
        <f>IF(N164="zníž. prenesená",J164,0)</f>
        <v>0</v>
      </c>
      <c r="BI164" s="191">
        <f>IF(N164="nulová",J164,0)</f>
        <v>0</v>
      </c>
      <c r="BJ164" s="19" t="s">
        <v>171</v>
      </c>
      <c r="BK164" s="191">
        <f>ROUND(I164*H164,2)</f>
        <v>0</v>
      </c>
      <c r="BL164" s="19" t="s">
        <v>240</v>
      </c>
      <c r="BM164" s="190" t="s">
        <v>2691</v>
      </c>
    </row>
    <row r="165" s="2" customFormat="1" ht="24.15" customHeight="1">
      <c r="A165" s="38"/>
      <c r="B165" s="177"/>
      <c r="C165" s="178" t="s">
        <v>547</v>
      </c>
      <c r="D165" s="178" t="s">
        <v>167</v>
      </c>
      <c r="E165" s="179" t="s">
        <v>2692</v>
      </c>
      <c r="F165" s="180" t="s">
        <v>2693</v>
      </c>
      <c r="G165" s="181" t="s">
        <v>949</v>
      </c>
      <c r="H165" s="235"/>
      <c r="I165" s="183"/>
      <c r="J165" s="184">
        <f>ROUND(I165*H165,2)</f>
        <v>0</v>
      </c>
      <c r="K165" s="185"/>
      <c r="L165" s="39"/>
      <c r="M165" s="186" t="s">
        <v>1</v>
      </c>
      <c r="N165" s="187" t="s">
        <v>42</v>
      </c>
      <c r="O165" s="78"/>
      <c r="P165" s="188">
        <f>O165*H165</f>
        <v>0</v>
      </c>
      <c r="Q165" s="188">
        <v>0</v>
      </c>
      <c r="R165" s="188">
        <f>Q165*H165</f>
        <v>0</v>
      </c>
      <c r="S165" s="188">
        <v>0</v>
      </c>
      <c r="T165" s="189">
        <f>S165*H165</f>
        <v>0</v>
      </c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R165" s="190" t="s">
        <v>240</v>
      </c>
      <c r="AT165" s="190" t="s">
        <v>167</v>
      </c>
      <c r="AU165" s="190" t="s">
        <v>171</v>
      </c>
      <c r="AY165" s="19" t="s">
        <v>165</v>
      </c>
      <c r="BE165" s="191">
        <f>IF(N165="základná",J165,0)</f>
        <v>0</v>
      </c>
      <c r="BF165" s="191">
        <f>IF(N165="znížená",J165,0)</f>
        <v>0</v>
      </c>
      <c r="BG165" s="191">
        <f>IF(N165="zákl. prenesená",J165,0)</f>
        <v>0</v>
      </c>
      <c r="BH165" s="191">
        <f>IF(N165="zníž. prenesená",J165,0)</f>
        <v>0</v>
      </c>
      <c r="BI165" s="191">
        <f>IF(N165="nulová",J165,0)</f>
        <v>0</v>
      </c>
      <c r="BJ165" s="19" t="s">
        <v>171</v>
      </c>
      <c r="BK165" s="191">
        <f>ROUND(I165*H165,2)</f>
        <v>0</v>
      </c>
      <c r="BL165" s="19" t="s">
        <v>240</v>
      </c>
      <c r="BM165" s="190" t="s">
        <v>2694</v>
      </c>
    </row>
    <row r="166" s="12" customFormat="1" ht="22.8" customHeight="1">
      <c r="A166" s="12"/>
      <c r="B166" s="164"/>
      <c r="C166" s="12"/>
      <c r="D166" s="165" t="s">
        <v>75</v>
      </c>
      <c r="E166" s="175" t="s">
        <v>2695</v>
      </c>
      <c r="F166" s="175" t="s">
        <v>2696</v>
      </c>
      <c r="G166" s="12"/>
      <c r="H166" s="12"/>
      <c r="I166" s="167"/>
      <c r="J166" s="176">
        <f>BK166</f>
        <v>0</v>
      </c>
      <c r="K166" s="12"/>
      <c r="L166" s="164"/>
      <c r="M166" s="169"/>
      <c r="N166" s="170"/>
      <c r="O166" s="170"/>
      <c r="P166" s="171">
        <f>SUM(P167:P188)</f>
        <v>0</v>
      </c>
      <c r="Q166" s="170"/>
      <c r="R166" s="171">
        <f>SUM(R167:R188)</f>
        <v>0</v>
      </c>
      <c r="S166" s="170"/>
      <c r="T166" s="172">
        <f>SUM(T167:T188)</f>
        <v>0</v>
      </c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R166" s="165" t="s">
        <v>171</v>
      </c>
      <c r="AT166" s="173" t="s">
        <v>75</v>
      </c>
      <c r="AU166" s="173" t="s">
        <v>81</v>
      </c>
      <c r="AY166" s="165" t="s">
        <v>165</v>
      </c>
      <c r="BK166" s="174">
        <f>SUM(BK167:BK188)</f>
        <v>0</v>
      </c>
    </row>
    <row r="167" s="2" customFormat="1" ht="16.5" customHeight="1">
      <c r="A167" s="38"/>
      <c r="B167" s="177"/>
      <c r="C167" s="178" t="s">
        <v>566</v>
      </c>
      <c r="D167" s="178" t="s">
        <v>167</v>
      </c>
      <c r="E167" s="179" t="s">
        <v>2697</v>
      </c>
      <c r="F167" s="180" t="s">
        <v>2698</v>
      </c>
      <c r="G167" s="181" t="s">
        <v>216</v>
      </c>
      <c r="H167" s="182">
        <v>5</v>
      </c>
      <c r="I167" s="183"/>
      <c r="J167" s="184">
        <f>ROUND(I167*H167,2)</f>
        <v>0</v>
      </c>
      <c r="K167" s="185"/>
      <c r="L167" s="39"/>
      <c r="M167" s="186" t="s">
        <v>1</v>
      </c>
      <c r="N167" s="187" t="s">
        <v>42</v>
      </c>
      <c r="O167" s="78"/>
      <c r="P167" s="188">
        <f>O167*H167</f>
        <v>0</v>
      </c>
      <c r="Q167" s="188">
        <v>0</v>
      </c>
      <c r="R167" s="188">
        <f>Q167*H167</f>
        <v>0</v>
      </c>
      <c r="S167" s="188">
        <v>0</v>
      </c>
      <c r="T167" s="189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190" t="s">
        <v>240</v>
      </c>
      <c r="AT167" s="190" t="s">
        <v>167</v>
      </c>
      <c r="AU167" s="190" t="s">
        <v>171</v>
      </c>
      <c r="AY167" s="19" t="s">
        <v>165</v>
      </c>
      <c r="BE167" s="191">
        <f>IF(N167="základná",J167,0)</f>
        <v>0</v>
      </c>
      <c r="BF167" s="191">
        <f>IF(N167="znížená",J167,0)</f>
        <v>0</v>
      </c>
      <c r="BG167" s="191">
        <f>IF(N167="zákl. prenesená",J167,0)</f>
        <v>0</v>
      </c>
      <c r="BH167" s="191">
        <f>IF(N167="zníž. prenesená",J167,0)</f>
        <v>0</v>
      </c>
      <c r="BI167" s="191">
        <f>IF(N167="nulová",J167,0)</f>
        <v>0</v>
      </c>
      <c r="BJ167" s="19" t="s">
        <v>171</v>
      </c>
      <c r="BK167" s="191">
        <f>ROUND(I167*H167,2)</f>
        <v>0</v>
      </c>
      <c r="BL167" s="19" t="s">
        <v>240</v>
      </c>
      <c r="BM167" s="190" t="s">
        <v>2699</v>
      </c>
    </row>
    <row r="168" s="2" customFormat="1" ht="24.15" customHeight="1">
      <c r="A168" s="38"/>
      <c r="B168" s="177"/>
      <c r="C168" s="201" t="s">
        <v>577</v>
      </c>
      <c r="D168" s="201" t="s">
        <v>201</v>
      </c>
      <c r="E168" s="202" t="s">
        <v>2700</v>
      </c>
      <c r="F168" s="203" t="s">
        <v>2701</v>
      </c>
      <c r="G168" s="204" t="s">
        <v>216</v>
      </c>
      <c r="H168" s="205">
        <v>5</v>
      </c>
      <c r="I168" s="206"/>
      <c r="J168" s="207">
        <f>ROUND(I168*H168,2)</f>
        <v>0</v>
      </c>
      <c r="K168" s="208"/>
      <c r="L168" s="209"/>
      <c r="M168" s="210" t="s">
        <v>1</v>
      </c>
      <c r="N168" s="211" t="s">
        <v>42</v>
      </c>
      <c r="O168" s="78"/>
      <c r="P168" s="188">
        <f>O168*H168</f>
        <v>0</v>
      </c>
      <c r="Q168" s="188">
        <v>0</v>
      </c>
      <c r="R168" s="188">
        <f>Q168*H168</f>
        <v>0</v>
      </c>
      <c r="S168" s="188">
        <v>0</v>
      </c>
      <c r="T168" s="189">
        <f>S168*H168</f>
        <v>0</v>
      </c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R168" s="190" t="s">
        <v>523</v>
      </c>
      <c r="AT168" s="190" t="s">
        <v>201</v>
      </c>
      <c r="AU168" s="190" t="s">
        <v>171</v>
      </c>
      <c r="AY168" s="19" t="s">
        <v>165</v>
      </c>
      <c r="BE168" s="191">
        <f>IF(N168="základná",J168,0)</f>
        <v>0</v>
      </c>
      <c r="BF168" s="191">
        <f>IF(N168="znížená",J168,0)</f>
        <v>0</v>
      </c>
      <c r="BG168" s="191">
        <f>IF(N168="zákl. prenesená",J168,0)</f>
        <v>0</v>
      </c>
      <c r="BH168" s="191">
        <f>IF(N168="zníž. prenesená",J168,0)</f>
        <v>0</v>
      </c>
      <c r="BI168" s="191">
        <f>IF(N168="nulová",J168,0)</f>
        <v>0</v>
      </c>
      <c r="BJ168" s="19" t="s">
        <v>171</v>
      </c>
      <c r="BK168" s="191">
        <f>ROUND(I168*H168,2)</f>
        <v>0</v>
      </c>
      <c r="BL168" s="19" t="s">
        <v>240</v>
      </c>
      <c r="BM168" s="190" t="s">
        <v>2702</v>
      </c>
    </row>
    <row r="169" s="2" customFormat="1" ht="16.5" customHeight="1">
      <c r="A169" s="38"/>
      <c r="B169" s="177"/>
      <c r="C169" s="178" t="s">
        <v>583</v>
      </c>
      <c r="D169" s="178" t="s">
        <v>167</v>
      </c>
      <c r="E169" s="179" t="s">
        <v>2703</v>
      </c>
      <c r="F169" s="180" t="s">
        <v>2704</v>
      </c>
      <c r="G169" s="181" t="s">
        <v>216</v>
      </c>
      <c r="H169" s="182">
        <v>103</v>
      </c>
      <c r="I169" s="183"/>
      <c r="J169" s="184">
        <f>ROUND(I169*H169,2)</f>
        <v>0</v>
      </c>
      <c r="K169" s="185"/>
      <c r="L169" s="39"/>
      <c r="M169" s="186" t="s">
        <v>1</v>
      </c>
      <c r="N169" s="187" t="s">
        <v>42</v>
      </c>
      <c r="O169" s="78"/>
      <c r="P169" s="188">
        <f>O169*H169</f>
        <v>0</v>
      </c>
      <c r="Q169" s="188">
        <v>0</v>
      </c>
      <c r="R169" s="188">
        <f>Q169*H169</f>
        <v>0</v>
      </c>
      <c r="S169" s="188">
        <v>0</v>
      </c>
      <c r="T169" s="189">
        <f>S169*H169</f>
        <v>0</v>
      </c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R169" s="190" t="s">
        <v>240</v>
      </c>
      <c r="AT169" s="190" t="s">
        <v>167</v>
      </c>
      <c r="AU169" s="190" t="s">
        <v>171</v>
      </c>
      <c r="AY169" s="19" t="s">
        <v>165</v>
      </c>
      <c r="BE169" s="191">
        <f>IF(N169="základná",J169,0)</f>
        <v>0</v>
      </c>
      <c r="BF169" s="191">
        <f>IF(N169="znížená",J169,0)</f>
        <v>0</v>
      </c>
      <c r="BG169" s="191">
        <f>IF(N169="zákl. prenesená",J169,0)</f>
        <v>0</v>
      </c>
      <c r="BH169" s="191">
        <f>IF(N169="zníž. prenesená",J169,0)</f>
        <v>0</v>
      </c>
      <c r="BI169" s="191">
        <f>IF(N169="nulová",J169,0)</f>
        <v>0</v>
      </c>
      <c r="BJ169" s="19" t="s">
        <v>171</v>
      </c>
      <c r="BK169" s="191">
        <f>ROUND(I169*H169,2)</f>
        <v>0</v>
      </c>
      <c r="BL169" s="19" t="s">
        <v>240</v>
      </c>
      <c r="BM169" s="190" t="s">
        <v>2705</v>
      </c>
    </row>
    <row r="170" s="2" customFormat="1" ht="21.75" customHeight="1">
      <c r="A170" s="38"/>
      <c r="B170" s="177"/>
      <c r="C170" s="201" t="s">
        <v>588</v>
      </c>
      <c r="D170" s="201" t="s">
        <v>201</v>
      </c>
      <c r="E170" s="202" t="s">
        <v>2706</v>
      </c>
      <c r="F170" s="203" t="s">
        <v>2707</v>
      </c>
      <c r="G170" s="204" t="s">
        <v>216</v>
      </c>
      <c r="H170" s="205">
        <v>103</v>
      </c>
      <c r="I170" s="206"/>
      <c r="J170" s="207">
        <f>ROUND(I170*H170,2)</f>
        <v>0</v>
      </c>
      <c r="K170" s="208"/>
      <c r="L170" s="209"/>
      <c r="M170" s="210" t="s">
        <v>1</v>
      </c>
      <c r="N170" s="211" t="s">
        <v>42</v>
      </c>
      <c r="O170" s="78"/>
      <c r="P170" s="188">
        <f>O170*H170</f>
        <v>0</v>
      </c>
      <c r="Q170" s="188">
        <v>0</v>
      </c>
      <c r="R170" s="188">
        <f>Q170*H170</f>
        <v>0</v>
      </c>
      <c r="S170" s="188">
        <v>0</v>
      </c>
      <c r="T170" s="189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190" t="s">
        <v>523</v>
      </c>
      <c r="AT170" s="190" t="s">
        <v>201</v>
      </c>
      <c r="AU170" s="190" t="s">
        <v>171</v>
      </c>
      <c r="AY170" s="19" t="s">
        <v>165</v>
      </c>
      <c r="BE170" s="191">
        <f>IF(N170="základná",J170,0)</f>
        <v>0</v>
      </c>
      <c r="BF170" s="191">
        <f>IF(N170="znížená",J170,0)</f>
        <v>0</v>
      </c>
      <c r="BG170" s="191">
        <f>IF(N170="zákl. prenesená",J170,0)</f>
        <v>0</v>
      </c>
      <c r="BH170" s="191">
        <f>IF(N170="zníž. prenesená",J170,0)</f>
        <v>0</v>
      </c>
      <c r="BI170" s="191">
        <f>IF(N170="nulová",J170,0)</f>
        <v>0</v>
      </c>
      <c r="BJ170" s="19" t="s">
        <v>171</v>
      </c>
      <c r="BK170" s="191">
        <f>ROUND(I170*H170,2)</f>
        <v>0</v>
      </c>
      <c r="BL170" s="19" t="s">
        <v>240</v>
      </c>
      <c r="BM170" s="190" t="s">
        <v>2708</v>
      </c>
    </row>
    <row r="171" s="2" customFormat="1" ht="16.5" customHeight="1">
      <c r="A171" s="38"/>
      <c r="B171" s="177"/>
      <c r="C171" s="178" t="s">
        <v>592</v>
      </c>
      <c r="D171" s="178" t="s">
        <v>167</v>
      </c>
      <c r="E171" s="179" t="s">
        <v>2709</v>
      </c>
      <c r="F171" s="180" t="s">
        <v>2710</v>
      </c>
      <c r="G171" s="181" t="s">
        <v>216</v>
      </c>
      <c r="H171" s="182">
        <v>103</v>
      </c>
      <c r="I171" s="183"/>
      <c r="J171" s="184">
        <f>ROUND(I171*H171,2)</f>
        <v>0</v>
      </c>
      <c r="K171" s="185"/>
      <c r="L171" s="39"/>
      <c r="M171" s="186" t="s">
        <v>1</v>
      </c>
      <c r="N171" s="187" t="s">
        <v>42</v>
      </c>
      <c r="O171" s="78"/>
      <c r="P171" s="188">
        <f>O171*H171</f>
        <v>0</v>
      </c>
      <c r="Q171" s="188">
        <v>0</v>
      </c>
      <c r="R171" s="188">
        <f>Q171*H171</f>
        <v>0</v>
      </c>
      <c r="S171" s="188">
        <v>0</v>
      </c>
      <c r="T171" s="189">
        <f>S171*H171</f>
        <v>0</v>
      </c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R171" s="190" t="s">
        <v>240</v>
      </c>
      <c r="AT171" s="190" t="s">
        <v>167</v>
      </c>
      <c r="AU171" s="190" t="s">
        <v>171</v>
      </c>
      <c r="AY171" s="19" t="s">
        <v>165</v>
      </c>
      <c r="BE171" s="191">
        <f>IF(N171="základná",J171,0)</f>
        <v>0</v>
      </c>
      <c r="BF171" s="191">
        <f>IF(N171="znížená",J171,0)</f>
        <v>0</v>
      </c>
      <c r="BG171" s="191">
        <f>IF(N171="zákl. prenesená",J171,0)</f>
        <v>0</v>
      </c>
      <c r="BH171" s="191">
        <f>IF(N171="zníž. prenesená",J171,0)</f>
        <v>0</v>
      </c>
      <c r="BI171" s="191">
        <f>IF(N171="nulová",J171,0)</f>
        <v>0</v>
      </c>
      <c r="BJ171" s="19" t="s">
        <v>171</v>
      </c>
      <c r="BK171" s="191">
        <f>ROUND(I171*H171,2)</f>
        <v>0</v>
      </c>
      <c r="BL171" s="19" t="s">
        <v>240</v>
      </c>
      <c r="BM171" s="190" t="s">
        <v>2711</v>
      </c>
    </row>
    <row r="172" s="2" customFormat="1" ht="16.5" customHeight="1">
      <c r="A172" s="38"/>
      <c r="B172" s="177"/>
      <c r="C172" s="201" t="s">
        <v>597</v>
      </c>
      <c r="D172" s="201" t="s">
        <v>201</v>
      </c>
      <c r="E172" s="202" t="s">
        <v>2712</v>
      </c>
      <c r="F172" s="203" t="s">
        <v>2713</v>
      </c>
      <c r="G172" s="204" t="s">
        <v>216</v>
      </c>
      <c r="H172" s="205">
        <v>103</v>
      </c>
      <c r="I172" s="206"/>
      <c r="J172" s="207">
        <f>ROUND(I172*H172,2)</f>
        <v>0</v>
      </c>
      <c r="K172" s="208"/>
      <c r="L172" s="209"/>
      <c r="M172" s="210" t="s">
        <v>1</v>
      </c>
      <c r="N172" s="211" t="s">
        <v>42</v>
      </c>
      <c r="O172" s="78"/>
      <c r="P172" s="188">
        <f>O172*H172</f>
        <v>0</v>
      </c>
      <c r="Q172" s="188">
        <v>0</v>
      </c>
      <c r="R172" s="188">
        <f>Q172*H172</f>
        <v>0</v>
      </c>
      <c r="S172" s="188">
        <v>0</v>
      </c>
      <c r="T172" s="189">
        <f>S172*H172</f>
        <v>0</v>
      </c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R172" s="190" t="s">
        <v>523</v>
      </c>
      <c r="AT172" s="190" t="s">
        <v>201</v>
      </c>
      <c r="AU172" s="190" t="s">
        <v>171</v>
      </c>
      <c r="AY172" s="19" t="s">
        <v>165</v>
      </c>
      <c r="BE172" s="191">
        <f>IF(N172="základná",J172,0)</f>
        <v>0</v>
      </c>
      <c r="BF172" s="191">
        <f>IF(N172="znížená",J172,0)</f>
        <v>0</v>
      </c>
      <c r="BG172" s="191">
        <f>IF(N172="zákl. prenesená",J172,0)</f>
        <v>0</v>
      </c>
      <c r="BH172" s="191">
        <f>IF(N172="zníž. prenesená",J172,0)</f>
        <v>0</v>
      </c>
      <c r="BI172" s="191">
        <f>IF(N172="nulová",J172,0)</f>
        <v>0</v>
      </c>
      <c r="BJ172" s="19" t="s">
        <v>171</v>
      </c>
      <c r="BK172" s="191">
        <f>ROUND(I172*H172,2)</f>
        <v>0</v>
      </c>
      <c r="BL172" s="19" t="s">
        <v>240</v>
      </c>
      <c r="BM172" s="190" t="s">
        <v>2714</v>
      </c>
    </row>
    <row r="173" s="2" customFormat="1" ht="16.5" customHeight="1">
      <c r="A173" s="38"/>
      <c r="B173" s="177"/>
      <c r="C173" s="178" t="s">
        <v>601</v>
      </c>
      <c r="D173" s="178" t="s">
        <v>167</v>
      </c>
      <c r="E173" s="179" t="s">
        <v>2715</v>
      </c>
      <c r="F173" s="180" t="s">
        <v>2716</v>
      </c>
      <c r="G173" s="181" t="s">
        <v>216</v>
      </c>
      <c r="H173" s="182">
        <v>2</v>
      </c>
      <c r="I173" s="183"/>
      <c r="J173" s="184">
        <f>ROUND(I173*H173,2)</f>
        <v>0</v>
      </c>
      <c r="K173" s="185"/>
      <c r="L173" s="39"/>
      <c r="M173" s="186" t="s">
        <v>1</v>
      </c>
      <c r="N173" s="187" t="s">
        <v>42</v>
      </c>
      <c r="O173" s="78"/>
      <c r="P173" s="188">
        <f>O173*H173</f>
        <v>0</v>
      </c>
      <c r="Q173" s="188">
        <v>0</v>
      </c>
      <c r="R173" s="188">
        <f>Q173*H173</f>
        <v>0</v>
      </c>
      <c r="S173" s="188">
        <v>0</v>
      </c>
      <c r="T173" s="189">
        <f>S173*H173</f>
        <v>0</v>
      </c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R173" s="190" t="s">
        <v>240</v>
      </c>
      <c r="AT173" s="190" t="s">
        <v>167</v>
      </c>
      <c r="AU173" s="190" t="s">
        <v>171</v>
      </c>
      <c r="AY173" s="19" t="s">
        <v>165</v>
      </c>
      <c r="BE173" s="191">
        <f>IF(N173="základná",J173,0)</f>
        <v>0</v>
      </c>
      <c r="BF173" s="191">
        <f>IF(N173="znížená",J173,0)</f>
        <v>0</v>
      </c>
      <c r="BG173" s="191">
        <f>IF(N173="zákl. prenesená",J173,0)</f>
        <v>0</v>
      </c>
      <c r="BH173" s="191">
        <f>IF(N173="zníž. prenesená",J173,0)</f>
        <v>0</v>
      </c>
      <c r="BI173" s="191">
        <f>IF(N173="nulová",J173,0)</f>
        <v>0</v>
      </c>
      <c r="BJ173" s="19" t="s">
        <v>171</v>
      </c>
      <c r="BK173" s="191">
        <f>ROUND(I173*H173,2)</f>
        <v>0</v>
      </c>
      <c r="BL173" s="19" t="s">
        <v>240</v>
      </c>
      <c r="BM173" s="190" t="s">
        <v>2717</v>
      </c>
    </row>
    <row r="174" s="2" customFormat="1" ht="16.5" customHeight="1">
      <c r="A174" s="38"/>
      <c r="B174" s="177"/>
      <c r="C174" s="201" t="s">
        <v>605</v>
      </c>
      <c r="D174" s="201" t="s">
        <v>201</v>
      </c>
      <c r="E174" s="202" t="s">
        <v>2718</v>
      </c>
      <c r="F174" s="203" t="s">
        <v>2719</v>
      </c>
      <c r="G174" s="204" t="s">
        <v>216</v>
      </c>
      <c r="H174" s="205">
        <v>2</v>
      </c>
      <c r="I174" s="206"/>
      <c r="J174" s="207">
        <f>ROUND(I174*H174,2)</f>
        <v>0</v>
      </c>
      <c r="K174" s="208"/>
      <c r="L174" s="209"/>
      <c r="M174" s="210" t="s">
        <v>1</v>
      </c>
      <c r="N174" s="211" t="s">
        <v>42</v>
      </c>
      <c r="O174" s="78"/>
      <c r="P174" s="188">
        <f>O174*H174</f>
        <v>0</v>
      </c>
      <c r="Q174" s="188">
        <v>0</v>
      </c>
      <c r="R174" s="188">
        <f>Q174*H174</f>
        <v>0</v>
      </c>
      <c r="S174" s="188">
        <v>0</v>
      </c>
      <c r="T174" s="189">
        <f>S174*H174</f>
        <v>0</v>
      </c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R174" s="190" t="s">
        <v>523</v>
      </c>
      <c r="AT174" s="190" t="s">
        <v>201</v>
      </c>
      <c r="AU174" s="190" t="s">
        <v>171</v>
      </c>
      <c r="AY174" s="19" t="s">
        <v>165</v>
      </c>
      <c r="BE174" s="191">
        <f>IF(N174="základná",J174,0)</f>
        <v>0</v>
      </c>
      <c r="BF174" s="191">
        <f>IF(N174="znížená",J174,0)</f>
        <v>0</v>
      </c>
      <c r="BG174" s="191">
        <f>IF(N174="zákl. prenesená",J174,0)</f>
        <v>0</v>
      </c>
      <c r="BH174" s="191">
        <f>IF(N174="zníž. prenesená",J174,0)</f>
        <v>0</v>
      </c>
      <c r="BI174" s="191">
        <f>IF(N174="nulová",J174,0)</f>
        <v>0</v>
      </c>
      <c r="BJ174" s="19" t="s">
        <v>171</v>
      </c>
      <c r="BK174" s="191">
        <f>ROUND(I174*H174,2)</f>
        <v>0</v>
      </c>
      <c r="BL174" s="19" t="s">
        <v>240</v>
      </c>
      <c r="BM174" s="190" t="s">
        <v>2720</v>
      </c>
    </row>
    <row r="175" s="2" customFormat="1" ht="16.5" customHeight="1">
      <c r="A175" s="38"/>
      <c r="B175" s="177"/>
      <c r="C175" s="178" t="s">
        <v>610</v>
      </c>
      <c r="D175" s="178" t="s">
        <v>167</v>
      </c>
      <c r="E175" s="179" t="s">
        <v>2721</v>
      </c>
      <c r="F175" s="180" t="s">
        <v>2722</v>
      </c>
      <c r="G175" s="181" t="s">
        <v>216</v>
      </c>
      <c r="H175" s="182">
        <v>3</v>
      </c>
      <c r="I175" s="183"/>
      <c r="J175" s="184">
        <f>ROUND(I175*H175,2)</f>
        <v>0</v>
      </c>
      <c r="K175" s="185"/>
      <c r="L175" s="39"/>
      <c r="M175" s="186" t="s">
        <v>1</v>
      </c>
      <c r="N175" s="187" t="s">
        <v>42</v>
      </c>
      <c r="O175" s="78"/>
      <c r="P175" s="188">
        <f>O175*H175</f>
        <v>0</v>
      </c>
      <c r="Q175" s="188">
        <v>0</v>
      </c>
      <c r="R175" s="188">
        <f>Q175*H175</f>
        <v>0</v>
      </c>
      <c r="S175" s="188">
        <v>0</v>
      </c>
      <c r="T175" s="189">
        <f>S175*H175</f>
        <v>0</v>
      </c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R175" s="190" t="s">
        <v>240</v>
      </c>
      <c r="AT175" s="190" t="s">
        <v>167</v>
      </c>
      <c r="AU175" s="190" t="s">
        <v>171</v>
      </c>
      <c r="AY175" s="19" t="s">
        <v>165</v>
      </c>
      <c r="BE175" s="191">
        <f>IF(N175="základná",J175,0)</f>
        <v>0</v>
      </c>
      <c r="BF175" s="191">
        <f>IF(N175="znížená",J175,0)</f>
        <v>0</v>
      </c>
      <c r="BG175" s="191">
        <f>IF(N175="zákl. prenesená",J175,0)</f>
        <v>0</v>
      </c>
      <c r="BH175" s="191">
        <f>IF(N175="zníž. prenesená",J175,0)</f>
        <v>0</v>
      </c>
      <c r="BI175" s="191">
        <f>IF(N175="nulová",J175,0)</f>
        <v>0</v>
      </c>
      <c r="BJ175" s="19" t="s">
        <v>171</v>
      </c>
      <c r="BK175" s="191">
        <f>ROUND(I175*H175,2)</f>
        <v>0</v>
      </c>
      <c r="BL175" s="19" t="s">
        <v>240</v>
      </c>
      <c r="BM175" s="190" t="s">
        <v>2723</v>
      </c>
    </row>
    <row r="176" s="2" customFormat="1" ht="16.5" customHeight="1">
      <c r="A176" s="38"/>
      <c r="B176" s="177"/>
      <c r="C176" s="201" t="s">
        <v>615</v>
      </c>
      <c r="D176" s="201" t="s">
        <v>201</v>
      </c>
      <c r="E176" s="202" t="s">
        <v>2724</v>
      </c>
      <c r="F176" s="203" t="s">
        <v>2725</v>
      </c>
      <c r="G176" s="204" t="s">
        <v>216</v>
      </c>
      <c r="H176" s="205">
        <v>3</v>
      </c>
      <c r="I176" s="206"/>
      <c r="J176" s="207">
        <f>ROUND(I176*H176,2)</f>
        <v>0</v>
      </c>
      <c r="K176" s="208"/>
      <c r="L176" s="209"/>
      <c r="M176" s="210" t="s">
        <v>1</v>
      </c>
      <c r="N176" s="211" t="s">
        <v>42</v>
      </c>
      <c r="O176" s="78"/>
      <c r="P176" s="188">
        <f>O176*H176</f>
        <v>0</v>
      </c>
      <c r="Q176" s="188">
        <v>0</v>
      </c>
      <c r="R176" s="188">
        <f>Q176*H176</f>
        <v>0</v>
      </c>
      <c r="S176" s="188">
        <v>0</v>
      </c>
      <c r="T176" s="189">
        <f>S176*H176</f>
        <v>0</v>
      </c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R176" s="190" t="s">
        <v>523</v>
      </c>
      <c r="AT176" s="190" t="s">
        <v>201</v>
      </c>
      <c r="AU176" s="190" t="s">
        <v>171</v>
      </c>
      <c r="AY176" s="19" t="s">
        <v>165</v>
      </c>
      <c r="BE176" s="191">
        <f>IF(N176="základná",J176,0)</f>
        <v>0</v>
      </c>
      <c r="BF176" s="191">
        <f>IF(N176="znížená",J176,0)</f>
        <v>0</v>
      </c>
      <c r="BG176" s="191">
        <f>IF(N176="zákl. prenesená",J176,0)</f>
        <v>0</v>
      </c>
      <c r="BH176" s="191">
        <f>IF(N176="zníž. prenesená",J176,0)</f>
        <v>0</v>
      </c>
      <c r="BI176" s="191">
        <f>IF(N176="nulová",J176,0)</f>
        <v>0</v>
      </c>
      <c r="BJ176" s="19" t="s">
        <v>171</v>
      </c>
      <c r="BK176" s="191">
        <f>ROUND(I176*H176,2)</f>
        <v>0</v>
      </c>
      <c r="BL176" s="19" t="s">
        <v>240</v>
      </c>
      <c r="BM176" s="190" t="s">
        <v>2726</v>
      </c>
    </row>
    <row r="177" s="2" customFormat="1" ht="16.5" customHeight="1">
      <c r="A177" s="38"/>
      <c r="B177" s="177"/>
      <c r="C177" s="178" t="s">
        <v>619</v>
      </c>
      <c r="D177" s="178" t="s">
        <v>167</v>
      </c>
      <c r="E177" s="179" t="s">
        <v>2727</v>
      </c>
      <c r="F177" s="180" t="s">
        <v>2728</v>
      </c>
      <c r="G177" s="181" t="s">
        <v>216</v>
      </c>
      <c r="H177" s="182">
        <v>1</v>
      </c>
      <c r="I177" s="183"/>
      <c r="J177" s="184">
        <f>ROUND(I177*H177,2)</f>
        <v>0</v>
      </c>
      <c r="K177" s="185"/>
      <c r="L177" s="39"/>
      <c r="M177" s="186" t="s">
        <v>1</v>
      </c>
      <c r="N177" s="187" t="s">
        <v>42</v>
      </c>
      <c r="O177" s="78"/>
      <c r="P177" s="188">
        <f>O177*H177</f>
        <v>0</v>
      </c>
      <c r="Q177" s="188">
        <v>0</v>
      </c>
      <c r="R177" s="188">
        <f>Q177*H177</f>
        <v>0</v>
      </c>
      <c r="S177" s="188">
        <v>0</v>
      </c>
      <c r="T177" s="189">
        <f>S177*H177</f>
        <v>0</v>
      </c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R177" s="190" t="s">
        <v>240</v>
      </c>
      <c r="AT177" s="190" t="s">
        <v>167</v>
      </c>
      <c r="AU177" s="190" t="s">
        <v>171</v>
      </c>
      <c r="AY177" s="19" t="s">
        <v>165</v>
      </c>
      <c r="BE177" s="191">
        <f>IF(N177="základná",J177,0)</f>
        <v>0</v>
      </c>
      <c r="BF177" s="191">
        <f>IF(N177="znížená",J177,0)</f>
        <v>0</v>
      </c>
      <c r="BG177" s="191">
        <f>IF(N177="zákl. prenesená",J177,0)</f>
        <v>0</v>
      </c>
      <c r="BH177" s="191">
        <f>IF(N177="zníž. prenesená",J177,0)</f>
        <v>0</v>
      </c>
      <c r="BI177" s="191">
        <f>IF(N177="nulová",J177,0)</f>
        <v>0</v>
      </c>
      <c r="BJ177" s="19" t="s">
        <v>171</v>
      </c>
      <c r="BK177" s="191">
        <f>ROUND(I177*H177,2)</f>
        <v>0</v>
      </c>
      <c r="BL177" s="19" t="s">
        <v>240</v>
      </c>
      <c r="BM177" s="190" t="s">
        <v>2729</v>
      </c>
    </row>
    <row r="178" s="2" customFormat="1" ht="16.5" customHeight="1">
      <c r="A178" s="38"/>
      <c r="B178" s="177"/>
      <c r="C178" s="201" t="s">
        <v>624</v>
      </c>
      <c r="D178" s="201" t="s">
        <v>201</v>
      </c>
      <c r="E178" s="202" t="s">
        <v>2730</v>
      </c>
      <c r="F178" s="203" t="s">
        <v>2731</v>
      </c>
      <c r="G178" s="204" t="s">
        <v>216</v>
      </c>
      <c r="H178" s="205">
        <v>1</v>
      </c>
      <c r="I178" s="206"/>
      <c r="J178" s="207">
        <f>ROUND(I178*H178,2)</f>
        <v>0</v>
      </c>
      <c r="K178" s="208"/>
      <c r="L178" s="209"/>
      <c r="M178" s="210" t="s">
        <v>1</v>
      </c>
      <c r="N178" s="211" t="s">
        <v>42</v>
      </c>
      <c r="O178" s="78"/>
      <c r="P178" s="188">
        <f>O178*H178</f>
        <v>0</v>
      </c>
      <c r="Q178" s="188">
        <v>0</v>
      </c>
      <c r="R178" s="188">
        <f>Q178*H178</f>
        <v>0</v>
      </c>
      <c r="S178" s="188">
        <v>0</v>
      </c>
      <c r="T178" s="189">
        <f>S178*H178</f>
        <v>0</v>
      </c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R178" s="190" t="s">
        <v>523</v>
      </c>
      <c r="AT178" s="190" t="s">
        <v>201</v>
      </c>
      <c r="AU178" s="190" t="s">
        <v>171</v>
      </c>
      <c r="AY178" s="19" t="s">
        <v>165</v>
      </c>
      <c r="BE178" s="191">
        <f>IF(N178="základná",J178,0)</f>
        <v>0</v>
      </c>
      <c r="BF178" s="191">
        <f>IF(N178="znížená",J178,0)</f>
        <v>0</v>
      </c>
      <c r="BG178" s="191">
        <f>IF(N178="zákl. prenesená",J178,0)</f>
        <v>0</v>
      </c>
      <c r="BH178" s="191">
        <f>IF(N178="zníž. prenesená",J178,0)</f>
        <v>0</v>
      </c>
      <c r="BI178" s="191">
        <f>IF(N178="nulová",J178,0)</f>
        <v>0</v>
      </c>
      <c r="BJ178" s="19" t="s">
        <v>171</v>
      </c>
      <c r="BK178" s="191">
        <f>ROUND(I178*H178,2)</f>
        <v>0</v>
      </c>
      <c r="BL178" s="19" t="s">
        <v>240</v>
      </c>
      <c r="BM178" s="190" t="s">
        <v>2732</v>
      </c>
    </row>
    <row r="179" s="2" customFormat="1" ht="24.15" customHeight="1">
      <c r="A179" s="38"/>
      <c r="B179" s="177"/>
      <c r="C179" s="178" t="s">
        <v>630</v>
      </c>
      <c r="D179" s="178" t="s">
        <v>167</v>
      </c>
      <c r="E179" s="179" t="s">
        <v>2733</v>
      </c>
      <c r="F179" s="180" t="s">
        <v>2734</v>
      </c>
      <c r="G179" s="181" t="s">
        <v>216</v>
      </c>
      <c r="H179" s="182">
        <v>3</v>
      </c>
      <c r="I179" s="183"/>
      <c r="J179" s="184">
        <f>ROUND(I179*H179,2)</f>
        <v>0</v>
      </c>
      <c r="K179" s="185"/>
      <c r="L179" s="39"/>
      <c r="M179" s="186" t="s">
        <v>1</v>
      </c>
      <c r="N179" s="187" t="s">
        <v>42</v>
      </c>
      <c r="O179" s="78"/>
      <c r="P179" s="188">
        <f>O179*H179</f>
        <v>0</v>
      </c>
      <c r="Q179" s="188">
        <v>0</v>
      </c>
      <c r="R179" s="188">
        <f>Q179*H179</f>
        <v>0</v>
      </c>
      <c r="S179" s="188">
        <v>0</v>
      </c>
      <c r="T179" s="189">
        <f>S179*H179</f>
        <v>0</v>
      </c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R179" s="190" t="s">
        <v>240</v>
      </c>
      <c r="AT179" s="190" t="s">
        <v>167</v>
      </c>
      <c r="AU179" s="190" t="s">
        <v>171</v>
      </c>
      <c r="AY179" s="19" t="s">
        <v>165</v>
      </c>
      <c r="BE179" s="191">
        <f>IF(N179="základná",J179,0)</f>
        <v>0</v>
      </c>
      <c r="BF179" s="191">
        <f>IF(N179="znížená",J179,0)</f>
        <v>0</v>
      </c>
      <c r="BG179" s="191">
        <f>IF(N179="zákl. prenesená",J179,0)</f>
        <v>0</v>
      </c>
      <c r="BH179" s="191">
        <f>IF(N179="zníž. prenesená",J179,0)</f>
        <v>0</v>
      </c>
      <c r="BI179" s="191">
        <f>IF(N179="nulová",J179,0)</f>
        <v>0</v>
      </c>
      <c r="BJ179" s="19" t="s">
        <v>171</v>
      </c>
      <c r="BK179" s="191">
        <f>ROUND(I179*H179,2)</f>
        <v>0</v>
      </c>
      <c r="BL179" s="19" t="s">
        <v>240</v>
      </c>
      <c r="BM179" s="190" t="s">
        <v>2735</v>
      </c>
    </row>
    <row r="180" s="2" customFormat="1" ht="16.5" customHeight="1">
      <c r="A180" s="38"/>
      <c r="B180" s="177"/>
      <c r="C180" s="201" t="s">
        <v>636</v>
      </c>
      <c r="D180" s="201" t="s">
        <v>201</v>
      </c>
      <c r="E180" s="202" t="s">
        <v>2736</v>
      </c>
      <c r="F180" s="203" t="s">
        <v>2737</v>
      </c>
      <c r="G180" s="204" t="s">
        <v>216</v>
      </c>
      <c r="H180" s="205">
        <v>3</v>
      </c>
      <c r="I180" s="206"/>
      <c r="J180" s="207">
        <f>ROUND(I180*H180,2)</f>
        <v>0</v>
      </c>
      <c r="K180" s="208"/>
      <c r="L180" s="209"/>
      <c r="M180" s="210" t="s">
        <v>1</v>
      </c>
      <c r="N180" s="211" t="s">
        <v>42</v>
      </c>
      <c r="O180" s="78"/>
      <c r="P180" s="188">
        <f>O180*H180</f>
        <v>0</v>
      </c>
      <c r="Q180" s="188">
        <v>0</v>
      </c>
      <c r="R180" s="188">
        <f>Q180*H180</f>
        <v>0</v>
      </c>
      <c r="S180" s="188">
        <v>0</v>
      </c>
      <c r="T180" s="189">
        <f>S180*H180</f>
        <v>0</v>
      </c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R180" s="190" t="s">
        <v>523</v>
      </c>
      <c r="AT180" s="190" t="s">
        <v>201</v>
      </c>
      <c r="AU180" s="190" t="s">
        <v>171</v>
      </c>
      <c r="AY180" s="19" t="s">
        <v>165</v>
      </c>
      <c r="BE180" s="191">
        <f>IF(N180="základná",J180,0)</f>
        <v>0</v>
      </c>
      <c r="BF180" s="191">
        <f>IF(N180="znížená",J180,0)</f>
        <v>0</v>
      </c>
      <c r="BG180" s="191">
        <f>IF(N180="zákl. prenesená",J180,0)</f>
        <v>0</v>
      </c>
      <c r="BH180" s="191">
        <f>IF(N180="zníž. prenesená",J180,0)</f>
        <v>0</v>
      </c>
      <c r="BI180" s="191">
        <f>IF(N180="nulová",J180,0)</f>
        <v>0</v>
      </c>
      <c r="BJ180" s="19" t="s">
        <v>171</v>
      </c>
      <c r="BK180" s="191">
        <f>ROUND(I180*H180,2)</f>
        <v>0</v>
      </c>
      <c r="BL180" s="19" t="s">
        <v>240</v>
      </c>
      <c r="BM180" s="190" t="s">
        <v>2738</v>
      </c>
    </row>
    <row r="181" s="2" customFormat="1" ht="24.15" customHeight="1">
      <c r="A181" s="38"/>
      <c r="B181" s="177"/>
      <c r="C181" s="178" t="s">
        <v>641</v>
      </c>
      <c r="D181" s="178" t="s">
        <v>167</v>
      </c>
      <c r="E181" s="179" t="s">
        <v>2739</v>
      </c>
      <c r="F181" s="180" t="s">
        <v>2740</v>
      </c>
      <c r="G181" s="181" t="s">
        <v>216</v>
      </c>
      <c r="H181" s="182">
        <v>3</v>
      </c>
      <c r="I181" s="183"/>
      <c r="J181" s="184">
        <f>ROUND(I181*H181,2)</f>
        <v>0</v>
      </c>
      <c r="K181" s="185"/>
      <c r="L181" s="39"/>
      <c r="M181" s="186" t="s">
        <v>1</v>
      </c>
      <c r="N181" s="187" t="s">
        <v>42</v>
      </c>
      <c r="O181" s="78"/>
      <c r="P181" s="188">
        <f>O181*H181</f>
        <v>0</v>
      </c>
      <c r="Q181" s="188">
        <v>0</v>
      </c>
      <c r="R181" s="188">
        <f>Q181*H181</f>
        <v>0</v>
      </c>
      <c r="S181" s="188">
        <v>0</v>
      </c>
      <c r="T181" s="189">
        <f>S181*H181</f>
        <v>0</v>
      </c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R181" s="190" t="s">
        <v>240</v>
      </c>
      <c r="AT181" s="190" t="s">
        <v>167</v>
      </c>
      <c r="AU181" s="190" t="s">
        <v>171</v>
      </c>
      <c r="AY181" s="19" t="s">
        <v>165</v>
      </c>
      <c r="BE181" s="191">
        <f>IF(N181="základná",J181,0)</f>
        <v>0</v>
      </c>
      <c r="BF181" s="191">
        <f>IF(N181="znížená",J181,0)</f>
        <v>0</v>
      </c>
      <c r="BG181" s="191">
        <f>IF(N181="zákl. prenesená",J181,0)</f>
        <v>0</v>
      </c>
      <c r="BH181" s="191">
        <f>IF(N181="zníž. prenesená",J181,0)</f>
        <v>0</v>
      </c>
      <c r="BI181" s="191">
        <f>IF(N181="nulová",J181,0)</f>
        <v>0</v>
      </c>
      <c r="BJ181" s="19" t="s">
        <v>171</v>
      </c>
      <c r="BK181" s="191">
        <f>ROUND(I181*H181,2)</f>
        <v>0</v>
      </c>
      <c r="BL181" s="19" t="s">
        <v>240</v>
      </c>
      <c r="BM181" s="190" t="s">
        <v>2741</v>
      </c>
    </row>
    <row r="182" s="2" customFormat="1" ht="16.5" customHeight="1">
      <c r="A182" s="38"/>
      <c r="B182" s="177"/>
      <c r="C182" s="201" t="s">
        <v>659</v>
      </c>
      <c r="D182" s="201" t="s">
        <v>201</v>
      </c>
      <c r="E182" s="202" t="s">
        <v>2742</v>
      </c>
      <c r="F182" s="203" t="s">
        <v>2743</v>
      </c>
      <c r="G182" s="204" t="s">
        <v>216</v>
      </c>
      <c r="H182" s="205">
        <v>3</v>
      </c>
      <c r="I182" s="206"/>
      <c r="J182" s="207">
        <f>ROUND(I182*H182,2)</f>
        <v>0</v>
      </c>
      <c r="K182" s="208"/>
      <c r="L182" s="209"/>
      <c r="M182" s="210" t="s">
        <v>1</v>
      </c>
      <c r="N182" s="211" t="s">
        <v>42</v>
      </c>
      <c r="O182" s="78"/>
      <c r="P182" s="188">
        <f>O182*H182</f>
        <v>0</v>
      </c>
      <c r="Q182" s="188">
        <v>0</v>
      </c>
      <c r="R182" s="188">
        <f>Q182*H182</f>
        <v>0</v>
      </c>
      <c r="S182" s="188">
        <v>0</v>
      </c>
      <c r="T182" s="189">
        <f>S182*H182</f>
        <v>0</v>
      </c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R182" s="190" t="s">
        <v>523</v>
      </c>
      <c r="AT182" s="190" t="s">
        <v>201</v>
      </c>
      <c r="AU182" s="190" t="s">
        <v>171</v>
      </c>
      <c r="AY182" s="19" t="s">
        <v>165</v>
      </c>
      <c r="BE182" s="191">
        <f>IF(N182="základná",J182,0)</f>
        <v>0</v>
      </c>
      <c r="BF182" s="191">
        <f>IF(N182="znížená",J182,0)</f>
        <v>0</v>
      </c>
      <c r="BG182" s="191">
        <f>IF(N182="zákl. prenesená",J182,0)</f>
        <v>0</v>
      </c>
      <c r="BH182" s="191">
        <f>IF(N182="zníž. prenesená",J182,0)</f>
        <v>0</v>
      </c>
      <c r="BI182" s="191">
        <f>IF(N182="nulová",J182,0)</f>
        <v>0</v>
      </c>
      <c r="BJ182" s="19" t="s">
        <v>171</v>
      </c>
      <c r="BK182" s="191">
        <f>ROUND(I182*H182,2)</f>
        <v>0</v>
      </c>
      <c r="BL182" s="19" t="s">
        <v>240</v>
      </c>
      <c r="BM182" s="190" t="s">
        <v>2744</v>
      </c>
    </row>
    <row r="183" s="2" customFormat="1" ht="24.15" customHeight="1">
      <c r="A183" s="38"/>
      <c r="B183" s="177"/>
      <c r="C183" s="178" t="s">
        <v>664</v>
      </c>
      <c r="D183" s="178" t="s">
        <v>167</v>
      </c>
      <c r="E183" s="179" t="s">
        <v>2745</v>
      </c>
      <c r="F183" s="180" t="s">
        <v>2746</v>
      </c>
      <c r="G183" s="181" t="s">
        <v>216</v>
      </c>
      <c r="H183" s="182">
        <v>1</v>
      </c>
      <c r="I183" s="183"/>
      <c r="J183" s="184">
        <f>ROUND(I183*H183,2)</f>
        <v>0</v>
      </c>
      <c r="K183" s="185"/>
      <c r="L183" s="39"/>
      <c r="M183" s="186" t="s">
        <v>1</v>
      </c>
      <c r="N183" s="187" t="s">
        <v>42</v>
      </c>
      <c r="O183" s="78"/>
      <c r="P183" s="188">
        <f>O183*H183</f>
        <v>0</v>
      </c>
      <c r="Q183" s="188">
        <v>0</v>
      </c>
      <c r="R183" s="188">
        <f>Q183*H183</f>
        <v>0</v>
      </c>
      <c r="S183" s="188">
        <v>0</v>
      </c>
      <c r="T183" s="189">
        <f>S183*H183</f>
        <v>0</v>
      </c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R183" s="190" t="s">
        <v>240</v>
      </c>
      <c r="AT183" s="190" t="s">
        <v>167</v>
      </c>
      <c r="AU183" s="190" t="s">
        <v>171</v>
      </c>
      <c r="AY183" s="19" t="s">
        <v>165</v>
      </c>
      <c r="BE183" s="191">
        <f>IF(N183="základná",J183,0)</f>
        <v>0</v>
      </c>
      <c r="BF183" s="191">
        <f>IF(N183="znížená",J183,0)</f>
        <v>0</v>
      </c>
      <c r="BG183" s="191">
        <f>IF(N183="zákl. prenesená",J183,0)</f>
        <v>0</v>
      </c>
      <c r="BH183" s="191">
        <f>IF(N183="zníž. prenesená",J183,0)</f>
        <v>0</v>
      </c>
      <c r="BI183" s="191">
        <f>IF(N183="nulová",J183,0)</f>
        <v>0</v>
      </c>
      <c r="BJ183" s="19" t="s">
        <v>171</v>
      </c>
      <c r="BK183" s="191">
        <f>ROUND(I183*H183,2)</f>
        <v>0</v>
      </c>
      <c r="BL183" s="19" t="s">
        <v>240</v>
      </c>
      <c r="BM183" s="190" t="s">
        <v>2747</v>
      </c>
    </row>
    <row r="184" s="2" customFormat="1" ht="24.15" customHeight="1">
      <c r="A184" s="38"/>
      <c r="B184" s="177"/>
      <c r="C184" s="201" t="s">
        <v>669</v>
      </c>
      <c r="D184" s="201" t="s">
        <v>201</v>
      </c>
      <c r="E184" s="202" t="s">
        <v>2748</v>
      </c>
      <c r="F184" s="203" t="s">
        <v>2749</v>
      </c>
      <c r="G184" s="204" t="s">
        <v>216</v>
      </c>
      <c r="H184" s="205">
        <v>1</v>
      </c>
      <c r="I184" s="206"/>
      <c r="J184" s="207">
        <f>ROUND(I184*H184,2)</f>
        <v>0</v>
      </c>
      <c r="K184" s="208"/>
      <c r="L184" s="209"/>
      <c r="M184" s="210" t="s">
        <v>1</v>
      </c>
      <c r="N184" s="211" t="s">
        <v>42</v>
      </c>
      <c r="O184" s="78"/>
      <c r="P184" s="188">
        <f>O184*H184</f>
        <v>0</v>
      </c>
      <c r="Q184" s="188">
        <v>0</v>
      </c>
      <c r="R184" s="188">
        <f>Q184*H184</f>
        <v>0</v>
      </c>
      <c r="S184" s="188">
        <v>0</v>
      </c>
      <c r="T184" s="189">
        <f>S184*H184</f>
        <v>0</v>
      </c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R184" s="190" t="s">
        <v>523</v>
      </c>
      <c r="AT184" s="190" t="s">
        <v>201</v>
      </c>
      <c r="AU184" s="190" t="s">
        <v>171</v>
      </c>
      <c r="AY184" s="19" t="s">
        <v>165</v>
      </c>
      <c r="BE184" s="191">
        <f>IF(N184="základná",J184,0)</f>
        <v>0</v>
      </c>
      <c r="BF184" s="191">
        <f>IF(N184="znížená",J184,0)</f>
        <v>0</v>
      </c>
      <c r="BG184" s="191">
        <f>IF(N184="zákl. prenesená",J184,0)</f>
        <v>0</v>
      </c>
      <c r="BH184" s="191">
        <f>IF(N184="zníž. prenesená",J184,0)</f>
        <v>0</v>
      </c>
      <c r="BI184" s="191">
        <f>IF(N184="nulová",J184,0)</f>
        <v>0</v>
      </c>
      <c r="BJ184" s="19" t="s">
        <v>171</v>
      </c>
      <c r="BK184" s="191">
        <f>ROUND(I184*H184,2)</f>
        <v>0</v>
      </c>
      <c r="BL184" s="19" t="s">
        <v>240</v>
      </c>
      <c r="BM184" s="190" t="s">
        <v>2750</v>
      </c>
    </row>
    <row r="185" s="2" customFormat="1" ht="24.15" customHeight="1">
      <c r="A185" s="38"/>
      <c r="B185" s="177"/>
      <c r="C185" s="178" t="s">
        <v>673</v>
      </c>
      <c r="D185" s="178" t="s">
        <v>167</v>
      </c>
      <c r="E185" s="179" t="s">
        <v>2751</v>
      </c>
      <c r="F185" s="180" t="s">
        <v>2752</v>
      </c>
      <c r="G185" s="181" t="s">
        <v>216</v>
      </c>
      <c r="H185" s="182">
        <v>2</v>
      </c>
      <c r="I185" s="183"/>
      <c r="J185" s="184">
        <f>ROUND(I185*H185,2)</f>
        <v>0</v>
      </c>
      <c r="K185" s="185"/>
      <c r="L185" s="39"/>
      <c r="M185" s="186" t="s">
        <v>1</v>
      </c>
      <c r="N185" s="187" t="s">
        <v>42</v>
      </c>
      <c r="O185" s="78"/>
      <c r="P185" s="188">
        <f>O185*H185</f>
        <v>0</v>
      </c>
      <c r="Q185" s="188">
        <v>0</v>
      </c>
      <c r="R185" s="188">
        <f>Q185*H185</f>
        <v>0</v>
      </c>
      <c r="S185" s="188">
        <v>0</v>
      </c>
      <c r="T185" s="189">
        <f>S185*H185</f>
        <v>0</v>
      </c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R185" s="190" t="s">
        <v>240</v>
      </c>
      <c r="AT185" s="190" t="s">
        <v>167</v>
      </c>
      <c r="AU185" s="190" t="s">
        <v>171</v>
      </c>
      <c r="AY185" s="19" t="s">
        <v>165</v>
      </c>
      <c r="BE185" s="191">
        <f>IF(N185="základná",J185,0)</f>
        <v>0</v>
      </c>
      <c r="BF185" s="191">
        <f>IF(N185="znížená",J185,0)</f>
        <v>0</v>
      </c>
      <c r="BG185" s="191">
        <f>IF(N185="zákl. prenesená",J185,0)</f>
        <v>0</v>
      </c>
      <c r="BH185" s="191">
        <f>IF(N185="zníž. prenesená",J185,0)</f>
        <v>0</v>
      </c>
      <c r="BI185" s="191">
        <f>IF(N185="nulová",J185,0)</f>
        <v>0</v>
      </c>
      <c r="BJ185" s="19" t="s">
        <v>171</v>
      </c>
      <c r="BK185" s="191">
        <f>ROUND(I185*H185,2)</f>
        <v>0</v>
      </c>
      <c r="BL185" s="19" t="s">
        <v>240</v>
      </c>
      <c r="BM185" s="190" t="s">
        <v>2753</v>
      </c>
    </row>
    <row r="186" s="2" customFormat="1" ht="16.5" customHeight="1">
      <c r="A186" s="38"/>
      <c r="B186" s="177"/>
      <c r="C186" s="178" t="s">
        <v>680</v>
      </c>
      <c r="D186" s="178" t="s">
        <v>167</v>
      </c>
      <c r="E186" s="179" t="s">
        <v>2754</v>
      </c>
      <c r="F186" s="180" t="s">
        <v>2755</v>
      </c>
      <c r="G186" s="181" t="s">
        <v>216</v>
      </c>
      <c r="H186" s="182">
        <v>1</v>
      </c>
      <c r="I186" s="183"/>
      <c r="J186" s="184">
        <f>ROUND(I186*H186,2)</f>
        <v>0</v>
      </c>
      <c r="K186" s="185"/>
      <c r="L186" s="39"/>
      <c r="M186" s="186" t="s">
        <v>1</v>
      </c>
      <c r="N186" s="187" t="s">
        <v>42</v>
      </c>
      <c r="O186" s="78"/>
      <c r="P186" s="188">
        <f>O186*H186</f>
        <v>0</v>
      </c>
      <c r="Q186" s="188">
        <v>0</v>
      </c>
      <c r="R186" s="188">
        <f>Q186*H186</f>
        <v>0</v>
      </c>
      <c r="S186" s="188">
        <v>0</v>
      </c>
      <c r="T186" s="189">
        <f>S186*H186</f>
        <v>0</v>
      </c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R186" s="190" t="s">
        <v>240</v>
      </c>
      <c r="AT186" s="190" t="s">
        <v>167</v>
      </c>
      <c r="AU186" s="190" t="s">
        <v>171</v>
      </c>
      <c r="AY186" s="19" t="s">
        <v>165</v>
      </c>
      <c r="BE186" s="191">
        <f>IF(N186="základná",J186,0)</f>
        <v>0</v>
      </c>
      <c r="BF186" s="191">
        <f>IF(N186="znížená",J186,0)</f>
        <v>0</v>
      </c>
      <c r="BG186" s="191">
        <f>IF(N186="zákl. prenesená",J186,0)</f>
        <v>0</v>
      </c>
      <c r="BH186" s="191">
        <f>IF(N186="zníž. prenesená",J186,0)</f>
        <v>0</v>
      </c>
      <c r="BI186" s="191">
        <f>IF(N186="nulová",J186,0)</f>
        <v>0</v>
      </c>
      <c r="BJ186" s="19" t="s">
        <v>171</v>
      </c>
      <c r="BK186" s="191">
        <f>ROUND(I186*H186,2)</f>
        <v>0</v>
      </c>
      <c r="BL186" s="19" t="s">
        <v>240</v>
      </c>
      <c r="BM186" s="190" t="s">
        <v>2756</v>
      </c>
    </row>
    <row r="187" s="2" customFormat="1" ht="16.5" customHeight="1">
      <c r="A187" s="38"/>
      <c r="B187" s="177"/>
      <c r="C187" s="201" t="s">
        <v>684</v>
      </c>
      <c r="D187" s="201" t="s">
        <v>201</v>
      </c>
      <c r="E187" s="202" t="s">
        <v>2757</v>
      </c>
      <c r="F187" s="203" t="s">
        <v>2758</v>
      </c>
      <c r="G187" s="204" t="s">
        <v>216</v>
      </c>
      <c r="H187" s="205">
        <v>1</v>
      </c>
      <c r="I187" s="206"/>
      <c r="J187" s="207">
        <f>ROUND(I187*H187,2)</f>
        <v>0</v>
      </c>
      <c r="K187" s="208"/>
      <c r="L187" s="209"/>
      <c r="M187" s="210" t="s">
        <v>1</v>
      </c>
      <c r="N187" s="211" t="s">
        <v>42</v>
      </c>
      <c r="O187" s="78"/>
      <c r="P187" s="188">
        <f>O187*H187</f>
        <v>0</v>
      </c>
      <c r="Q187" s="188">
        <v>0</v>
      </c>
      <c r="R187" s="188">
        <f>Q187*H187</f>
        <v>0</v>
      </c>
      <c r="S187" s="188">
        <v>0</v>
      </c>
      <c r="T187" s="189">
        <f>S187*H187</f>
        <v>0</v>
      </c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R187" s="190" t="s">
        <v>523</v>
      </c>
      <c r="AT187" s="190" t="s">
        <v>201</v>
      </c>
      <c r="AU187" s="190" t="s">
        <v>171</v>
      </c>
      <c r="AY187" s="19" t="s">
        <v>165</v>
      </c>
      <c r="BE187" s="191">
        <f>IF(N187="základná",J187,0)</f>
        <v>0</v>
      </c>
      <c r="BF187" s="191">
        <f>IF(N187="znížená",J187,0)</f>
        <v>0</v>
      </c>
      <c r="BG187" s="191">
        <f>IF(N187="zákl. prenesená",J187,0)</f>
        <v>0</v>
      </c>
      <c r="BH187" s="191">
        <f>IF(N187="zníž. prenesená",J187,0)</f>
        <v>0</v>
      </c>
      <c r="BI187" s="191">
        <f>IF(N187="nulová",J187,0)</f>
        <v>0</v>
      </c>
      <c r="BJ187" s="19" t="s">
        <v>171</v>
      </c>
      <c r="BK187" s="191">
        <f>ROUND(I187*H187,2)</f>
        <v>0</v>
      </c>
      <c r="BL187" s="19" t="s">
        <v>240</v>
      </c>
      <c r="BM187" s="190" t="s">
        <v>2759</v>
      </c>
    </row>
    <row r="188" s="2" customFormat="1" ht="24.15" customHeight="1">
      <c r="A188" s="38"/>
      <c r="B188" s="177"/>
      <c r="C188" s="178" t="s">
        <v>691</v>
      </c>
      <c r="D188" s="178" t="s">
        <v>167</v>
      </c>
      <c r="E188" s="179" t="s">
        <v>2760</v>
      </c>
      <c r="F188" s="180" t="s">
        <v>2761</v>
      </c>
      <c r="G188" s="181" t="s">
        <v>949</v>
      </c>
      <c r="H188" s="235"/>
      <c r="I188" s="183"/>
      <c r="J188" s="184">
        <f>ROUND(I188*H188,2)</f>
        <v>0</v>
      </c>
      <c r="K188" s="185"/>
      <c r="L188" s="39"/>
      <c r="M188" s="186" t="s">
        <v>1</v>
      </c>
      <c r="N188" s="187" t="s">
        <v>42</v>
      </c>
      <c r="O188" s="78"/>
      <c r="P188" s="188">
        <f>O188*H188</f>
        <v>0</v>
      </c>
      <c r="Q188" s="188">
        <v>0</v>
      </c>
      <c r="R188" s="188">
        <f>Q188*H188</f>
        <v>0</v>
      </c>
      <c r="S188" s="188">
        <v>0</v>
      </c>
      <c r="T188" s="189">
        <f>S188*H188</f>
        <v>0</v>
      </c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R188" s="190" t="s">
        <v>240</v>
      </c>
      <c r="AT188" s="190" t="s">
        <v>167</v>
      </c>
      <c r="AU188" s="190" t="s">
        <v>171</v>
      </c>
      <c r="AY188" s="19" t="s">
        <v>165</v>
      </c>
      <c r="BE188" s="191">
        <f>IF(N188="základná",J188,0)</f>
        <v>0</v>
      </c>
      <c r="BF188" s="191">
        <f>IF(N188="znížená",J188,0)</f>
        <v>0</v>
      </c>
      <c r="BG188" s="191">
        <f>IF(N188="zákl. prenesená",J188,0)</f>
        <v>0</v>
      </c>
      <c r="BH188" s="191">
        <f>IF(N188="zníž. prenesená",J188,0)</f>
        <v>0</v>
      </c>
      <c r="BI188" s="191">
        <f>IF(N188="nulová",J188,0)</f>
        <v>0</v>
      </c>
      <c r="BJ188" s="19" t="s">
        <v>171</v>
      </c>
      <c r="BK188" s="191">
        <f>ROUND(I188*H188,2)</f>
        <v>0</v>
      </c>
      <c r="BL188" s="19" t="s">
        <v>240</v>
      </c>
      <c r="BM188" s="190" t="s">
        <v>2762</v>
      </c>
    </row>
    <row r="189" s="12" customFormat="1" ht="22.8" customHeight="1">
      <c r="A189" s="12"/>
      <c r="B189" s="164"/>
      <c r="C189" s="12"/>
      <c r="D189" s="165" t="s">
        <v>75</v>
      </c>
      <c r="E189" s="175" t="s">
        <v>2763</v>
      </c>
      <c r="F189" s="175" t="s">
        <v>2764</v>
      </c>
      <c r="G189" s="12"/>
      <c r="H189" s="12"/>
      <c r="I189" s="167"/>
      <c r="J189" s="176">
        <f>BK189</f>
        <v>0</v>
      </c>
      <c r="K189" s="12"/>
      <c r="L189" s="164"/>
      <c r="M189" s="169"/>
      <c r="N189" s="170"/>
      <c r="O189" s="170"/>
      <c r="P189" s="171">
        <f>SUM(P190:P220)</f>
        <v>0</v>
      </c>
      <c r="Q189" s="170"/>
      <c r="R189" s="171">
        <f>SUM(R190:R220)</f>
        <v>0</v>
      </c>
      <c r="S189" s="170"/>
      <c r="T189" s="172">
        <f>SUM(T190:T220)</f>
        <v>0</v>
      </c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R189" s="165" t="s">
        <v>171</v>
      </c>
      <c r="AT189" s="173" t="s">
        <v>75</v>
      </c>
      <c r="AU189" s="173" t="s">
        <v>81</v>
      </c>
      <c r="AY189" s="165" t="s">
        <v>165</v>
      </c>
      <c r="BK189" s="174">
        <f>SUM(BK190:BK220)</f>
        <v>0</v>
      </c>
    </row>
    <row r="190" s="2" customFormat="1" ht="16.5" customHeight="1">
      <c r="A190" s="38"/>
      <c r="B190" s="177"/>
      <c r="C190" s="178" t="s">
        <v>695</v>
      </c>
      <c r="D190" s="178" t="s">
        <v>167</v>
      </c>
      <c r="E190" s="179" t="s">
        <v>2765</v>
      </c>
      <c r="F190" s="180" t="s">
        <v>2710</v>
      </c>
      <c r="G190" s="181" t="s">
        <v>216</v>
      </c>
      <c r="H190" s="182">
        <v>103</v>
      </c>
      <c r="I190" s="183"/>
      <c r="J190" s="184">
        <f>ROUND(I190*H190,2)</f>
        <v>0</v>
      </c>
      <c r="K190" s="185"/>
      <c r="L190" s="39"/>
      <c r="M190" s="186" t="s">
        <v>1</v>
      </c>
      <c r="N190" s="187" t="s">
        <v>42</v>
      </c>
      <c r="O190" s="78"/>
      <c r="P190" s="188">
        <f>O190*H190</f>
        <v>0</v>
      </c>
      <c r="Q190" s="188">
        <v>0</v>
      </c>
      <c r="R190" s="188">
        <f>Q190*H190</f>
        <v>0</v>
      </c>
      <c r="S190" s="188">
        <v>0</v>
      </c>
      <c r="T190" s="189">
        <f>S190*H190</f>
        <v>0</v>
      </c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R190" s="190" t="s">
        <v>240</v>
      </c>
      <c r="AT190" s="190" t="s">
        <v>167</v>
      </c>
      <c r="AU190" s="190" t="s">
        <v>171</v>
      </c>
      <c r="AY190" s="19" t="s">
        <v>165</v>
      </c>
      <c r="BE190" s="191">
        <f>IF(N190="základná",J190,0)</f>
        <v>0</v>
      </c>
      <c r="BF190" s="191">
        <f>IF(N190="znížená",J190,0)</f>
        <v>0</v>
      </c>
      <c r="BG190" s="191">
        <f>IF(N190="zákl. prenesená",J190,0)</f>
        <v>0</v>
      </c>
      <c r="BH190" s="191">
        <f>IF(N190="zníž. prenesená",J190,0)</f>
        <v>0</v>
      </c>
      <c r="BI190" s="191">
        <f>IF(N190="nulová",J190,0)</f>
        <v>0</v>
      </c>
      <c r="BJ190" s="19" t="s">
        <v>171</v>
      </c>
      <c r="BK190" s="191">
        <f>ROUND(I190*H190,2)</f>
        <v>0</v>
      </c>
      <c r="BL190" s="19" t="s">
        <v>240</v>
      </c>
      <c r="BM190" s="190" t="s">
        <v>2766</v>
      </c>
    </row>
    <row r="191" s="2" customFormat="1" ht="44.25" customHeight="1">
      <c r="A191" s="38"/>
      <c r="B191" s="177"/>
      <c r="C191" s="201" t="s">
        <v>699</v>
      </c>
      <c r="D191" s="201" t="s">
        <v>201</v>
      </c>
      <c r="E191" s="202" t="s">
        <v>2767</v>
      </c>
      <c r="F191" s="203" t="s">
        <v>2768</v>
      </c>
      <c r="G191" s="204" t="s">
        <v>216</v>
      </c>
      <c r="H191" s="205">
        <v>103</v>
      </c>
      <c r="I191" s="206"/>
      <c r="J191" s="207">
        <f>ROUND(I191*H191,2)</f>
        <v>0</v>
      </c>
      <c r="K191" s="208"/>
      <c r="L191" s="209"/>
      <c r="M191" s="210" t="s">
        <v>1</v>
      </c>
      <c r="N191" s="211" t="s">
        <v>42</v>
      </c>
      <c r="O191" s="78"/>
      <c r="P191" s="188">
        <f>O191*H191</f>
        <v>0</v>
      </c>
      <c r="Q191" s="188">
        <v>0</v>
      </c>
      <c r="R191" s="188">
        <f>Q191*H191</f>
        <v>0</v>
      </c>
      <c r="S191" s="188">
        <v>0</v>
      </c>
      <c r="T191" s="189">
        <f>S191*H191</f>
        <v>0</v>
      </c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R191" s="190" t="s">
        <v>523</v>
      </c>
      <c r="AT191" s="190" t="s">
        <v>201</v>
      </c>
      <c r="AU191" s="190" t="s">
        <v>171</v>
      </c>
      <c r="AY191" s="19" t="s">
        <v>165</v>
      </c>
      <c r="BE191" s="191">
        <f>IF(N191="základná",J191,0)</f>
        <v>0</v>
      </c>
      <c r="BF191" s="191">
        <f>IF(N191="znížená",J191,0)</f>
        <v>0</v>
      </c>
      <c r="BG191" s="191">
        <f>IF(N191="zákl. prenesená",J191,0)</f>
        <v>0</v>
      </c>
      <c r="BH191" s="191">
        <f>IF(N191="zníž. prenesená",J191,0)</f>
        <v>0</v>
      </c>
      <c r="BI191" s="191">
        <f>IF(N191="nulová",J191,0)</f>
        <v>0</v>
      </c>
      <c r="BJ191" s="19" t="s">
        <v>171</v>
      </c>
      <c r="BK191" s="191">
        <f>ROUND(I191*H191,2)</f>
        <v>0</v>
      </c>
      <c r="BL191" s="19" t="s">
        <v>240</v>
      </c>
      <c r="BM191" s="190" t="s">
        <v>2769</v>
      </c>
    </row>
    <row r="192" s="2" customFormat="1" ht="21.75" customHeight="1">
      <c r="A192" s="38"/>
      <c r="B192" s="177"/>
      <c r="C192" s="178" t="s">
        <v>703</v>
      </c>
      <c r="D192" s="178" t="s">
        <v>167</v>
      </c>
      <c r="E192" s="179" t="s">
        <v>2770</v>
      </c>
      <c r="F192" s="180" t="s">
        <v>2771</v>
      </c>
      <c r="G192" s="181" t="s">
        <v>2439</v>
      </c>
      <c r="H192" s="182">
        <v>103</v>
      </c>
      <c r="I192" s="183"/>
      <c r="J192" s="184">
        <f>ROUND(I192*H192,2)</f>
        <v>0</v>
      </c>
      <c r="K192" s="185"/>
      <c r="L192" s="39"/>
      <c r="M192" s="186" t="s">
        <v>1</v>
      </c>
      <c r="N192" s="187" t="s">
        <v>42</v>
      </c>
      <c r="O192" s="78"/>
      <c r="P192" s="188">
        <f>O192*H192</f>
        <v>0</v>
      </c>
      <c r="Q192" s="188">
        <v>0</v>
      </c>
      <c r="R192" s="188">
        <f>Q192*H192</f>
        <v>0</v>
      </c>
      <c r="S192" s="188">
        <v>0</v>
      </c>
      <c r="T192" s="189">
        <f>S192*H192</f>
        <v>0</v>
      </c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R192" s="190" t="s">
        <v>240</v>
      </c>
      <c r="AT192" s="190" t="s">
        <v>167</v>
      </c>
      <c r="AU192" s="190" t="s">
        <v>171</v>
      </c>
      <c r="AY192" s="19" t="s">
        <v>165</v>
      </c>
      <c r="BE192" s="191">
        <f>IF(N192="základná",J192,0)</f>
        <v>0</v>
      </c>
      <c r="BF192" s="191">
        <f>IF(N192="znížená",J192,0)</f>
        <v>0</v>
      </c>
      <c r="BG192" s="191">
        <f>IF(N192="zákl. prenesená",J192,0)</f>
        <v>0</v>
      </c>
      <c r="BH192" s="191">
        <f>IF(N192="zníž. prenesená",J192,0)</f>
        <v>0</v>
      </c>
      <c r="BI192" s="191">
        <f>IF(N192="nulová",J192,0)</f>
        <v>0</v>
      </c>
      <c r="BJ192" s="19" t="s">
        <v>171</v>
      </c>
      <c r="BK192" s="191">
        <f>ROUND(I192*H192,2)</f>
        <v>0</v>
      </c>
      <c r="BL192" s="19" t="s">
        <v>240</v>
      </c>
      <c r="BM192" s="190" t="s">
        <v>2772</v>
      </c>
    </row>
    <row r="193" s="2" customFormat="1" ht="24.15" customHeight="1">
      <c r="A193" s="38"/>
      <c r="B193" s="177"/>
      <c r="C193" s="201" t="s">
        <v>707</v>
      </c>
      <c r="D193" s="201" t="s">
        <v>201</v>
      </c>
      <c r="E193" s="202" t="s">
        <v>2773</v>
      </c>
      <c r="F193" s="203" t="s">
        <v>2774</v>
      </c>
      <c r="G193" s="204" t="s">
        <v>216</v>
      </c>
      <c r="H193" s="205">
        <v>103</v>
      </c>
      <c r="I193" s="206"/>
      <c r="J193" s="207">
        <f>ROUND(I193*H193,2)</f>
        <v>0</v>
      </c>
      <c r="K193" s="208"/>
      <c r="L193" s="209"/>
      <c r="M193" s="210" t="s">
        <v>1</v>
      </c>
      <c r="N193" s="211" t="s">
        <v>42</v>
      </c>
      <c r="O193" s="78"/>
      <c r="P193" s="188">
        <f>O193*H193</f>
        <v>0</v>
      </c>
      <c r="Q193" s="188">
        <v>0</v>
      </c>
      <c r="R193" s="188">
        <f>Q193*H193</f>
        <v>0</v>
      </c>
      <c r="S193" s="188">
        <v>0</v>
      </c>
      <c r="T193" s="189">
        <f>S193*H193</f>
        <v>0</v>
      </c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R193" s="190" t="s">
        <v>523</v>
      </c>
      <c r="AT193" s="190" t="s">
        <v>201</v>
      </c>
      <c r="AU193" s="190" t="s">
        <v>171</v>
      </c>
      <c r="AY193" s="19" t="s">
        <v>165</v>
      </c>
      <c r="BE193" s="191">
        <f>IF(N193="základná",J193,0)</f>
        <v>0</v>
      </c>
      <c r="BF193" s="191">
        <f>IF(N193="znížená",J193,0)</f>
        <v>0</v>
      </c>
      <c r="BG193" s="191">
        <f>IF(N193="zákl. prenesená",J193,0)</f>
        <v>0</v>
      </c>
      <c r="BH193" s="191">
        <f>IF(N193="zníž. prenesená",J193,0)</f>
        <v>0</v>
      </c>
      <c r="BI193" s="191">
        <f>IF(N193="nulová",J193,0)</f>
        <v>0</v>
      </c>
      <c r="BJ193" s="19" t="s">
        <v>171</v>
      </c>
      <c r="BK193" s="191">
        <f>ROUND(I193*H193,2)</f>
        <v>0</v>
      </c>
      <c r="BL193" s="19" t="s">
        <v>240</v>
      </c>
      <c r="BM193" s="190" t="s">
        <v>2775</v>
      </c>
    </row>
    <row r="194" s="2" customFormat="1" ht="33" customHeight="1">
      <c r="A194" s="38"/>
      <c r="B194" s="177"/>
      <c r="C194" s="178" t="s">
        <v>712</v>
      </c>
      <c r="D194" s="178" t="s">
        <v>167</v>
      </c>
      <c r="E194" s="179" t="s">
        <v>2776</v>
      </c>
      <c r="F194" s="180" t="s">
        <v>2777</v>
      </c>
      <c r="G194" s="181" t="s">
        <v>216</v>
      </c>
      <c r="H194" s="182">
        <v>88</v>
      </c>
      <c r="I194" s="183"/>
      <c r="J194" s="184">
        <f>ROUND(I194*H194,2)</f>
        <v>0</v>
      </c>
      <c r="K194" s="185"/>
      <c r="L194" s="39"/>
      <c r="M194" s="186" t="s">
        <v>1</v>
      </c>
      <c r="N194" s="187" t="s">
        <v>42</v>
      </c>
      <c r="O194" s="78"/>
      <c r="P194" s="188">
        <f>O194*H194</f>
        <v>0</v>
      </c>
      <c r="Q194" s="188">
        <v>0</v>
      </c>
      <c r="R194" s="188">
        <f>Q194*H194</f>
        <v>0</v>
      </c>
      <c r="S194" s="188">
        <v>0</v>
      </c>
      <c r="T194" s="189">
        <f>S194*H194</f>
        <v>0</v>
      </c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R194" s="190" t="s">
        <v>240</v>
      </c>
      <c r="AT194" s="190" t="s">
        <v>167</v>
      </c>
      <c r="AU194" s="190" t="s">
        <v>171</v>
      </c>
      <c r="AY194" s="19" t="s">
        <v>165</v>
      </c>
      <c r="BE194" s="191">
        <f>IF(N194="základná",J194,0)</f>
        <v>0</v>
      </c>
      <c r="BF194" s="191">
        <f>IF(N194="znížená",J194,0)</f>
        <v>0</v>
      </c>
      <c r="BG194" s="191">
        <f>IF(N194="zákl. prenesená",J194,0)</f>
        <v>0</v>
      </c>
      <c r="BH194" s="191">
        <f>IF(N194="zníž. prenesená",J194,0)</f>
        <v>0</v>
      </c>
      <c r="BI194" s="191">
        <f>IF(N194="nulová",J194,0)</f>
        <v>0</v>
      </c>
      <c r="BJ194" s="19" t="s">
        <v>171</v>
      </c>
      <c r="BK194" s="191">
        <f>ROUND(I194*H194,2)</f>
        <v>0</v>
      </c>
      <c r="BL194" s="19" t="s">
        <v>240</v>
      </c>
      <c r="BM194" s="190" t="s">
        <v>2778</v>
      </c>
    </row>
    <row r="195" s="2" customFormat="1" ht="37.8" customHeight="1">
      <c r="A195" s="38"/>
      <c r="B195" s="177"/>
      <c r="C195" s="178" t="s">
        <v>716</v>
      </c>
      <c r="D195" s="178" t="s">
        <v>167</v>
      </c>
      <c r="E195" s="179" t="s">
        <v>2779</v>
      </c>
      <c r="F195" s="180" t="s">
        <v>2780</v>
      </c>
      <c r="G195" s="181" t="s">
        <v>216</v>
      </c>
      <c r="H195" s="182">
        <v>15</v>
      </c>
      <c r="I195" s="183"/>
      <c r="J195" s="184">
        <f>ROUND(I195*H195,2)</f>
        <v>0</v>
      </c>
      <c r="K195" s="185"/>
      <c r="L195" s="39"/>
      <c r="M195" s="186" t="s">
        <v>1</v>
      </c>
      <c r="N195" s="187" t="s">
        <v>42</v>
      </c>
      <c r="O195" s="78"/>
      <c r="P195" s="188">
        <f>O195*H195</f>
        <v>0</v>
      </c>
      <c r="Q195" s="188">
        <v>0</v>
      </c>
      <c r="R195" s="188">
        <f>Q195*H195</f>
        <v>0</v>
      </c>
      <c r="S195" s="188">
        <v>0</v>
      </c>
      <c r="T195" s="189">
        <f>S195*H195</f>
        <v>0</v>
      </c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R195" s="190" t="s">
        <v>240</v>
      </c>
      <c r="AT195" s="190" t="s">
        <v>167</v>
      </c>
      <c r="AU195" s="190" t="s">
        <v>171</v>
      </c>
      <c r="AY195" s="19" t="s">
        <v>165</v>
      </c>
      <c r="BE195" s="191">
        <f>IF(N195="základná",J195,0)</f>
        <v>0</v>
      </c>
      <c r="BF195" s="191">
        <f>IF(N195="znížená",J195,0)</f>
        <v>0</v>
      </c>
      <c r="BG195" s="191">
        <f>IF(N195="zákl. prenesená",J195,0)</f>
        <v>0</v>
      </c>
      <c r="BH195" s="191">
        <f>IF(N195="zníž. prenesená",J195,0)</f>
        <v>0</v>
      </c>
      <c r="BI195" s="191">
        <f>IF(N195="nulová",J195,0)</f>
        <v>0</v>
      </c>
      <c r="BJ195" s="19" t="s">
        <v>171</v>
      </c>
      <c r="BK195" s="191">
        <f>ROUND(I195*H195,2)</f>
        <v>0</v>
      </c>
      <c r="BL195" s="19" t="s">
        <v>240</v>
      </c>
      <c r="BM195" s="190" t="s">
        <v>2781</v>
      </c>
    </row>
    <row r="196" s="2" customFormat="1" ht="24.15" customHeight="1">
      <c r="A196" s="38"/>
      <c r="B196" s="177"/>
      <c r="C196" s="178" t="s">
        <v>720</v>
      </c>
      <c r="D196" s="178" t="s">
        <v>167</v>
      </c>
      <c r="E196" s="179" t="s">
        <v>2782</v>
      </c>
      <c r="F196" s="180" t="s">
        <v>2783</v>
      </c>
      <c r="G196" s="181" t="s">
        <v>216</v>
      </c>
      <c r="H196" s="182">
        <v>18</v>
      </c>
      <c r="I196" s="183"/>
      <c r="J196" s="184">
        <f>ROUND(I196*H196,2)</f>
        <v>0</v>
      </c>
      <c r="K196" s="185"/>
      <c r="L196" s="39"/>
      <c r="M196" s="186" t="s">
        <v>1</v>
      </c>
      <c r="N196" s="187" t="s">
        <v>42</v>
      </c>
      <c r="O196" s="78"/>
      <c r="P196" s="188">
        <f>O196*H196</f>
        <v>0</v>
      </c>
      <c r="Q196" s="188">
        <v>0</v>
      </c>
      <c r="R196" s="188">
        <f>Q196*H196</f>
        <v>0</v>
      </c>
      <c r="S196" s="188">
        <v>0</v>
      </c>
      <c r="T196" s="189">
        <f>S196*H196</f>
        <v>0</v>
      </c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R196" s="190" t="s">
        <v>240</v>
      </c>
      <c r="AT196" s="190" t="s">
        <v>167</v>
      </c>
      <c r="AU196" s="190" t="s">
        <v>171</v>
      </c>
      <c r="AY196" s="19" t="s">
        <v>165</v>
      </c>
      <c r="BE196" s="191">
        <f>IF(N196="základná",J196,0)</f>
        <v>0</v>
      </c>
      <c r="BF196" s="191">
        <f>IF(N196="znížená",J196,0)</f>
        <v>0</v>
      </c>
      <c r="BG196" s="191">
        <f>IF(N196="zákl. prenesená",J196,0)</f>
        <v>0</v>
      </c>
      <c r="BH196" s="191">
        <f>IF(N196="zníž. prenesená",J196,0)</f>
        <v>0</v>
      </c>
      <c r="BI196" s="191">
        <f>IF(N196="nulová",J196,0)</f>
        <v>0</v>
      </c>
      <c r="BJ196" s="19" t="s">
        <v>171</v>
      </c>
      <c r="BK196" s="191">
        <f>ROUND(I196*H196,2)</f>
        <v>0</v>
      </c>
      <c r="BL196" s="19" t="s">
        <v>240</v>
      </c>
      <c r="BM196" s="190" t="s">
        <v>2784</v>
      </c>
    </row>
    <row r="197" s="2" customFormat="1" ht="37.8" customHeight="1">
      <c r="A197" s="38"/>
      <c r="B197" s="177"/>
      <c r="C197" s="201" t="s">
        <v>725</v>
      </c>
      <c r="D197" s="201" t="s">
        <v>201</v>
      </c>
      <c r="E197" s="202" t="s">
        <v>2785</v>
      </c>
      <c r="F197" s="203" t="s">
        <v>2786</v>
      </c>
      <c r="G197" s="204" t="s">
        <v>216</v>
      </c>
      <c r="H197" s="205">
        <v>18</v>
      </c>
      <c r="I197" s="206"/>
      <c r="J197" s="207">
        <f>ROUND(I197*H197,2)</f>
        <v>0</v>
      </c>
      <c r="K197" s="208"/>
      <c r="L197" s="209"/>
      <c r="M197" s="210" t="s">
        <v>1</v>
      </c>
      <c r="N197" s="211" t="s">
        <v>42</v>
      </c>
      <c r="O197" s="78"/>
      <c r="P197" s="188">
        <f>O197*H197</f>
        <v>0</v>
      </c>
      <c r="Q197" s="188">
        <v>0</v>
      </c>
      <c r="R197" s="188">
        <f>Q197*H197</f>
        <v>0</v>
      </c>
      <c r="S197" s="188">
        <v>0</v>
      </c>
      <c r="T197" s="189">
        <f>S197*H197</f>
        <v>0</v>
      </c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R197" s="190" t="s">
        <v>523</v>
      </c>
      <c r="AT197" s="190" t="s">
        <v>201</v>
      </c>
      <c r="AU197" s="190" t="s">
        <v>171</v>
      </c>
      <c r="AY197" s="19" t="s">
        <v>165</v>
      </c>
      <c r="BE197" s="191">
        <f>IF(N197="základná",J197,0)</f>
        <v>0</v>
      </c>
      <c r="BF197" s="191">
        <f>IF(N197="znížená",J197,0)</f>
        <v>0</v>
      </c>
      <c r="BG197" s="191">
        <f>IF(N197="zákl. prenesená",J197,0)</f>
        <v>0</v>
      </c>
      <c r="BH197" s="191">
        <f>IF(N197="zníž. prenesená",J197,0)</f>
        <v>0</v>
      </c>
      <c r="BI197" s="191">
        <f>IF(N197="nulová",J197,0)</f>
        <v>0</v>
      </c>
      <c r="BJ197" s="19" t="s">
        <v>171</v>
      </c>
      <c r="BK197" s="191">
        <f>ROUND(I197*H197,2)</f>
        <v>0</v>
      </c>
      <c r="BL197" s="19" t="s">
        <v>240</v>
      </c>
      <c r="BM197" s="190" t="s">
        <v>2787</v>
      </c>
    </row>
    <row r="198" s="2" customFormat="1" ht="24.15" customHeight="1">
      <c r="A198" s="38"/>
      <c r="B198" s="177"/>
      <c r="C198" s="178" t="s">
        <v>730</v>
      </c>
      <c r="D198" s="178" t="s">
        <v>167</v>
      </c>
      <c r="E198" s="179" t="s">
        <v>2788</v>
      </c>
      <c r="F198" s="180" t="s">
        <v>2789</v>
      </c>
      <c r="G198" s="181" t="s">
        <v>216</v>
      </c>
      <c r="H198" s="182">
        <v>9</v>
      </c>
      <c r="I198" s="183"/>
      <c r="J198" s="184">
        <f>ROUND(I198*H198,2)</f>
        <v>0</v>
      </c>
      <c r="K198" s="185"/>
      <c r="L198" s="39"/>
      <c r="M198" s="186" t="s">
        <v>1</v>
      </c>
      <c r="N198" s="187" t="s">
        <v>42</v>
      </c>
      <c r="O198" s="78"/>
      <c r="P198" s="188">
        <f>O198*H198</f>
        <v>0</v>
      </c>
      <c r="Q198" s="188">
        <v>0</v>
      </c>
      <c r="R198" s="188">
        <f>Q198*H198</f>
        <v>0</v>
      </c>
      <c r="S198" s="188">
        <v>0</v>
      </c>
      <c r="T198" s="189">
        <f>S198*H198</f>
        <v>0</v>
      </c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R198" s="190" t="s">
        <v>240</v>
      </c>
      <c r="AT198" s="190" t="s">
        <v>167</v>
      </c>
      <c r="AU198" s="190" t="s">
        <v>171</v>
      </c>
      <c r="AY198" s="19" t="s">
        <v>165</v>
      </c>
      <c r="BE198" s="191">
        <f>IF(N198="základná",J198,0)</f>
        <v>0</v>
      </c>
      <c r="BF198" s="191">
        <f>IF(N198="znížená",J198,0)</f>
        <v>0</v>
      </c>
      <c r="BG198" s="191">
        <f>IF(N198="zákl. prenesená",J198,0)</f>
        <v>0</v>
      </c>
      <c r="BH198" s="191">
        <f>IF(N198="zníž. prenesená",J198,0)</f>
        <v>0</v>
      </c>
      <c r="BI198" s="191">
        <f>IF(N198="nulová",J198,0)</f>
        <v>0</v>
      </c>
      <c r="BJ198" s="19" t="s">
        <v>171</v>
      </c>
      <c r="BK198" s="191">
        <f>ROUND(I198*H198,2)</f>
        <v>0</v>
      </c>
      <c r="BL198" s="19" t="s">
        <v>240</v>
      </c>
      <c r="BM198" s="190" t="s">
        <v>2790</v>
      </c>
    </row>
    <row r="199" s="2" customFormat="1" ht="37.8" customHeight="1">
      <c r="A199" s="38"/>
      <c r="B199" s="177"/>
      <c r="C199" s="201" t="s">
        <v>734</v>
      </c>
      <c r="D199" s="201" t="s">
        <v>201</v>
      </c>
      <c r="E199" s="202" t="s">
        <v>2791</v>
      </c>
      <c r="F199" s="203" t="s">
        <v>2792</v>
      </c>
      <c r="G199" s="204" t="s">
        <v>216</v>
      </c>
      <c r="H199" s="205">
        <v>9</v>
      </c>
      <c r="I199" s="206"/>
      <c r="J199" s="207">
        <f>ROUND(I199*H199,2)</f>
        <v>0</v>
      </c>
      <c r="K199" s="208"/>
      <c r="L199" s="209"/>
      <c r="M199" s="210" t="s">
        <v>1</v>
      </c>
      <c r="N199" s="211" t="s">
        <v>42</v>
      </c>
      <c r="O199" s="78"/>
      <c r="P199" s="188">
        <f>O199*H199</f>
        <v>0</v>
      </c>
      <c r="Q199" s="188">
        <v>0</v>
      </c>
      <c r="R199" s="188">
        <f>Q199*H199</f>
        <v>0</v>
      </c>
      <c r="S199" s="188">
        <v>0</v>
      </c>
      <c r="T199" s="189">
        <f>S199*H199</f>
        <v>0</v>
      </c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R199" s="190" t="s">
        <v>523</v>
      </c>
      <c r="AT199" s="190" t="s">
        <v>201</v>
      </c>
      <c r="AU199" s="190" t="s">
        <v>171</v>
      </c>
      <c r="AY199" s="19" t="s">
        <v>165</v>
      </c>
      <c r="BE199" s="191">
        <f>IF(N199="základná",J199,0)</f>
        <v>0</v>
      </c>
      <c r="BF199" s="191">
        <f>IF(N199="znížená",J199,0)</f>
        <v>0</v>
      </c>
      <c r="BG199" s="191">
        <f>IF(N199="zákl. prenesená",J199,0)</f>
        <v>0</v>
      </c>
      <c r="BH199" s="191">
        <f>IF(N199="zníž. prenesená",J199,0)</f>
        <v>0</v>
      </c>
      <c r="BI199" s="191">
        <f>IF(N199="nulová",J199,0)</f>
        <v>0</v>
      </c>
      <c r="BJ199" s="19" t="s">
        <v>171</v>
      </c>
      <c r="BK199" s="191">
        <f>ROUND(I199*H199,2)</f>
        <v>0</v>
      </c>
      <c r="BL199" s="19" t="s">
        <v>240</v>
      </c>
      <c r="BM199" s="190" t="s">
        <v>2793</v>
      </c>
    </row>
    <row r="200" s="2" customFormat="1" ht="33" customHeight="1">
      <c r="A200" s="38"/>
      <c r="B200" s="177"/>
      <c r="C200" s="178" t="s">
        <v>738</v>
      </c>
      <c r="D200" s="178" t="s">
        <v>167</v>
      </c>
      <c r="E200" s="179" t="s">
        <v>2794</v>
      </c>
      <c r="F200" s="180" t="s">
        <v>2795</v>
      </c>
      <c r="G200" s="181" t="s">
        <v>216</v>
      </c>
      <c r="H200" s="182">
        <v>38</v>
      </c>
      <c r="I200" s="183"/>
      <c r="J200" s="184">
        <f>ROUND(I200*H200,2)</f>
        <v>0</v>
      </c>
      <c r="K200" s="185"/>
      <c r="L200" s="39"/>
      <c r="M200" s="186" t="s">
        <v>1</v>
      </c>
      <c r="N200" s="187" t="s">
        <v>42</v>
      </c>
      <c r="O200" s="78"/>
      <c r="P200" s="188">
        <f>O200*H200</f>
        <v>0</v>
      </c>
      <c r="Q200" s="188">
        <v>0</v>
      </c>
      <c r="R200" s="188">
        <f>Q200*H200</f>
        <v>0</v>
      </c>
      <c r="S200" s="188">
        <v>0</v>
      </c>
      <c r="T200" s="189">
        <f>S200*H200</f>
        <v>0</v>
      </c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R200" s="190" t="s">
        <v>240</v>
      </c>
      <c r="AT200" s="190" t="s">
        <v>167</v>
      </c>
      <c r="AU200" s="190" t="s">
        <v>171</v>
      </c>
      <c r="AY200" s="19" t="s">
        <v>165</v>
      </c>
      <c r="BE200" s="191">
        <f>IF(N200="základná",J200,0)</f>
        <v>0</v>
      </c>
      <c r="BF200" s="191">
        <f>IF(N200="znížená",J200,0)</f>
        <v>0</v>
      </c>
      <c r="BG200" s="191">
        <f>IF(N200="zákl. prenesená",J200,0)</f>
        <v>0</v>
      </c>
      <c r="BH200" s="191">
        <f>IF(N200="zníž. prenesená",J200,0)</f>
        <v>0</v>
      </c>
      <c r="BI200" s="191">
        <f>IF(N200="nulová",J200,0)</f>
        <v>0</v>
      </c>
      <c r="BJ200" s="19" t="s">
        <v>171</v>
      </c>
      <c r="BK200" s="191">
        <f>ROUND(I200*H200,2)</f>
        <v>0</v>
      </c>
      <c r="BL200" s="19" t="s">
        <v>240</v>
      </c>
      <c r="BM200" s="190" t="s">
        <v>2796</v>
      </c>
    </row>
    <row r="201" s="2" customFormat="1" ht="37.8" customHeight="1">
      <c r="A201" s="38"/>
      <c r="B201" s="177"/>
      <c r="C201" s="201" t="s">
        <v>742</v>
      </c>
      <c r="D201" s="201" t="s">
        <v>201</v>
      </c>
      <c r="E201" s="202" t="s">
        <v>2797</v>
      </c>
      <c r="F201" s="203" t="s">
        <v>2798</v>
      </c>
      <c r="G201" s="204" t="s">
        <v>216</v>
      </c>
      <c r="H201" s="205">
        <v>30</v>
      </c>
      <c r="I201" s="206"/>
      <c r="J201" s="207">
        <f>ROUND(I201*H201,2)</f>
        <v>0</v>
      </c>
      <c r="K201" s="208"/>
      <c r="L201" s="209"/>
      <c r="M201" s="210" t="s">
        <v>1</v>
      </c>
      <c r="N201" s="211" t="s">
        <v>42</v>
      </c>
      <c r="O201" s="78"/>
      <c r="P201" s="188">
        <f>O201*H201</f>
        <v>0</v>
      </c>
      <c r="Q201" s="188">
        <v>0</v>
      </c>
      <c r="R201" s="188">
        <f>Q201*H201</f>
        <v>0</v>
      </c>
      <c r="S201" s="188">
        <v>0</v>
      </c>
      <c r="T201" s="189">
        <f>S201*H201</f>
        <v>0</v>
      </c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R201" s="190" t="s">
        <v>523</v>
      </c>
      <c r="AT201" s="190" t="s">
        <v>201</v>
      </c>
      <c r="AU201" s="190" t="s">
        <v>171</v>
      </c>
      <c r="AY201" s="19" t="s">
        <v>165</v>
      </c>
      <c r="BE201" s="191">
        <f>IF(N201="základná",J201,0)</f>
        <v>0</v>
      </c>
      <c r="BF201" s="191">
        <f>IF(N201="znížená",J201,0)</f>
        <v>0</v>
      </c>
      <c r="BG201" s="191">
        <f>IF(N201="zákl. prenesená",J201,0)</f>
        <v>0</v>
      </c>
      <c r="BH201" s="191">
        <f>IF(N201="zníž. prenesená",J201,0)</f>
        <v>0</v>
      </c>
      <c r="BI201" s="191">
        <f>IF(N201="nulová",J201,0)</f>
        <v>0</v>
      </c>
      <c r="BJ201" s="19" t="s">
        <v>171</v>
      </c>
      <c r="BK201" s="191">
        <f>ROUND(I201*H201,2)</f>
        <v>0</v>
      </c>
      <c r="BL201" s="19" t="s">
        <v>240</v>
      </c>
      <c r="BM201" s="190" t="s">
        <v>2799</v>
      </c>
    </row>
    <row r="202" s="2" customFormat="1" ht="37.8" customHeight="1">
      <c r="A202" s="38"/>
      <c r="B202" s="177"/>
      <c r="C202" s="201" t="s">
        <v>746</v>
      </c>
      <c r="D202" s="201" t="s">
        <v>201</v>
      </c>
      <c r="E202" s="202" t="s">
        <v>2800</v>
      </c>
      <c r="F202" s="203" t="s">
        <v>2801</v>
      </c>
      <c r="G202" s="204" t="s">
        <v>216</v>
      </c>
      <c r="H202" s="205">
        <v>8</v>
      </c>
      <c r="I202" s="206"/>
      <c r="J202" s="207">
        <f>ROUND(I202*H202,2)</f>
        <v>0</v>
      </c>
      <c r="K202" s="208"/>
      <c r="L202" s="209"/>
      <c r="M202" s="210" t="s">
        <v>1</v>
      </c>
      <c r="N202" s="211" t="s">
        <v>42</v>
      </c>
      <c r="O202" s="78"/>
      <c r="P202" s="188">
        <f>O202*H202</f>
        <v>0</v>
      </c>
      <c r="Q202" s="188">
        <v>0</v>
      </c>
      <c r="R202" s="188">
        <f>Q202*H202</f>
        <v>0</v>
      </c>
      <c r="S202" s="188">
        <v>0</v>
      </c>
      <c r="T202" s="189">
        <f>S202*H202</f>
        <v>0</v>
      </c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R202" s="190" t="s">
        <v>523</v>
      </c>
      <c r="AT202" s="190" t="s">
        <v>201</v>
      </c>
      <c r="AU202" s="190" t="s">
        <v>171</v>
      </c>
      <c r="AY202" s="19" t="s">
        <v>165</v>
      </c>
      <c r="BE202" s="191">
        <f>IF(N202="základná",J202,0)</f>
        <v>0</v>
      </c>
      <c r="BF202" s="191">
        <f>IF(N202="znížená",J202,0)</f>
        <v>0</v>
      </c>
      <c r="BG202" s="191">
        <f>IF(N202="zákl. prenesená",J202,0)</f>
        <v>0</v>
      </c>
      <c r="BH202" s="191">
        <f>IF(N202="zníž. prenesená",J202,0)</f>
        <v>0</v>
      </c>
      <c r="BI202" s="191">
        <f>IF(N202="nulová",J202,0)</f>
        <v>0</v>
      </c>
      <c r="BJ202" s="19" t="s">
        <v>171</v>
      </c>
      <c r="BK202" s="191">
        <f>ROUND(I202*H202,2)</f>
        <v>0</v>
      </c>
      <c r="BL202" s="19" t="s">
        <v>240</v>
      </c>
      <c r="BM202" s="190" t="s">
        <v>2802</v>
      </c>
    </row>
    <row r="203" s="2" customFormat="1" ht="33" customHeight="1">
      <c r="A203" s="38"/>
      <c r="B203" s="177"/>
      <c r="C203" s="178" t="s">
        <v>751</v>
      </c>
      <c r="D203" s="178" t="s">
        <v>167</v>
      </c>
      <c r="E203" s="179" t="s">
        <v>2803</v>
      </c>
      <c r="F203" s="180" t="s">
        <v>2804</v>
      </c>
      <c r="G203" s="181" t="s">
        <v>216</v>
      </c>
      <c r="H203" s="182">
        <v>12</v>
      </c>
      <c r="I203" s="183"/>
      <c r="J203" s="184">
        <f>ROUND(I203*H203,2)</f>
        <v>0</v>
      </c>
      <c r="K203" s="185"/>
      <c r="L203" s="39"/>
      <c r="M203" s="186" t="s">
        <v>1</v>
      </c>
      <c r="N203" s="187" t="s">
        <v>42</v>
      </c>
      <c r="O203" s="78"/>
      <c r="P203" s="188">
        <f>O203*H203</f>
        <v>0</v>
      </c>
      <c r="Q203" s="188">
        <v>0</v>
      </c>
      <c r="R203" s="188">
        <f>Q203*H203</f>
        <v>0</v>
      </c>
      <c r="S203" s="188">
        <v>0</v>
      </c>
      <c r="T203" s="189">
        <f>S203*H203</f>
        <v>0</v>
      </c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R203" s="190" t="s">
        <v>240</v>
      </c>
      <c r="AT203" s="190" t="s">
        <v>167</v>
      </c>
      <c r="AU203" s="190" t="s">
        <v>171</v>
      </c>
      <c r="AY203" s="19" t="s">
        <v>165</v>
      </c>
      <c r="BE203" s="191">
        <f>IF(N203="základná",J203,0)</f>
        <v>0</v>
      </c>
      <c r="BF203" s="191">
        <f>IF(N203="znížená",J203,0)</f>
        <v>0</v>
      </c>
      <c r="BG203" s="191">
        <f>IF(N203="zákl. prenesená",J203,0)</f>
        <v>0</v>
      </c>
      <c r="BH203" s="191">
        <f>IF(N203="zníž. prenesená",J203,0)</f>
        <v>0</v>
      </c>
      <c r="BI203" s="191">
        <f>IF(N203="nulová",J203,0)</f>
        <v>0</v>
      </c>
      <c r="BJ203" s="19" t="s">
        <v>171</v>
      </c>
      <c r="BK203" s="191">
        <f>ROUND(I203*H203,2)</f>
        <v>0</v>
      </c>
      <c r="BL203" s="19" t="s">
        <v>240</v>
      </c>
      <c r="BM203" s="190" t="s">
        <v>2805</v>
      </c>
    </row>
    <row r="204" s="2" customFormat="1" ht="37.8" customHeight="1">
      <c r="A204" s="38"/>
      <c r="B204" s="177"/>
      <c r="C204" s="201" t="s">
        <v>767</v>
      </c>
      <c r="D204" s="201" t="s">
        <v>201</v>
      </c>
      <c r="E204" s="202" t="s">
        <v>2806</v>
      </c>
      <c r="F204" s="203" t="s">
        <v>2807</v>
      </c>
      <c r="G204" s="204" t="s">
        <v>216</v>
      </c>
      <c r="H204" s="205">
        <v>2</v>
      </c>
      <c r="I204" s="206"/>
      <c r="J204" s="207">
        <f>ROUND(I204*H204,2)</f>
        <v>0</v>
      </c>
      <c r="K204" s="208"/>
      <c r="L204" s="209"/>
      <c r="M204" s="210" t="s">
        <v>1</v>
      </c>
      <c r="N204" s="211" t="s">
        <v>42</v>
      </c>
      <c r="O204" s="78"/>
      <c r="P204" s="188">
        <f>O204*H204</f>
        <v>0</v>
      </c>
      <c r="Q204" s="188">
        <v>0</v>
      </c>
      <c r="R204" s="188">
        <f>Q204*H204</f>
        <v>0</v>
      </c>
      <c r="S204" s="188">
        <v>0</v>
      </c>
      <c r="T204" s="189">
        <f>S204*H204</f>
        <v>0</v>
      </c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R204" s="190" t="s">
        <v>523</v>
      </c>
      <c r="AT204" s="190" t="s">
        <v>201</v>
      </c>
      <c r="AU204" s="190" t="s">
        <v>171</v>
      </c>
      <c r="AY204" s="19" t="s">
        <v>165</v>
      </c>
      <c r="BE204" s="191">
        <f>IF(N204="základná",J204,0)</f>
        <v>0</v>
      </c>
      <c r="BF204" s="191">
        <f>IF(N204="znížená",J204,0)</f>
        <v>0</v>
      </c>
      <c r="BG204" s="191">
        <f>IF(N204="zákl. prenesená",J204,0)</f>
        <v>0</v>
      </c>
      <c r="BH204" s="191">
        <f>IF(N204="zníž. prenesená",J204,0)</f>
        <v>0</v>
      </c>
      <c r="BI204" s="191">
        <f>IF(N204="nulová",J204,0)</f>
        <v>0</v>
      </c>
      <c r="BJ204" s="19" t="s">
        <v>171</v>
      </c>
      <c r="BK204" s="191">
        <f>ROUND(I204*H204,2)</f>
        <v>0</v>
      </c>
      <c r="BL204" s="19" t="s">
        <v>240</v>
      </c>
      <c r="BM204" s="190" t="s">
        <v>2808</v>
      </c>
    </row>
    <row r="205" s="2" customFormat="1" ht="37.8" customHeight="1">
      <c r="A205" s="38"/>
      <c r="B205" s="177"/>
      <c r="C205" s="201" t="s">
        <v>775</v>
      </c>
      <c r="D205" s="201" t="s">
        <v>201</v>
      </c>
      <c r="E205" s="202" t="s">
        <v>2809</v>
      </c>
      <c r="F205" s="203" t="s">
        <v>2810</v>
      </c>
      <c r="G205" s="204" t="s">
        <v>216</v>
      </c>
      <c r="H205" s="205">
        <v>9</v>
      </c>
      <c r="I205" s="206"/>
      <c r="J205" s="207">
        <f>ROUND(I205*H205,2)</f>
        <v>0</v>
      </c>
      <c r="K205" s="208"/>
      <c r="L205" s="209"/>
      <c r="M205" s="210" t="s">
        <v>1</v>
      </c>
      <c r="N205" s="211" t="s">
        <v>42</v>
      </c>
      <c r="O205" s="78"/>
      <c r="P205" s="188">
        <f>O205*H205</f>
        <v>0</v>
      </c>
      <c r="Q205" s="188">
        <v>0</v>
      </c>
      <c r="R205" s="188">
        <f>Q205*H205</f>
        <v>0</v>
      </c>
      <c r="S205" s="188">
        <v>0</v>
      </c>
      <c r="T205" s="189">
        <f>S205*H205</f>
        <v>0</v>
      </c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R205" s="190" t="s">
        <v>523</v>
      </c>
      <c r="AT205" s="190" t="s">
        <v>201</v>
      </c>
      <c r="AU205" s="190" t="s">
        <v>171</v>
      </c>
      <c r="AY205" s="19" t="s">
        <v>165</v>
      </c>
      <c r="BE205" s="191">
        <f>IF(N205="základná",J205,0)</f>
        <v>0</v>
      </c>
      <c r="BF205" s="191">
        <f>IF(N205="znížená",J205,0)</f>
        <v>0</v>
      </c>
      <c r="BG205" s="191">
        <f>IF(N205="zákl. prenesená",J205,0)</f>
        <v>0</v>
      </c>
      <c r="BH205" s="191">
        <f>IF(N205="zníž. prenesená",J205,0)</f>
        <v>0</v>
      </c>
      <c r="BI205" s="191">
        <f>IF(N205="nulová",J205,0)</f>
        <v>0</v>
      </c>
      <c r="BJ205" s="19" t="s">
        <v>171</v>
      </c>
      <c r="BK205" s="191">
        <f>ROUND(I205*H205,2)</f>
        <v>0</v>
      </c>
      <c r="BL205" s="19" t="s">
        <v>240</v>
      </c>
      <c r="BM205" s="190" t="s">
        <v>2811</v>
      </c>
    </row>
    <row r="206" s="2" customFormat="1" ht="37.8" customHeight="1">
      <c r="A206" s="38"/>
      <c r="B206" s="177"/>
      <c r="C206" s="201" t="s">
        <v>782</v>
      </c>
      <c r="D206" s="201" t="s">
        <v>201</v>
      </c>
      <c r="E206" s="202" t="s">
        <v>2812</v>
      </c>
      <c r="F206" s="203" t="s">
        <v>2813</v>
      </c>
      <c r="G206" s="204" t="s">
        <v>216</v>
      </c>
      <c r="H206" s="205">
        <v>1</v>
      </c>
      <c r="I206" s="206"/>
      <c r="J206" s="207">
        <f>ROUND(I206*H206,2)</f>
        <v>0</v>
      </c>
      <c r="K206" s="208"/>
      <c r="L206" s="209"/>
      <c r="M206" s="210" t="s">
        <v>1</v>
      </c>
      <c r="N206" s="211" t="s">
        <v>42</v>
      </c>
      <c r="O206" s="78"/>
      <c r="P206" s="188">
        <f>O206*H206</f>
        <v>0</v>
      </c>
      <c r="Q206" s="188">
        <v>0</v>
      </c>
      <c r="R206" s="188">
        <f>Q206*H206</f>
        <v>0</v>
      </c>
      <c r="S206" s="188">
        <v>0</v>
      </c>
      <c r="T206" s="189">
        <f>S206*H206</f>
        <v>0</v>
      </c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R206" s="190" t="s">
        <v>523</v>
      </c>
      <c r="AT206" s="190" t="s">
        <v>201</v>
      </c>
      <c r="AU206" s="190" t="s">
        <v>171</v>
      </c>
      <c r="AY206" s="19" t="s">
        <v>165</v>
      </c>
      <c r="BE206" s="191">
        <f>IF(N206="základná",J206,0)</f>
        <v>0</v>
      </c>
      <c r="BF206" s="191">
        <f>IF(N206="znížená",J206,0)</f>
        <v>0</v>
      </c>
      <c r="BG206" s="191">
        <f>IF(N206="zákl. prenesená",J206,0)</f>
        <v>0</v>
      </c>
      <c r="BH206" s="191">
        <f>IF(N206="zníž. prenesená",J206,0)</f>
        <v>0</v>
      </c>
      <c r="BI206" s="191">
        <f>IF(N206="nulová",J206,0)</f>
        <v>0</v>
      </c>
      <c r="BJ206" s="19" t="s">
        <v>171</v>
      </c>
      <c r="BK206" s="191">
        <f>ROUND(I206*H206,2)</f>
        <v>0</v>
      </c>
      <c r="BL206" s="19" t="s">
        <v>240</v>
      </c>
      <c r="BM206" s="190" t="s">
        <v>2814</v>
      </c>
    </row>
    <row r="207" s="2" customFormat="1" ht="33" customHeight="1">
      <c r="A207" s="38"/>
      <c r="B207" s="177"/>
      <c r="C207" s="178" t="s">
        <v>789</v>
      </c>
      <c r="D207" s="178" t="s">
        <v>167</v>
      </c>
      <c r="E207" s="179" t="s">
        <v>2815</v>
      </c>
      <c r="F207" s="180" t="s">
        <v>2816</v>
      </c>
      <c r="G207" s="181" t="s">
        <v>216</v>
      </c>
      <c r="H207" s="182">
        <v>3</v>
      </c>
      <c r="I207" s="183"/>
      <c r="J207" s="184">
        <f>ROUND(I207*H207,2)</f>
        <v>0</v>
      </c>
      <c r="K207" s="185"/>
      <c r="L207" s="39"/>
      <c r="M207" s="186" t="s">
        <v>1</v>
      </c>
      <c r="N207" s="187" t="s">
        <v>42</v>
      </c>
      <c r="O207" s="78"/>
      <c r="P207" s="188">
        <f>O207*H207</f>
        <v>0</v>
      </c>
      <c r="Q207" s="188">
        <v>0</v>
      </c>
      <c r="R207" s="188">
        <f>Q207*H207</f>
        <v>0</v>
      </c>
      <c r="S207" s="188">
        <v>0</v>
      </c>
      <c r="T207" s="189">
        <f>S207*H207</f>
        <v>0</v>
      </c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R207" s="190" t="s">
        <v>240</v>
      </c>
      <c r="AT207" s="190" t="s">
        <v>167</v>
      </c>
      <c r="AU207" s="190" t="s">
        <v>171</v>
      </c>
      <c r="AY207" s="19" t="s">
        <v>165</v>
      </c>
      <c r="BE207" s="191">
        <f>IF(N207="základná",J207,0)</f>
        <v>0</v>
      </c>
      <c r="BF207" s="191">
        <f>IF(N207="znížená",J207,0)</f>
        <v>0</v>
      </c>
      <c r="BG207" s="191">
        <f>IF(N207="zákl. prenesená",J207,0)</f>
        <v>0</v>
      </c>
      <c r="BH207" s="191">
        <f>IF(N207="zníž. prenesená",J207,0)</f>
        <v>0</v>
      </c>
      <c r="BI207" s="191">
        <f>IF(N207="nulová",J207,0)</f>
        <v>0</v>
      </c>
      <c r="BJ207" s="19" t="s">
        <v>171</v>
      </c>
      <c r="BK207" s="191">
        <f>ROUND(I207*H207,2)</f>
        <v>0</v>
      </c>
      <c r="BL207" s="19" t="s">
        <v>240</v>
      </c>
      <c r="BM207" s="190" t="s">
        <v>2817</v>
      </c>
    </row>
    <row r="208" s="2" customFormat="1" ht="37.8" customHeight="1">
      <c r="A208" s="38"/>
      <c r="B208" s="177"/>
      <c r="C208" s="201" t="s">
        <v>795</v>
      </c>
      <c r="D208" s="201" t="s">
        <v>201</v>
      </c>
      <c r="E208" s="202" t="s">
        <v>2818</v>
      </c>
      <c r="F208" s="203" t="s">
        <v>2819</v>
      </c>
      <c r="G208" s="204" t="s">
        <v>216</v>
      </c>
      <c r="H208" s="205">
        <v>3</v>
      </c>
      <c r="I208" s="206"/>
      <c r="J208" s="207">
        <f>ROUND(I208*H208,2)</f>
        <v>0</v>
      </c>
      <c r="K208" s="208"/>
      <c r="L208" s="209"/>
      <c r="M208" s="210" t="s">
        <v>1</v>
      </c>
      <c r="N208" s="211" t="s">
        <v>42</v>
      </c>
      <c r="O208" s="78"/>
      <c r="P208" s="188">
        <f>O208*H208</f>
        <v>0</v>
      </c>
      <c r="Q208" s="188">
        <v>0</v>
      </c>
      <c r="R208" s="188">
        <f>Q208*H208</f>
        <v>0</v>
      </c>
      <c r="S208" s="188">
        <v>0</v>
      </c>
      <c r="T208" s="189">
        <f>S208*H208</f>
        <v>0</v>
      </c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R208" s="190" t="s">
        <v>523</v>
      </c>
      <c r="AT208" s="190" t="s">
        <v>201</v>
      </c>
      <c r="AU208" s="190" t="s">
        <v>171</v>
      </c>
      <c r="AY208" s="19" t="s">
        <v>165</v>
      </c>
      <c r="BE208" s="191">
        <f>IF(N208="základná",J208,0)</f>
        <v>0</v>
      </c>
      <c r="BF208" s="191">
        <f>IF(N208="znížená",J208,0)</f>
        <v>0</v>
      </c>
      <c r="BG208" s="191">
        <f>IF(N208="zákl. prenesená",J208,0)</f>
        <v>0</v>
      </c>
      <c r="BH208" s="191">
        <f>IF(N208="zníž. prenesená",J208,0)</f>
        <v>0</v>
      </c>
      <c r="BI208" s="191">
        <f>IF(N208="nulová",J208,0)</f>
        <v>0</v>
      </c>
      <c r="BJ208" s="19" t="s">
        <v>171</v>
      </c>
      <c r="BK208" s="191">
        <f>ROUND(I208*H208,2)</f>
        <v>0</v>
      </c>
      <c r="BL208" s="19" t="s">
        <v>240</v>
      </c>
      <c r="BM208" s="190" t="s">
        <v>2820</v>
      </c>
    </row>
    <row r="209" s="2" customFormat="1" ht="24.15" customHeight="1">
      <c r="A209" s="38"/>
      <c r="B209" s="177"/>
      <c r="C209" s="178" t="s">
        <v>799</v>
      </c>
      <c r="D209" s="178" t="s">
        <v>167</v>
      </c>
      <c r="E209" s="179" t="s">
        <v>2821</v>
      </c>
      <c r="F209" s="180" t="s">
        <v>2822</v>
      </c>
      <c r="G209" s="181" t="s">
        <v>216</v>
      </c>
      <c r="H209" s="182">
        <v>10</v>
      </c>
      <c r="I209" s="183"/>
      <c r="J209" s="184">
        <f>ROUND(I209*H209,2)</f>
        <v>0</v>
      </c>
      <c r="K209" s="185"/>
      <c r="L209" s="39"/>
      <c r="M209" s="186" t="s">
        <v>1</v>
      </c>
      <c r="N209" s="187" t="s">
        <v>42</v>
      </c>
      <c r="O209" s="78"/>
      <c r="P209" s="188">
        <f>O209*H209</f>
        <v>0</v>
      </c>
      <c r="Q209" s="188">
        <v>0</v>
      </c>
      <c r="R209" s="188">
        <f>Q209*H209</f>
        <v>0</v>
      </c>
      <c r="S209" s="188">
        <v>0</v>
      </c>
      <c r="T209" s="189">
        <f>S209*H209</f>
        <v>0</v>
      </c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R209" s="190" t="s">
        <v>240</v>
      </c>
      <c r="AT209" s="190" t="s">
        <v>167</v>
      </c>
      <c r="AU209" s="190" t="s">
        <v>171</v>
      </c>
      <c r="AY209" s="19" t="s">
        <v>165</v>
      </c>
      <c r="BE209" s="191">
        <f>IF(N209="základná",J209,0)</f>
        <v>0</v>
      </c>
      <c r="BF209" s="191">
        <f>IF(N209="znížená",J209,0)</f>
        <v>0</v>
      </c>
      <c r="BG209" s="191">
        <f>IF(N209="zákl. prenesená",J209,0)</f>
        <v>0</v>
      </c>
      <c r="BH209" s="191">
        <f>IF(N209="zníž. prenesená",J209,0)</f>
        <v>0</v>
      </c>
      <c r="BI209" s="191">
        <f>IF(N209="nulová",J209,0)</f>
        <v>0</v>
      </c>
      <c r="BJ209" s="19" t="s">
        <v>171</v>
      </c>
      <c r="BK209" s="191">
        <f>ROUND(I209*H209,2)</f>
        <v>0</v>
      </c>
      <c r="BL209" s="19" t="s">
        <v>240</v>
      </c>
      <c r="BM209" s="190" t="s">
        <v>2823</v>
      </c>
    </row>
    <row r="210" s="2" customFormat="1" ht="37.8" customHeight="1">
      <c r="A210" s="38"/>
      <c r="B210" s="177"/>
      <c r="C210" s="201" t="s">
        <v>807</v>
      </c>
      <c r="D210" s="201" t="s">
        <v>201</v>
      </c>
      <c r="E210" s="202" t="s">
        <v>2824</v>
      </c>
      <c r="F210" s="203" t="s">
        <v>2825</v>
      </c>
      <c r="G210" s="204" t="s">
        <v>216</v>
      </c>
      <c r="H210" s="205">
        <v>3</v>
      </c>
      <c r="I210" s="206"/>
      <c r="J210" s="207">
        <f>ROUND(I210*H210,2)</f>
        <v>0</v>
      </c>
      <c r="K210" s="208"/>
      <c r="L210" s="209"/>
      <c r="M210" s="210" t="s">
        <v>1</v>
      </c>
      <c r="N210" s="211" t="s">
        <v>42</v>
      </c>
      <c r="O210" s="78"/>
      <c r="P210" s="188">
        <f>O210*H210</f>
        <v>0</v>
      </c>
      <c r="Q210" s="188">
        <v>0</v>
      </c>
      <c r="R210" s="188">
        <f>Q210*H210</f>
        <v>0</v>
      </c>
      <c r="S210" s="188">
        <v>0</v>
      </c>
      <c r="T210" s="189">
        <f>S210*H210</f>
        <v>0</v>
      </c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R210" s="190" t="s">
        <v>523</v>
      </c>
      <c r="AT210" s="190" t="s">
        <v>201</v>
      </c>
      <c r="AU210" s="190" t="s">
        <v>171</v>
      </c>
      <c r="AY210" s="19" t="s">
        <v>165</v>
      </c>
      <c r="BE210" s="191">
        <f>IF(N210="základná",J210,0)</f>
        <v>0</v>
      </c>
      <c r="BF210" s="191">
        <f>IF(N210="znížená",J210,0)</f>
        <v>0</v>
      </c>
      <c r="BG210" s="191">
        <f>IF(N210="zákl. prenesená",J210,0)</f>
        <v>0</v>
      </c>
      <c r="BH210" s="191">
        <f>IF(N210="zníž. prenesená",J210,0)</f>
        <v>0</v>
      </c>
      <c r="BI210" s="191">
        <f>IF(N210="nulová",J210,0)</f>
        <v>0</v>
      </c>
      <c r="BJ210" s="19" t="s">
        <v>171</v>
      </c>
      <c r="BK210" s="191">
        <f>ROUND(I210*H210,2)</f>
        <v>0</v>
      </c>
      <c r="BL210" s="19" t="s">
        <v>240</v>
      </c>
      <c r="BM210" s="190" t="s">
        <v>2826</v>
      </c>
    </row>
    <row r="211" s="2" customFormat="1" ht="37.8" customHeight="1">
      <c r="A211" s="38"/>
      <c r="B211" s="177"/>
      <c r="C211" s="201" t="s">
        <v>823</v>
      </c>
      <c r="D211" s="201" t="s">
        <v>201</v>
      </c>
      <c r="E211" s="202" t="s">
        <v>2827</v>
      </c>
      <c r="F211" s="203" t="s">
        <v>2828</v>
      </c>
      <c r="G211" s="204" t="s">
        <v>216</v>
      </c>
      <c r="H211" s="205">
        <v>7</v>
      </c>
      <c r="I211" s="206"/>
      <c r="J211" s="207">
        <f>ROUND(I211*H211,2)</f>
        <v>0</v>
      </c>
      <c r="K211" s="208"/>
      <c r="L211" s="209"/>
      <c r="M211" s="210" t="s">
        <v>1</v>
      </c>
      <c r="N211" s="211" t="s">
        <v>42</v>
      </c>
      <c r="O211" s="78"/>
      <c r="P211" s="188">
        <f>O211*H211</f>
        <v>0</v>
      </c>
      <c r="Q211" s="188">
        <v>0</v>
      </c>
      <c r="R211" s="188">
        <f>Q211*H211</f>
        <v>0</v>
      </c>
      <c r="S211" s="188">
        <v>0</v>
      </c>
      <c r="T211" s="189">
        <f>S211*H211</f>
        <v>0</v>
      </c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R211" s="190" t="s">
        <v>523</v>
      </c>
      <c r="AT211" s="190" t="s">
        <v>201</v>
      </c>
      <c r="AU211" s="190" t="s">
        <v>171</v>
      </c>
      <c r="AY211" s="19" t="s">
        <v>165</v>
      </c>
      <c r="BE211" s="191">
        <f>IF(N211="základná",J211,0)</f>
        <v>0</v>
      </c>
      <c r="BF211" s="191">
        <f>IF(N211="znížená",J211,0)</f>
        <v>0</v>
      </c>
      <c r="BG211" s="191">
        <f>IF(N211="zákl. prenesená",J211,0)</f>
        <v>0</v>
      </c>
      <c r="BH211" s="191">
        <f>IF(N211="zníž. prenesená",J211,0)</f>
        <v>0</v>
      </c>
      <c r="BI211" s="191">
        <f>IF(N211="nulová",J211,0)</f>
        <v>0</v>
      </c>
      <c r="BJ211" s="19" t="s">
        <v>171</v>
      </c>
      <c r="BK211" s="191">
        <f>ROUND(I211*H211,2)</f>
        <v>0</v>
      </c>
      <c r="BL211" s="19" t="s">
        <v>240</v>
      </c>
      <c r="BM211" s="190" t="s">
        <v>2829</v>
      </c>
    </row>
    <row r="212" s="2" customFormat="1" ht="24.15" customHeight="1">
      <c r="A212" s="38"/>
      <c r="B212" s="177"/>
      <c r="C212" s="178" t="s">
        <v>835</v>
      </c>
      <c r="D212" s="178" t="s">
        <v>167</v>
      </c>
      <c r="E212" s="179" t="s">
        <v>2830</v>
      </c>
      <c r="F212" s="180" t="s">
        <v>2831</v>
      </c>
      <c r="G212" s="181" t="s">
        <v>216</v>
      </c>
      <c r="H212" s="182">
        <v>4</v>
      </c>
      <c r="I212" s="183"/>
      <c r="J212" s="184">
        <f>ROUND(I212*H212,2)</f>
        <v>0</v>
      </c>
      <c r="K212" s="185"/>
      <c r="L212" s="39"/>
      <c r="M212" s="186" t="s">
        <v>1</v>
      </c>
      <c r="N212" s="187" t="s">
        <v>42</v>
      </c>
      <c r="O212" s="78"/>
      <c r="P212" s="188">
        <f>O212*H212</f>
        <v>0</v>
      </c>
      <c r="Q212" s="188">
        <v>0</v>
      </c>
      <c r="R212" s="188">
        <f>Q212*H212</f>
        <v>0</v>
      </c>
      <c r="S212" s="188">
        <v>0</v>
      </c>
      <c r="T212" s="189">
        <f>S212*H212</f>
        <v>0</v>
      </c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R212" s="190" t="s">
        <v>240</v>
      </c>
      <c r="AT212" s="190" t="s">
        <v>167</v>
      </c>
      <c r="AU212" s="190" t="s">
        <v>171</v>
      </c>
      <c r="AY212" s="19" t="s">
        <v>165</v>
      </c>
      <c r="BE212" s="191">
        <f>IF(N212="základná",J212,0)</f>
        <v>0</v>
      </c>
      <c r="BF212" s="191">
        <f>IF(N212="znížená",J212,0)</f>
        <v>0</v>
      </c>
      <c r="BG212" s="191">
        <f>IF(N212="zákl. prenesená",J212,0)</f>
        <v>0</v>
      </c>
      <c r="BH212" s="191">
        <f>IF(N212="zníž. prenesená",J212,0)</f>
        <v>0</v>
      </c>
      <c r="BI212" s="191">
        <f>IF(N212="nulová",J212,0)</f>
        <v>0</v>
      </c>
      <c r="BJ212" s="19" t="s">
        <v>171</v>
      </c>
      <c r="BK212" s="191">
        <f>ROUND(I212*H212,2)</f>
        <v>0</v>
      </c>
      <c r="BL212" s="19" t="s">
        <v>240</v>
      </c>
      <c r="BM212" s="190" t="s">
        <v>2832</v>
      </c>
    </row>
    <row r="213" s="2" customFormat="1" ht="37.8" customHeight="1">
      <c r="A213" s="38"/>
      <c r="B213" s="177"/>
      <c r="C213" s="201" t="s">
        <v>840</v>
      </c>
      <c r="D213" s="201" t="s">
        <v>201</v>
      </c>
      <c r="E213" s="202" t="s">
        <v>2833</v>
      </c>
      <c r="F213" s="203" t="s">
        <v>2834</v>
      </c>
      <c r="G213" s="204" t="s">
        <v>216</v>
      </c>
      <c r="H213" s="205">
        <v>4</v>
      </c>
      <c r="I213" s="206"/>
      <c r="J213" s="207">
        <f>ROUND(I213*H213,2)</f>
        <v>0</v>
      </c>
      <c r="K213" s="208"/>
      <c r="L213" s="209"/>
      <c r="M213" s="210" t="s">
        <v>1</v>
      </c>
      <c r="N213" s="211" t="s">
        <v>42</v>
      </c>
      <c r="O213" s="78"/>
      <c r="P213" s="188">
        <f>O213*H213</f>
        <v>0</v>
      </c>
      <c r="Q213" s="188">
        <v>0</v>
      </c>
      <c r="R213" s="188">
        <f>Q213*H213</f>
        <v>0</v>
      </c>
      <c r="S213" s="188">
        <v>0</v>
      </c>
      <c r="T213" s="189">
        <f>S213*H213</f>
        <v>0</v>
      </c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R213" s="190" t="s">
        <v>523</v>
      </c>
      <c r="AT213" s="190" t="s">
        <v>201</v>
      </c>
      <c r="AU213" s="190" t="s">
        <v>171</v>
      </c>
      <c r="AY213" s="19" t="s">
        <v>165</v>
      </c>
      <c r="BE213" s="191">
        <f>IF(N213="základná",J213,0)</f>
        <v>0</v>
      </c>
      <c r="BF213" s="191">
        <f>IF(N213="znížená",J213,0)</f>
        <v>0</v>
      </c>
      <c r="BG213" s="191">
        <f>IF(N213="zákl. prenesená",J213,0)</f>
        <v>0</v>
      </c>
      <c r="BH213" s="191">
        <f>IF(N213="zníž. prenesená",J213,0)</f>
        <v>0</v>
      </c>
      <c r="BI213" s="191">
        <f>IF(N213="nulová",J213,0)</f>
        <v>0</v>
      </c>
      <c r="BJ213" s="19" t="s">
        <v>171</v>
      </c>
      <c r="BK213" s="191">
        <f>ROUND(I213*H213,2)</f>
        <v>0</v>
      </c>
      <c r="BL213" s="19" t="s">
        <v>240</v>
      </c>
      <c r="BM213" s="190" t="s">
        <v>2835</v>
      </c>
    </row>
    <row r="214" s="2" customFormat="1" ht="33" customHeight="1">
      <c r="A214" s="38"/>
      <c r="B214" s="177"/>
      <c r="C214" s="178" t="s">
        <v>846</v>
      </c>
      <c r="D214" s="178" t="s">
        <v>167</v>
      </c>
      <c r="E214" s="179" t="s">
        <v>2836</v>
      </c>
      <c r="F214" s="180" t="s">
        <v>2837</v>
      </c>
      <c r="G214" s="181" t="s">
        <v>216</v>
      </c>
      <c r="H214" s="182">
        <v>7</v>
      </c>
      <c r="I214" s="183"/>
      <c r="J214" s="184">
        <f>ROUND(I214*H214,2)</f>
        <v>0</v>
      </c>
      <c r="K214" s="185"/>
      <c r="L214" s="39"/>
      <c r="M214" s="186" t="s">
        <v>1</v>
      </c>
      <c r="N214" s="187" t="s">
        <v>42</v>
      </c>
      <c r="O214" s="78"/>
      <c r="P214" s="188">
        <f>O214*H214</f>
        <v>0</v>
      </c>
      <c r="Q214" s="188">
        <v>0</v>
      </c>
      <c r="R214" s="188">
        <f>Q214*H214</f>
        <v>0</v>
      </c>
      <c r="S214" s="188">
        <v>0</v>
      </c>
      <c r="T214" s="189">
        <f>S214*H214</f>
        <v>0</v>
      </c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R214" s="190" t="s">
        <v>240</v>
      </c>
      <c r="AT214" s="190" t="s">
        <v>167</v>
      </c>
      <c r="AU214" s="190" t="s">
        <v>171</v>
      </c>
      <c r="AY214" s="19" t="s">
        <v>165</v>
      </c>
      <c r="BE214" s="191">
        <f>IF(N214="základná",J214,0)</f>
        <v>0</v>
      </c>
      <c r="BF214" s="191">
        <f>IF(N214="znížená",J214,0)</f>
        <v>0</v>
      </c>
      <c r="BG214" s="191">
        <f>IF(N214="zákl. prenesená",J214,0)</f>
        <v>0</v>
      </c>
      <c r="BH214" s="191">
        <f>IF(N214="zníž. prenesená",J214,0)</f>
        <v>0</v>
      </c>
      <c r="BI214" s="191">
        <f>IF(N214="nulová",J214,0)</f>
        <v>0</v>
      </c>
      <c r="BJ214" s="19" t="s">
        <v>171</v>
      </c>
      <c r="BK214" s="191">
        <f>ROUND(I214*H214,2)</f>
        <v>0</v>
      </c>
      <c r="BL214" s="19" t="s">
        <v>240</v>
      </c>
      <c r="BM214" s="190" t="s">
        <v>2838</v>
      </c>
    </row>
    <row r="215" s="2" customFormat="1" ht="37.8" customHeight="1">
      <c r="A215" s="38"/>
      <c r="B215" s="177"/>
      <c r="C215" s="201" t="s">
        <v>853</v>
      </c>
      <c r="D215" s="201" t="s">
        <v>201</v>
      </c>
      <c r="E215" s="202" t="s">
        <v>2839</v>
      </c>
      <c r="F215" s="203" t="s">
        <v>2840</v>
      </c>
      <c r="G215" s="204" t="s">
        <v>216</v>
      </c>
      <c r="H215" s="205">
        <v>2</v>
      </c>
      <c r="I215" s="206"/>
      <c r="J215" s="207">
        <f>ROUND(I215*H215,2)</f>
        <v>0</v>
      </c>
      <c r="K215" s="208"/>
      <c r="L215" s="209"/>
      <c r="M215" s="210" t="s">
        <v>1</v>
      </c>
      <c r="N215" s="211" t="s">
        <v>42</v>
      </c>
      <c r="O215" s="78"/>
      <c r="P215" s="188">
        <f>O215*H215</f>
        <v>0</v>
      </c>
      <c r="Q215" s="188">
        <v>0</v>
      </c>
      <c r="R215" s="188">
        <f>Q215*H215</f>
        <v>0</v>
      </c>
      <c r="S215" s="188">
        <v>0</v>
      </c>
      <c r="T215" s="189">
        <f>S215*H215</f>
        <v>0</v>
      </c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R215" s="190" t="s">
        <v>523</v>
      </c>
      <c r="AT215" s="190" t="s">
        <v>201</v>
      </c>
      <c r="AU215" s="190" t="s">
        <v>171</v>
      </c>
      <c r="AY215" s="19" t="s">
        <v>165</v>
      </c>
      <c r="BE215" s="191">
        <f>IF(N215="základná",J215,0)</f>
        <v>0</v>
      </c>
      <c r="BF215" s="191">
        <f>IF(N215="znížená",J215,0)</f>
        <v>0</v>
      </c>
      <c r="BG215" s="191">
        <f>IF(N215="zákl. prenesená",J215,0)</f>
        <v>0</v>
      </c>
      <c r="BH215" s="191">
        <f>IF(N215="zníž. prenesená",J215,0)</f>
        <v>0</v>
      </c>
      <c r="BI215" s="191">
        <f>IF(N215="nulová",J215,0)</f>
        <v>0</v>
      </c>
      <c r="BJ215" s="19" t="s">
        <v>171</v>
      </c>
      <c r="BK215" s="191">
        <f>ROUND(I215*H215,2)</f>
        <v>0</v>
      </c>
      <c r="BL215" s="19" t="s">
        <v>240</v>
      </c>
      <c r="BM215" s="190" t="s">
        <v>2841</v>
      </c>
    </row>
    <row r="216" s="2" customFormat="1" ht="37.8" customHeight="1">
      <c r="A216" s="38"/>
      <c r="B216" s="177"/>
      <c r="C216" s="201" t="s">
        <v>860</v>
      </c>
      <c r="D216" s="201" t="s">
        <v>201</v>
      </c>
      <c r="E216" s="202" t="s">
        <v>2842</v>
      </c>
      <c r="F216" s="203" t="s">
        <v>2843</v>
      </c>
      <c r="G216" s="204" t="s">
        <v>216</v>
      </c>
      <c r="H216" s="205">
        <v>5</v>
      </c>
      <c r="I216" s="206"/>
      <c r="J216" s="207">
        <f>ROUND(I216*H216,2)</f>
        <v>0</v>
      </c>
      <c r="K216" s="208"/>
      <c r="L216" s="209"/>
      <c r="M216" s="210" t="s">
        <v>1</v>
      </c>
      <c r="N216" s="211" t="s">
        <v>42</v>
      </c>
      <c r="O216" s="78"/>
      <c r="P216" s="188">
        <f>O216*H216</f>
        <v>0</v>
      </c>
      <c r="Q216" s="188">
        <v>0</v>
      </c>
      <c r="R216" s="188">
        <f>Q216*H216</f>
        <v>0</v>
      </c>
      <c r="S216" s="188">
        <v>0</v>
      </c>
      <c r="T216" s="189">
        <f>S216*H216</f>
        <v>0</v>
      </c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R216" s="190" t="s">
        <v>523</v>
      </c>
      <c r="AT216" s="190" t="s">
        <v>201</v>
      </c>
      <c r="AU216" s="190" t="s">
        <v>171</v>
      </c>
      <c r="AY216" s="19" t="s">
        <v>165</v>
      </c>
      <c r="BE216" s="191">
        <f>IF(N216="základná",J216,0)</f>
        <v>0</v>
      </c>
      <c r="BF216" s="191">
        <f>IF(N216="znížená",J216,0)</f>
        <v>0</v>
      </c>
      <c r="BG216" s="191">
        <f>IF(N216="zákl. prenesená",J216,0)</f>
        <v>0</v>
      </c>
      <c r="BH216" s="191">
        <f>IF(N216="zníž. prenesená",J216,0)</f>
        <v>0</v>
      </c>
      <c r="BI216" s="191">
        <f>IF(N216="nulová",J216,0)</f>
        <v>0</v>
      </c>
      <c r="BJ216" s="19" t="s">
        <v>171</v>
      </c>
      <c r="BK216" s="191">
        <f>ROUND(I216*H216,2)</f>
        <v>0</v>
      </c>
      <c r="BL216" s="19" t="s">
        <v>240</v>
      </c>
      <c r="BM216" s="190" t="s">
        <v>2844</v>
      </c>
    </row>
    <row r="217" s="2" customFormat="1" ht="33" customHeight="1">
      <c r="A217" s="38"/>
      <c r="B217" s="177"/>
      <c r="C217" s="178" t="s">
        <v>864</v>
      </c>
      <c r="D217" s="178" t="s">
        <v>167</v>
      </c>
      <c r="E217" s="179" t="s">
        <v>2845</v>
      </c>
      <c r="F217" s="180" t="s">
        <v>2846</v>
      </c>
      <c r="G217" s="181" t="s">
        <v>216</v>
      </c>
      <c r="H217" s="182">
        <v>2</v>
      </c>
      <c r="I217" s="183"/>
      <c r="J217" s="184">
        <f>ROUND(I217*H217,2)</f>
        <v>0</v>
      </c>
      <c r="K217" s="185"/>
      <c r="L217" s="39"/>
      <c r="M217" s="186" t="s">
        <v>1</v>
      </c>
      <c r="N217" s="187" t="s">
        <v>42</v>
      </c>
      <c r="O217" s="78"/>
      <c r="P217" s="188">
        <f>O217*H217</f>
        <v>0</v>
      </c>
      <c r="Q217" s="188">
        <v>0</v>
      </c>
      <c r="R217" s="188">
        <f>Q217*H217</f>
        <v>0</v>
      </c>
      <c r="S217" s="188">
        <v>0</v>
      </c>
      <c r="T217" s="189">
        <f>S217*H217</f>
        <v>0</v>
      </c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R217" s="190" t="s">
        <v>240</v>
      </c>
      <c r="AT217" s="190" t="s">
        <v>167</v>
      </c>
      <c r="AU217" s="190" t="s">
        <v>171</v>
      </c>
      <c r="AY217" s="19" t="s">
        <v>165</v>
      </c>
      <c r="BE217" s="191">
        <f>IF(N217="základná",J217,0)</f>
        <v>0</v>
      </c>
      <c r="BF217" s="191">
        <f>IF(N217="znížená",J217,0)</f>
        <v>0</v>
      </c>
      <c r="BG217" s="191">
        <f>IF(N217="zákl. prenesená",J217,0)</f>
        <v>0</v>
      </c>
      <c r="BH217" s="191">
        <f>IF(N217="zníž. prenesená",J217,0)</f>
        <v>0</v>
      </c>
      <c r="BI217" s="191">
        <f>IF(N217="nulová",J217,0)</f>
        <v>0</v>
      </c>
      <c r="BJ217" s="19" t="s">
        <v>171</v>
      </c>
      <c r="BK217" s="191">
        <f>ROUND(I217*H217,2)</f>
        <v>0</v>
      </c>
      <c r="BL217" s="19" t="s">
        <v>240</v>
      </c>
      <c r="BM217" s="190" t="s">
        <v>2847</v>
      </c>
    </row>
    <row r="218" s="2" customFormat="1" ht="37.8" customHeight="1">
      <c r="A218" s="38"/>
      <c r="B218" s="177"/>
      <c r="C218" s="201" t="s">
        <v>867</v>
      </c>
      <c r="D218" s="201" t="s">
        <v>201</v>
      </c>
      <c r="E218" s="202" t="s">
        <v>2848</v>
      </c>
      <c r="F218" s="203" t="s">
        <v>2849</v>
      </c>
      <c r="G218" s="204" t="s">
        <v>216</v>
      </c>
      <c r="H218" s="205">
        <v>2</v>
      </c>
      <c r="I218" s="206"/>
      <c r="J218" s="207">
        <f>ROUND(I218*H218,2)</f>
        <v>0</v>
      </c>
      <c r="K218" s="208"/>
      <c r="L218" s="209"/>
      <c r="M218" s="210" t="s">
        <v>1</v>
      </c>
      <c r="N218" s="211" t="s">
        <v>42</v>
      </c>
      <c r="O218" s="78"/>
      <c r="P218" s="188">
        <f>O218*H218</f>
        <v>0</v>
      </c>
      <c r="Q218" s="188">
        <v>0</v>
      </c>
      <c r="R218" s="188">
        <f>Q218*H218</f>
        <v>0</v>
      </c>
      <c r="S218" s="188">
        <v>0</v>
      </c>
      <c r="T218" s="189">
        <f>S218*H218</f>
        <v>0</v>
      </c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R218" s="190" t="s">
        <v>523</v>
      </c>
      <c r="AT218" s="190" t="s">
        <v>201</v>
      </c>
      <c r="AU218" s="190" t="s">
        <v>171</v>
      </c>
      <c r="AY218" s="19" t="s">
        <v>165</v>
      </c>
      <c r="BE218" s="191">
        <f>IF(N218="základná",J218,0)</f>
        <v>0</v>
      </c>
      <c r="BF218" s="191">
        <f>IF(N218="znížená",J218,0)</f>
        <v>0</v>
      </c>
      <c r="BG218" s="191">
        <f>IF(N218="zákl. prenesená",J218,0)</f>
        <v>0</v>
      </c>
      <c r="BH218" s="191">
        <f>IF(N218="zníž. prenesená",J218,0)</f>
        <v>0</v>
      </c>
      <c r="BI218" s="191">
        <f>IF(N218="nulová",J218,0)</f>
        <v>0</v>
      </c>
      <c r="BJ218" s="19" t="s">
        <v>171</v>
      </c>
      <c r="BK218" s="191">
        <f>ROUND(I218*H218,2)</f>
        <v>0</v>
      </c>
      <c r="BL218" s="19" t="s">
        <v>240</v>
      </c>
      <c r="BM218" s="190" t="s">
        <v>2850</v>
      </c>
    </row>
    <row r="219" s="2" customFormat="1" ht="24.15" customHeight="1">
      <c r="A219" s="38"/>
      <c r="B219" s="177"/>
      <c r="C219" s="178" t="s">
        <v>871</v>
      </c>
      <c r="D219" s="178" t="s">
        <v>167</v>
      </c>
      <c r="E219" s="179" t="s">
        <v>2851</v>
      </c>
      <c r="F219" s="180" t="s">
        <v>2852</v>
      </c>
      <c r="G219" s="181" t="s">
        <v>2853</v>
      </c>
      <c r="H219" s="182">
        <v>1</v>
      </c>
      <c r="I219" s="183"/>
      <c r="J219" s="184">
        <f>ROUND(I219*H219,2)</f>
        <v>0</v>
      </c>
      <c r="K219" s="185"/>
      <c r="L219" s="39"/>
      <c r="M219" s="186" t="s">
        <v>1</v>
      </c>
      <c r="N219" s="187" t="s">
        <v>42</v>
      </c>
      <c r="O219" s="78"/>
      <c r="P219" s="188">
        <f>O219*H219</f>
        <v>0</v>
      </c>
      <c r="Q219" s="188">
        <v>0</v>
      </c>
      <c r="R219" s="188">
        <f>Q219*H219</f>
        <v>0</v>
      </c>
      <c r="S219" s="188">
        <v>0</v>
      </c>
      <c r="T219" s="189">
        <f>S219*H219</f>
        <v>0</v>
      </c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R219" s="190" t="s">
        <v>240</v>
      </c>
      <c r="AT219" s="190" t="s">
        <v>167</v>
      </c>
      <c r="AU219" s="190" t="s">
        <v>171</v>
      </c>
      <c r="AY219" s="19" t="s">
        <v>165</v>
      </c>
      <c r="BE219" s="191">
        <f>IF(N219="základná",J219,0)</f>
        <v>0</v>
      </c>
      <c r="BF219" s="191">
        <f>IF(N219="znížená",J219,0)</f>
        <v>0</v>
      </c>
      <c r="BG219" s="191">
        <f>IF(N219="zákl. prenesená",J219,0)</f>
        <v>0</v>
      </c>
      <c r="BH219" s="191">
        <f>IF(N219="zníž. prenesená",J219,0)</f>
        <v>0</v>
      </c>
      <c r="BI219" s="191">
        <f>IF(N219="nulová",J219,0)</f>
        <v>0</v>
      </c>
      <c r="BJ219" s="19" t="s">
        <v>171</v>
      </c>
      <c r="BK219" s="191">
        <f>ROUND(I219*H219,2)</f>
        <v>0</v>
      </c>
      <c r="BL219" s="19" t="s">
        <v>240</v>
      </c>
      <c r="BM219" s="190" t="s">
        <v>2854</v>
      </c>
    </row>
    <row r="220" s="2" customFormat="1" ht="24.15" customHeight="1">
      <c r="A220" s="38"/>
      <c r="B220" s="177"/>
      <c r="C220" s="178" t="s">
        <v>880</v>
      </c>
      <c r="D220" s="178" t="s">
        <v>167</v>
      </c>
      <c r="E220" s="179" t="s">
        <v>2855</v>
      </c>
      <c r="F220" s="180" t="s">
        <v>2856</v>
      </c>
      <c r="G220" s="181" t="s">
        <v>949</v>
      </c>
      <c r="H220" s="235"/>
      <c r="I220" s="183"/>
      <c r="J220" s="184">
        <f>ROUND(I220*H220,2)</f>
        <v>0</v>
      </c>
      <c r="K220" s="185"/>
      <c r="L220" s="39"/>
      <c r="M220" s="186" t="s">
        <v>1</v>
      </c>
      <c r="N220" s="187" t="s">
        <v>42</v>
      </c>
      <c r="O220" s="78"/>
      <c r="P220" s="188">
        <f>O220*H220</f>
        <v>0</v>
      </c>
      <c r="Q220" s="188">
        <v>0</v>
      </c>
      <c r="R220" s="188">
        <f>Q220*H220</f>
        <v>0</v>
      </c>
      <c r="S220" s="188">
        <v>0</v>
      </c>
      <c r="T220" s="189">
        <f>S220*H220</f>
        <v>0</v>
      </c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R220" s="190" t="s">
        <v>240</v>
      </c>
      <c r="AT220" s="190" t="s">
        <v>167</v>
      </c>
      <c r="AU220" s="190" t="s">
        <v>171</v>
      </c>
      <c r="AY220" s="19" t="s">
        <v>165</v>
      </c>
      <c r="BE220" s="191">
        <f>IF(N220="základná",J220,0)</f>
        <v>0</v>
      </c>
      <c r="BF220" s="191">
        <f>IF(N220="znížená",J220,0)</f>
        <v>0</v>
      </c>
      <c r="BG220" s="191">
        <f>IF(N220="zákl. prenesená",J220,0)</f>
        <v>0</v>
      </c>
      <c r="BH220" s="191">
        <f>IF(N220="zníž. prenesená",J220,0)</f>
        <v>0</v>
      </c>
      <c r="BI220" s="191">
        <f>IF(N220="nulová",J220,0)</f>
        <v>0</v>
      </c>
      <c r="BJ220" s="19" t="s">
        <v>171</v>
      </c>
      <c r="BK220" s="191">
        <f>ROUND(I220*H220,2)</f>
        <v>0</v>
      </c>
      <c r="BL220" s="19" t="s">
        <v>240</v>
      </c>
      <c r="BM220" s="190" t="s">
        <v>2857</v>
      </c>
    </row>
    <row r="221" s="12" customFormat="1" ht="25.92" customHeight="1">
      <c r="A221" s="12"/>
      <c r="B221" s="164"/>
      <c r="C221" s="12"/>
      <c r="D221" s="165" t="s">
        <v>75</v>
      </c>
      <c r="E221" s="166" t="s">
        <v>2858</v>
      </c>
      <c r="F221" s="166" t="s">
        <v>2859</v>
      </c>
      <c r="G221" s="12"/>
      <c r="H221" s="12"/>
      <c r="I221" s="167"/>
      <c r="J221" s="168">
        <f>BK221</f>
        <v>0</v>
      </c>
      <c r="K221" s="12"/>
      <c r="L221" s="164"/>
      <c r="M221" s="169"/>
      <c r="N221" s="170"/>
      <c r="O221" s="170"/>
      <c r="P221" s="171">
        <f>SUM(P222:P224)</f>
        <v>0</v>
      </c>
      <c r="Q221" s="170"/>
      <c r="R221" s="171">
        <f>SUM(R222:R224)</f>
        <v>0</v>
      </c>
      <c r="S221" s="170"/>
      <c r="T221" s="172">
        <f>SUM(T222:T224)</f>
        <v>0</v>
      </c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R221" s="165" t="s">
        <v>91</v>
      </c>
      <c r="AT221" s="173" t="s">
        <v>75</v>
      </c>
      <c r="AU221" s="173" t="s">
        <v>76</v>
      </c>
      <c r="AY221" s="165" t="s">
        <v>165</v>
      </c>
      <c r="BK221" s="174">
        <f>SUM(BK222:BK224)</f>
        <v>0</v>
      </c>
    </row>
    <row r="222" s="2" customFormat="1" ht="24.15" customHeight="1">
      <c r="A222" s="38"/>
      <c r="B222" s="177"/>
      <c r="C222" s="178" t="s">
        <v>884</v>
      </c>
      <c r="D222" s="178" t="s">
        <v>167</v>
      </c>
      <c r="E222" s="179" t="s">
        <v>2860</v>
      </c>
      <c r="F222" s="180" t="s">
        <v>2861</v>
      </c>
      <c r="G222" s="181" t="s">
        <v>2217</v>
      </c>
      <c r="H222" s="182">
        <v>24</v>
      </c>
      <c r="I222" s="183"/>
      <c r="J222" s="184">
        <f>ROUND(I222*H222,2)</f>
        <v>0</v>
      </c>
      <c r="K222" s="185"/>
      <c r="L222" s="39"/>
      <c r="M222" s="186" t="s">
        <v>1</v>
      </c>
      <c r="N222" s="187" t="s">
        <v>42</v>
      </c>
      <c r="O222" s="78"/>
      <c r="P222" s="188">
        <f>O222*H222</f>
        <v>0</v>
      </c>
      <c r="Q222" s="188">
        <v>0</v>
      </c>
      <c r="R222" s="188">
        <f>Q222*H222</f>
        <v>0</v>
      </c>
      <c r="S222" s="188">
        <v>0</v>
      </c>
      <c r="T222" s="189">
        <f>S222*H222</f>
        <v>0</v>
      </c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R222" s="190" t="s">
        <v>2862</v>
      </c>
      <c r="AT222" s="190" t="s">
        <v>167</v>
      </c>
      <c r="AU222" s="190" t="s">
        <v>81</v>
      </c>
      <c r="AY222" s="19" t="s">
        <v>165</v>
      </c>
      <c r="BE222" s="191">
        <f>IF(N222="základná",J222,0)</f>
        <v>0</v>
      </c>
      <c r="BF222" s="191">
        <f>IF(N222="znížená",J222,0)</f>
        <v>0</v>
      </c>
      <c r="BG222" s="191">
        <f>IF(N222="zákl. prenesená",J222,0)</f>
        <v>0</v>
      </c>
      <c r="BH222" s="191">
        <f>IF(N222="zníž. prenesená",J222,0)</f>
        <v>0</v>
      </c>
      <c r="BI222" s="191">
        <f>IF(N222="nulová",J222,0)</f>
        <v>0</v>
      </c>
      <c r="BJ222" s="19" t="s">
        <v>171</v>
      </c>
      <c r="BK222" s="191">
        <f>ROUND(I222*H222,2)</f>
        <v>0</v>
      </c>
      <c r="BL222" s="19" t="s">
        <v>2862</v>
      </c>
      <c r="BM222" s="190" t="s">
        <v>2863</v>
      </c>
    </row>
    <row r="223" s="2" customFormat="1" ht="16.5" customHeight="1">
      <c r="A223" s="38"/>
      <c r="B223" s="177"/>
      <c r="C223" s="178" t="s">
        <v>890</v>
      </c>
      <c r="D223" s="178" t="s">
        <v>167</v>
      </c>
      <c r="E223" s="179" t="s">
        <v>2864</v>
      </c>
      <c r="F223" s="180" t="s">
        <v>2865</v>
      </c>
      <c r="G223" s="181" t="s">
        <v>2217</v>
      </c>
      <c r="H223" s="182">
        <v>72</v>
      </c>
      <c r="I223" s="183"/>
      <c r="J223" s="184">
        <f>ROUND(I223*H223,2)</f>
        <v>0</v>
      </c>
      <c r="K223" s="185"/>
      <c r="L223" s="39"/>
      <c r="M223" s="186" t="s">
        <v>1</v>
      </c>
      <c r="N223" s="187" t="s">
        <v>42</v>
      </c>
      <c r="O223" s="78"/>
      <c r="P223" s="188">
        <f>O223*H223</f>
        <v>0</v>
      </c>
      <c r="Q223" s="188">
        <v>0</v>
      </c>
      <c r="R223" s="188">
        <f>Q223*H223</f>
        <v>0</v>
      </c>
      <c r="S223" s="188">
        <v>0</v>
      </c>
      <c r="T223" s="189">
        <f>S223*H223</f>
        <v>0</v>
      </c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R223" s="190" t="s">
        <v>2862</v>
      </c>
      <c r="AT223" s="190" t="s">
        <v>167</v>
      </c>
      <c r="AU223" s="190" t="s">
        <v>81</v>
      </c>
      <c r="AY223" s="19" t="s">
        <v>165</v>
      </c>
      <c r="BE223" s="191">
        <f>IF(N223="základná",J223,0)</f>
        <v>0</v>
      </c>
      <c r="BF223" s="191">
        <f>IF(N223="znížená",J223,0)</f>
        <v>0</v>
      </c>
      <c r="BG223" s="191">
        <f>IF(N223="zákl. prenesená",J223,0)</f>
        <v>0</v>
      </c>
      <c r="BH223" s="191">
        <f>IF(N223="zníž. prenesená",J223,0)</f>
        <v>0</v>
      </c>
      <c r="BI223" s="191">
        <f>IF(N223="nulová",J223,0)</f>
        <v>0</v>
      </c>
      <c r="BJ223" s="19" t="s">
        <v>171</v>
      </c>
      <c r="BK223" s="191">
        <f>ROUND(I223*H223,2)</f>
        <v>0</v>
      </c>
      <c r="BL223" s="19" t="s">
        <v>2862</v>
      </c>
      <c r="BM223" s="190" t="s">
        <v>2866</v>
      </c>
    </row>
    <row r="224" s="2" customFormat="1" ht="16.5" customHeight="1">
      <c r="A224" s="38"/>
      <c r="B224" s="177"/>
      <c r="C224" s="178" t="s">
        <v>894</v>
      </c>
      <c r="D224" s="178" t="s">
        <v>167</v>
      </c>
      <c r="E224" s="179" t="s">
        <v>2867</v>
      </c>
      <c r="F224" s="180" t="s">
        <v>2868</v>
      </c>
      <c r="G224" s="181" t="s">
        <v>2217</v>
      </c>
      <c r="H224" s="182">
        <v>4</v>
      </c>
      <c r="I224" s="183"/>
      <c r="J224" s="184">
        <f>ROUND(I224*H224,2)</f>
        <v>0</v>
      </c>
      <c r="K224" s="185"/>
      <c r="L224" s="39"/>
      <c r="M224" s="240" t="s">
        <v>1</v>
      </c>
      <c r="N224" s="241" t="s">
        <v>42</v>
      </c>
      <c r="O224" s="242"/>
      <c r="P224" s="243">
        <f>O224*H224</f>
        <v>0</v>
      </c>
      <c r="Q224" s="243">
        <v>0</v>
      </c>
      <c r="R224" s="243">
        <f>Q224*H224</f>
        <v>0</v>
      </c>
      <c r="S224" s="243">
        <v>0</v>
      </c>
      <c r="T224" s="244">
        <f>S224*H224</f>
        <v>0</v>
      </c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R224" s="190" t="s">
        <v>2862</v>
      </c>
      <c r="AT224" s="190" t="s">
        <v>167</v>
      </c>
      <c r="AU224" s="190" t="s">
        <v>81</v>
      </c>
      <c r="AY224" s="19" t="s">
        <v>165</v>
      </c>
      <c r="BE224" s="191">
        <f>IF(N224="základná",J224,0)</f>
        <v>0</v>
      </c>
      <c r="BF224" s="191">
        <f>IF(N224="znížená",J224,0)</f>
        <v>0</v>
      </c>
      <c r="BG224" s="191">
        <f>IF(N224="zákl. prenesená",J224,0)</f>
        <v>0</v>
      </c>
      <c r="BH224" s="191">
        <f>IF(N224="zníž. prenesená",J224,0)</f>
        <v>0</v>
      </c>
      <c r="BI224" s="191">
        <f>IF(N224="nulová",J224,0)</f>
        <v>0</v>
      </c>
      <c r="BJ224" s="19" t="s">
        <v>171</v>
      </c>
      <c r="BK224" s="191">
        <f>ROUND(I224*H224,2)</f>
        <v>0</v>
      </c>
      <c r="BL224" s="19" t="s">
        <v>2862</v>
      </c>
      <c r="BM224" s="190" t="s">
        <v>2869</v>
      </c>
    </row>
    <row r="225" s="2" customFormat="1" ht="6.96" customHeight="1">
      <c r="A225" s="38"/>
      <c r="B225" s="61"/>
      <c r="C225" s="62"/>
      <c r="D225" s="62"/>
      <c r="E225" s="62"/>
      <c r="F225" s="62"/>
      <c r="G225" s="62"/>
      <c r="H225" s="62"/>
      <c r="I225" s="62"/>
      <c r="J225" s="62"/>
      <c r="K225" s="62"/>
      <c r="L225" s="39"/>
      <c r="M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</row>
  </sheetData>
  <autoFilter ref="C123:K224"/>
  <mergeCells count="9">
    <mergeCell ref="E7:H7"/>
    <mergeCell ref="E9:H9"/>
    <mergeCell ref="E18:H18"/>
    <mergeCell ref="E27:H27"/>
    <mergeCell ref="E85:H85"/>
    <mergeCell ref="E87:H87"/>
    <mergeCell ref="E114:H114"/>
    <mergeCell ref="E116:H11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8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93</v>
      </c>
    </row>
    <row r="3" s="1" customFormat="1" ht="6.96" customHeight="1">
      <c r="B3" s="20"/>
      <c r="C3" s="21"/>
      <c r="D3" s="21"/>
      <c r="E3" s="21"/>
      <c r="F3" s="21"/>
      <c r="G3" s="21"/>
      <c r="H3" s="21"/>
      <c r="I3" s="21"/>
      <c r="J3" s="21"/>
      <c r="K3" s="21"/>
      <c r="L3" s="22"/>
      <c r="AT3" s="19" t="s">
        <v>76</v>
      </c>
    </row>
    <row r="4" s="1" customFormat="1" ht="24.96" customHeight="1">
      <c r="B4" s="22"/>
      <c r="D4" s="23" t="s">
        <v>112</v>
      </c>
      <c r="L4" s="22"/>
      <c r="M4" s="121" t="s">
        <v>9</v>
      </c>
      <c r="AT4" s="19" t="s">
        <v>3</v>
      </c>
    </row>
    <row r="5" s="1" customFormat="1" ht="6.96" customHeight="1">
      <c r="B5" s="22"/>
      <c r="L5" s="22"/>
    </row>
    <row r="6" s="1" customFormat="1" ht="12" customHeight="1">
      <c r="B6" s="22"/>
      <c r="D6" s="32" t="s">
        <v>15</v>
      </c>
      <c r="L6" s="22"/>
    </row>
    <row r="7" s="1" customFormat="1" ht="16.5" customHeight="1">
      <c r="B7" s="22"/>
      <c r="E7" s="122" t="str">
        <f>'Rekapitulácia stavby'!K6</f>
        <v xml:space="preserve">Prestavba objektu interného oddelenia na očné  oddelenie</v>
      </c>
      <c r="F7" s="32"/>
      <c r="G7" s="32"/>
      <c r="H7" s="32"/>
      <c r="L7" s="22"/>
    </row>
    <row r="8" s="2" customFormat="1" ht="12" customHeight="1">
      <c r="A8" s="38"/>
      <c r="B8" s="39"/>
      <c r="C8" s="38"/>
      <c r="D8" s="32" t="s">
        <v>113</v>
      </c>
      <c r="E8" s="38"/>
      <c r="F8" s="38"/>
      <c r="G8" s="38"/>
      <c r="H8" s="38"/>
      <c r="I8" s="38"/>
      <c r="J8" s="38"/>
      <c r="K8" s="38"/>
      <c r="L8" s="56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s="2" customFormat="1" ht="16.5" customHeight="1">
      <c r="A9" s="38"/>
      <c r="B9" s="39"/>
      <c r="C9" s="38"/>
      <c r="D9" s="38"/>
      <c r="E9" s="68" t="s">
        <v>2870</v>
      </c>
      <c r="F9" s="38"/>
      <c r="G9" s="38"/>
      <c r="H9" s="38"/>
      <c r="I9" s="38"/>
      <c r="J9" s="38"/>
      <c r="K9" s="38"/>
      <c r="L9" s="56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>
      <c r="A10" s="38"/>
      <c r="B10" s="39"/>
      <c r="C10" s="38"/>
      <c r="D10" s="38"/>
      <c r="E10" s="38"/>
      <c r="F10" s="38"/>
      <c r="G10" s="38"/>
      <c r="H10" s="38"/>
      <c r="I10" s="38"/>
      <c r="J10" s="38"/>
      <c r="K10" s="38"/>
      <c r="L10" s="56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2" customHeight="1">
      <c r="A11" s="38"/>
      <c r="B11" s="39"/>
      <c r="C11" s="38"/>
      <c r="D11" s="32" t="s">
        <v>17</v>
      </c>
      <c r="E11" s="38"/>
      <c r="F11" s="27" t="s">
        <v>1</v>
      </c>
      <c r="G11" s="38"/>
      <c r="H11" s="38"/>
      <c r="I11" s="32" t="s">
        <v>18</v>
      </c>
      <c r="J11" s="27" t="s">
        <v>1</v>
      </c>
      <c r="K11" s="38"/>
      <c r="L11" s="56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 ht="12" customHeight="1">
      <c r="A12" s="38"/>
      <c r="B12" s="39"/>
      <c r="C12" s="38"/>
      <c r="D12" s="32" t="s">
        <v>19</v>
      </c>
      <c r="E12" s="38"/>
      <c r="F12" s="27" t="s">
        <v>20</v>
      </c>
      <c r="G12" s="38"/>
      <c r="H12" s="38"/>
      <c r="I12" s="32" t="s">
        <v>21</v>
      </c>
      <c r="J12" s="70" t="str">
        <f>'Rekapitulácia stavby'!AN8</f>
        <v>28. 12. 2023</v>
      </c>
      <c r="K12" s="38"/>
      <c r="L12" s="56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0.8" customHeight="1">
      <c r="A13" s="38"/>
      <c r="B13" s="39"/>
      <c r="C13" s="38"/>
      <c r="D13" s="38"/>
      <c r="E13" s="38"/>
      <c r="F13" s="38"/>
      <c r="G13" s="38"/>
      <c r="H13" s="38"/>
      <c r="I13" s="38"/>
      <c r="J13" s="38"/>
      <c r="K13" s="38"/>
      <c r="L13" s="56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39"/>
      <c r="C14" s="38"/>
      <c r="D14" s="32" t="s">
        <v>23</v>
      </c>
      <c r="E14" s="38"/>
      <c r="F14" s="38"/>
      <c r="G14" s="38"/>
      <c r="H14" s="38"/>
      <c r="I14" s="32" t="s">
        <v>24</v>
      </c>
      <c r="J14" s="27" t="s">
        <v>1</v>
      </c>
      <c r="K14" s="38"/>
      <c r="L14" s="56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8" customHeight="1">
      <c r="A15" s="38"/>
      <c r="B15" s="39"/>
      <c r="C15" s="38"/>
      <c r="D15" s="38"/>
      <c r="E15" s="27" t="s">
        <v>25</v>
      </c>
      <c r="F15" s="38"/>
      <c r="G15" s="38"/>
      <c r="H15" s="38"/>
      <c r="I15" s="32" t="s">
        <v>26</v>
      </c>
      <c r="J15" s="27" t="s">
        <v>1</v>
      </c>
      <c r="K15" s="38"/>
      <c r="L15" s="56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6.96" customHeight="1">
      <c r="A16" s="38"/>
      <c r="B16" s="39"/>
      <c r="C16" s="38"/>
      <c r="D16" s="38"/>
      <c r="E16" s="38"/>
      <c r="F16" s="38"/>
      <c r="G16" s="38"/>
      <c r="H16" s="38"/>
      <c r="I16" s="38"/>
      <c r="J16" s="38"/>
      <c r="K16" s="38"/>
      <c r="L16" s="56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2" customHeight="1">
      <c r="A17" s="38"/>
      <c r="B17" s="39"/>
      <c r="C17" s="38"/>
      <c r="D17" s="32" t="s">
        <v>27</v>
      </c>
      <c r="E17" s="38"/>
      <c r="F17" s="38"/>
      <c r="G17" s="38"/>
      <c r="H17" s="38"/>
      <c r="I17" s="32" t="s">
        <v>24</v>
      </c>
      <c r="J17" s="33" t="str">
        <f>'Rekapitulácia stavby'!AN13</f>
        <v>Vyplň údaj</v>
      </c>
      <c r="K17" s="38"/>
      <c r="L17" s="56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18" customHeight="1">
      <c r="A18" s="38"/>
      <c r="B18" s="39"/>
      <c r="C18" s="38"/>
      <c r="D18" s="38"/>
      <c r="E18" s="33" t="str">
        <f>'Rekapitulácia stavby'!E14</f>
        <v>Vyplň údaj</v>
      </c>
      <c r="F18" s="27"/>
      <c r="G18" s="27"/>
      <c r="H18" s="27"/>
      <c r="I18" s="32" t="s">
        <v>26</v>
      </c>
      <c r="J18" s="33" t="str">
        <f>'Rekapitulácia stavby'!AN14</f>
        <v>Vyplň údaj</v>
      </c>
      <c r="K18" s="38"/>
      <c r="L18" s="56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6.96" customHeight="1">
      <c r="A19" s="38"/>
      <c r="B19" s="39"/>
      <c r="C19" s="38"/>
      <c r="D19" s="38"/>
      <c r="E19" s="38"/>
      <c r="F19" s="38"/>
      <c r="G19" s="38"/>
      <c r="H19" s="38"/>
      <c r="I19" s="38"/>
      <c r="J19" s="38"/>
      <c r="K19" s="38"/>
      <c r="L19" s="56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2" customHeight="1">
      <c r="A20" s="38"/>
      <c r="B20" s="39"/>
      <c r="C20" s="38"/>
      <c r="D20" s="32" t="s">
        <v>29</v>
      </c>
      <c r="E20" s="38"/>
      <c r="F20" s="38"/>
      <c r="G20" s="38"/>
      <c r="H20" s="38"/>
      <c r="I20" s="32" t="s">
        <v>24</v>
      </c>
      <c r="J20" s="27" t="s">
        <v>30</v>
      </c>
      <c r="K20" s="38"/>
      <c r="L20" s="56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18" customHeight="1">
      <c r="A21" s="38"/>
      <c r="B21" s="39"/>
      <c r="C21" s="38"/>
      <c r="D21" s="38"/>
      <c r="E21" s="27" t="s">
        <v>31</v>
      </c>
      <c r="F21" s="38"/>
      <c r="G21" s="38"/>
      <c r="H21" s="38"/>
      <c r="I21" s="32" t="s">
        <v>26</v>
      </c>
      <c r="J21" s="27" t="s">
        <v>1</v>
      </c>
      <c r="K21" s="38"/>
      <c r="L21" s="56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6.96" customHeight="1">
      <c r="A22" s="38"/>
      <c r="B22" s="39"/>
      <c r="C22" s="38"/>
      <c r="D22" s="38"/>
      <c r="E22" s="38"/>
      <c r="F22" s="38"/>
      <c r="G22" s="38"/>
      <c r="H22" s="38"/>
      <c r="I22" s="38"/>
      <c r="J22" s="38"/>
      <c r="K22" s="38"/>
      <c r="L22" s="56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2" customHeight="1">
      <c r="A23" s="38"/>
      <c r="B23" s="39"/>
      <c r="C23" s="38"/>
      <c r="D23" s="32" t="s">
        <v>33</v>
      </c>
      <c r="E23" s="38"/>
      <c r="F23" s="38"/>
      <c r="G23" s="38"/>
      <c r="H23" s="38"/>
      <c r="I23" s="32" t="s">
        <v>24</v>
      </c>
      <c r="J23" s="27" t="str">
        <f>IF('Rekapitulácia stavby'!AN19="","",'Rekapitulácia stavby'!AN19)</f>
        <v/>
      </c>
      <c r="K23" s="38"/>
      <c r="L23" s="56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18" customHeight="1">
      <c r="A24" s="38"/>
      <c r="B24" s="39"/>
      <c r="C24" s="38"/>
      <c r="D24" s="38"/>
      <c r="E24" s="27" t="str">
        <f>IF('Rekapitulácia stavby'!E20="","",'Rekapitulácia stavby'!E20)</f>
        <v xml:space="preserve"> </v>
      </c>
      <c r="F24" s="38"/>
      <c r="G24" s="38"/>
      <c r="H24" s="38"/>
      <c r="I24" s="32" t="s">
        <v>26</v>
      </c>
      <c r="J24" s="27" t="str">
        <f>IF('Rekapitulácia stavby'!AN20="","",'Rekapitulácia stavby'!AN20)</f>
        <v/>
      </c>
      <c r="K24" s="38"/>
      <c r="L24" s="56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6.96" customHeight="1">
      <c r="A25" s="38"/>
      <c r="B25" s="39"/>
      <c r="C25" s="38"/>
      <c r="D25" s="38"/>
      <c r="E25" s="38"/>
      <c r="F25" s="38"/>
      <c r="G25" s="38"/>
      <c r="H25" s="38"/>
      <c r="I25" s="38"/>
      <c r="J25" s="38"/>
      <c r="K25" s="38"/>
      <c r="L25" s="56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2" customHeight="1">
      <c r="A26" s="38"/>
      <c r="B26" s="39"/>
      <c r="C26" s="38"/>
      <c r="D26" s="32" t="s">
        <v>35</v>
      </c>
      <c r="E26" s="38"/>
      <c r="F26" s="38"/>
      <c r="G26" s="38"/>
      <c r="H26" s="38"/>
      <c r="I26" s="38"/>
      <c r="J26" s="38"/>
      <c r="K26" s="38"/>
      <c r="L26" s="56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8" customFormat="1" ht="16.5" customHeight="1">
      <c r="A27" s="123"/>
      <c r="B27" s="124"/>
      <c r="C27" s="123"/>
      <c r="D27" s="123"/>
      <c r="E27" s="36" t="s">
        <v>1</v>
      </c>
      <c r="F27" s="36"/>
      <c r="G27" s="36"/>
      <c r="H27" s="36"/>
      <c r="I27" s="123"/>
      <c r="J27" s="123"/>
      <c r="K27" s="123"/>
      <c r="L27" s="125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</row>
    <row r="28" s="2" customFormat="1" ht="6.96" customHeight="1">
      <c r="A28" s="38"/>
      <c r="B28" s="39"/>
      <c r="C28" s="38"/>
      <c r="D28" s="38"/>
      <c r="E28" s="38"/>
      <c r="F28" s="38"/>
      <c r="G28" s="38"/>
      <c r="H28" s="38"/>
      <c r="I28" s="38"/>
      <c r="J28" s="38"/>
      <c r="K28" s="38"/>
      <c r="L28" s="56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2" customFormat="1" ht="6.96" customHeight="1">
      <c r="A29" s="38"/>
      <c r="B29" s="39"/>
      <c r="C29" s="38"/>
      <c r="D29" s="91"/>
      <c r="E29" s="91"/>
      <c r="F29" s="91"/>
      <c r="G29" s="91"/>
      <c r="H29" s="91"/>
      <c r="I29" s="91"/>
      <c r="J29" s="91"/>
      <c r="K29" s="91"/>
      <c r="L29" s="56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s="2" customFormat="1" ht="25.44" customHeight="1">
      <c r="A30" s="38"/>
      <c r="B30" s="39"/>
      <c r="C30" s="38"/>
      <c r="D30" s="128" t="s">
        <v>36</v>
      </c>
      <c r="E30" s="38"/>
      <c r="F30" s="38"/>
      <c r="G30" s="38"/>
      <c r="H30" s="38"/>
      <c r="I30" s="38"/>
      <c r="J30" s="97">
        <f>ROUND(J133, 2)</f>
        <v>0</v>
      </c>
      <c r="K30" s="38"/>
      <c r="L30" s="56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39"/>
      <c r="C31" s="38"/>
      <c r="D31" s="91"/>
      <c r="E31" s="91"/>
      <c r="F31" s="91"/>
      <c r="G31" s="91"/>
      <c r="H31" s="91"/>
      <c r="I31" s="91"/>
      <c r="J31" s="91"/>
      <c r="K31" s="91"/>
      <c r="L31" s="56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14.4" customHeight="1">
      <c r="A32" s="38"/>
      <c r="B32" s="39"/>
      <c r="C32" s="38"/>
      <c r="D32" s="38"/>
      <c r="E32" s="38"/>
      <c r="F32" s="43" t="s">
        <v>38</v>
      </c>
      <c r="G32" s="38"/>
      <c r="H32" s="38"/>
      <c r="I32" s="43" t="s">
        <v>37</v>
      </c>
      <c r="J32" s="43" t="s">
        <v>39</v>
      </c>
      <c r="K32" s="38"/>
      <c r="L32" s="56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14.4" customHeight="1">
      <c r="A33" s="38"/>
      <c r="B33" s="39"/>
      <c r="C33" s="38"/>
      <c r="D33" s="129" t="s">
        <v>40</v>
      </c>
      <c r="E33" s="45" t="s">
        <v>41</v>
      </c>
      <c r="F33" s="130">
        <f>ROUND((SUM(BE133:BE514)),  2)</f>
        <v>0</v>
      </c>
      <c r="G33" s="127"/>
      <c r="H33" s="127"/>
      <c r="I33" s="131">
        <v>0.20000000000000001</v>
      </c>
      <c r="J33" s="130">
        <f>ROUND(((SUM(BE133:BE514))*I33),  2)</f>
        <v>0</v>
      </c>
      <c r="K33" s="38"/>
      <c r="L33" s="56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39"/>
      <c r="C34" s="38"/>
      <c r="D34" s="38"/>
      <c r="E34" s="45" t="s">
        <v>42</v>
      </c>
      <c r="F34" s="130">
        <f>ROUND((SUM(BF133:BF514)),  2)</f>
        <v>0</v>
      </c>
      <c r="G34" s="127"/>
      <c r="H34" s="127"/>
      <c r="I34" s="131">
        <v>0.20000000000000001</v>
      </c>
      <c r="J34" s="130">
        <f>ROUND(((SUM(BF133:BF514))*I34),  2)</f>
        <v>0</v>
      </c>
      <c r="K34" s="38"/>
      <c r="L34" s="56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hidden="1" s="2" customFormat="1" ht="14.4" customHeight="1">
      <c r="A35" s="38"/>
      <c r="B35" s="39"/>
      <c r="C35" s="38"/>
      <c r="D35" s="38"/>
      <c r="E35" s="32" t="s">
        <v>43</v>
      </c>
      <c r="F35" s="132">
        <f>ROUND((SUM(BG133:BG514)),  2)</f>
        <v>0</v>
      </c>
      <c r="G35" s="38"/>
      <c r="H35" s="38"/>
      <c r="I35" s="133">
        <v>0.20000000000000001</v>
      </c>
      <c r="J35" s="132">
        <f>0</f>
        <v>0</v>
      </c>
      <c r="K35" s="38"/>
      <c r="L35" s="56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hidden="1" s="2" customFormat="1" ht="14.4" customHeight="1">
      <c r="A36" s="38"/>
      <c r="B36" s="39"/>
      <c r="C36" s="38"/>
      <c r="D36" s="38"/>
      <c r="E36" s="32" t="s">
        <v>44</v>
      </c>
      <c r="F36" s="132">
        <f>ROUND((SUM(BH133:BH514)),  2)</f>
        <v>0</v>
      </c>
      <c r="G36" s="38"/>
      <c r="H36" s="38"/>
      <c r="I36" s="133">
        <v>0.20000000000000001</v>
      </c>
      <c r="J36" s="132">
        <f>0</f>
        <v>0</v>
      </c>
      <c r="K36" s="38"/>
      <c r="L36" s="56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39"/>
      <c r="C37" s="38"/>
      <c r="D37" s="38"/>
      <c r="E37" s="45" t="s">
        <v>45</v>
      </c>
      <c r="F37" s="130">
        <f>ROUND((SUM(BI133:BI514)),  2)</f>
        <v>0</v>
      </c>
      <c r="G37" s="127"/>
      <c r="H37" s="127"/>
      <c r="I37" s="131">
        <v>0</v>
      </c>
      <c r="J37" s="130">
        <f>0</f>
        <v>0</v>
      </c>
      <c r="K37" s="38"/>
      <c r="L37" s="56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="2" customFormat="1" ht="6.96" customHeight="1">
      <c r="A38" s="38"/>
      <c r="B38" s="39"/>
      <c r="C38" s="38"/>
      <c r="D38" s="38"/>
      <c r="E38" s="38"/>
      <c r="F38" s="38"/>
      <c r="G38" s="38"/>
      <c r="H38" s="38"/>
      <c r="I38" s="38"/>
      <c r="J38" s="38"/>
      <c r="K38" s="38"/>
      <c r="L38" s="56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="2" customFormat="1" ht="25.44" customHeight="1">
      <c r="A39" s="38"/>
      <c r="B39" s="39"/>
      <c r="C39" s="134"/>
      <c r="D39" s="135" t="s">
        <v>46</v>
      </c>
      <c r="E39" s="82"/>
      <c r="F39" s="82"/>
      <c r="G39" s="136" t="s">
        <v>47</v>
      </c>
      <c r="H39" s="137" t="s">
        <v>48</v>
      </c>
      <c r="I39" s="82"/>
      <c r="J39" s="138">
        <f>SUM(J30:J37)</f>
        <v>0</v>
      </c>
      <c r="K39" s="139"/>
      <c r="L39" s="56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14.4" customHeight="1">
      <c r="A40" s="38"/>
      <c r="B40" s="39"/>
      <c r="C40" s="38"/>
      <c r="D40" s="38"/>
      <c r="E40" s="38"/>
      <c r="F40" s="38"/>
      <c r="G40" s="38"/>
      <c r="H40" s="38"/>
      <c r="I40" s="38"/>
      <c r="J40" s="38"/>
      <c r="K40" s="38"/>
      <c r="L40" s="56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1" customFormat="1" ht="14.4" customHeight="1">
      <c r="B41" s="22"/>
      <c r="L41" s="22"/>
    </row>
    <row r="42" s="1" customFormat="1" ht="14.4" customHeight="1">
      <c r="B42" s="22"/>
      <c r="L42" s="22"/>
    </row>
    <row r="43" s="1" customFormat="1" ht="14.4" customHeight="1">
      <c r="B43" s="22"/>
      <c r="L43" s="22"/>
    </row>
    <row r="44" s="1" customFormat="1" ht="14.4" customHeight="1">
      <c r="B44" s="22"/>
      <c r="L44" s="22"/>
    </row>
    <row r="45" s="1" customFormat="1" ht="14.4" customHeight="1">
      <c r="B45" s="22"/>
      <c r="L45" s="22"/>
    </row>
    <row r="46" s="1" customFormat="1" ht="14.4" customHeight="1">
      <c r="B46" s="22"/>
      <c r="L46" s="22"/>
    </row>
    <row r="47" s="1" customFormat="1" ht="14.4" customHeight="1">
      <c r="B47" s="22"/>
      <c r="L47" s="22"/>
    </row>
    <row r="48" s="1" customFormat="1" ht="14.4" customHeight="1">
      <c r="B48" s="22"/>
      <c r="L48" s="22"/>
    </row>
    <row r="49" s="1" customFormat="1" ht="14.4" customHeight="1">
      <c r="B49" s="22"/>
      <c r="L49" s="22"/>
    </row>
    <row r="50" s="2" customFormat="1" ht="14.4" customHeight="1">
      <c r="B50" s="56"/>
      <c r="D50" s="57" t="s">
        <v>49</v>
      </c>
      <c r="E50" s="58"/>
      <c r="F50" s="58"/>
      <c r="G50" s="57" t="s">
        <v>50</v>
      </c>
      <c r="H50" s="58"/>
      <c r="I50" s="58"/>
      <c r="J50" s="58"/>
      <c r="K50" s="58"/>
      <c r="L50" s="56"/>
    </row>
    <row r="51">
      <c r="B51" s="22"/>
      <c r="L51" s="22"/>
    </row>
    <row r="52">
      <c r="B52" s="22"/>
      <c r="L52" s="22"/>
    </row>
    <row r="53">
      <c r="B53" s="22"/>
      <c r="L53" s="22"/>
    </row>
    <row r="54">
      <c r="B54" s="22"/>
      <c r="L54" s="22"/>
    </row>
    <row r="55">
      <c r="B55" s="22"/>
      <c r="L55" s="22"/>
    </row>
    <row r="56">
      <c r="B56" s="22"/>
      <c r="L56" s="22"/>
    </row>
    <row r="57">
      <c r="B57" s="22"/>
      <c r="L57" s="22"/>
    </row>
    <row r="58">
      <c r="B58" s="22"/>
      <c r="L58" s="22"/>
    </row>
    <row r="59">
      <c r="B59" s="22"/>
      <c r="L59" s="22"/>
    </row>
    <row r="60">
      <c r="B60" s="22"/>
      <c r="L60" s="22"/>
    </row>
    <row r="61" s="2" customFormat="1">
      <c r="A61" s="38"/>
      <c r="B61" s="39"/>
      <c r="C61" s="38"/>
      <c r="D61" s="59" t="s">
        <v>51</v>
      </c>
      <c r="E61" s="41"/>
      <c r="F61" s="140" t="s">
        <v>52</v>
      </c>
      <c r="G61" s="59" t="s">
        <v>51</v>
      </c>
      <c r="H61" s="41"/>
      <c r="I61" s="41"/>
      <c r="J61" s="141" t="s">
        <v>52</v>
      </c>
      <c r="K61" s="41"/>
      <c r="L61" s="56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>
      <c r="B62" s="22"/>
      <c r="L62" s="22"/>
    </row>
    <row r="63">
      <c r="B63" s="22"/>
      <c r="L63" s="22"/>
    </row>
    <row r="64">
      <c r="B64" s="22"/>
      <c r="L64" s="22"/>
    </row>
    <row r="65" s="2" customFormat="1">
      <c r="A65" s="38"/>
      <c r="B65" s="39"/>
      <c r="C65" s="38"/>
      <c r="D65" s="57" t="s">
        <v>53</v>
      </c>
      <c r="E65" s="60"/>
      <c r="F65" s="60"/>
      <c r="G65" s="57" t="s">
        <v>54</v>
      </c>
      <c r="H65" s="60"/>
      <c r="I65" s="60"/>
      <c r="J65" s="60"/>
      <c r="K65" s="60"/>
      <c r="L65" s="56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>
      <c r="B66" s="22"/>
      <c r="L66" s="22"/>
    </row>
    <row r="67">
      <c r="B67" s="22"/>
      <c r="L67" s="22"/>
    </row>
    <row r="68">
      <c r="B68" s="22"/>
      <c r="L68" s="22"/>
    </row>
    <row r="69">
      <c r="B69" s="22"/>
      <c r="L69" s="22"/>
    </row>
    <row r="70">
      <c r="B70" s="22"/>
      <c r="L70" s="22"/>
    </row>
    <row r="71">
      <c r="B71" s="22"/>
      <c r="L71" s="22"/>
    </row>
    <row r="72">
      <c r="B72" s="22"/>
      <c r="L72" s="22"/>
    </row>
    <row r="73">
      <c r="B73" s="22"/>
      <c r="L73" s="22"/>
    </row>
    <row r="74">
      <c r="B74" s="22"/>
      <c r="L74" s="22"/>
    </row>
    <row r="75">
      <c r="B75" s="22"/>
      <c r="L75" s="22"/>
    </row>
    <row r="76" s="2" customFormat="1">
      <c r="A76" s="38"/>
      <c r="B76" s="39"/>
      <c r="C76" s="38"/>
      <c r="D76" s="59" t="s">
        <v>51</v>
      </c>
      <c r="E76" s="41"/>
      <c r="F76" s="140" t="s">
        <v>52</v>
      </c>
      <c r="G76" s="59" t="s">
        <v>51</v>
      </c>
      <c r="H76" s="41"/>
      <c r="I76" s="41"/>
      <c r="J76" s="141" t="s">
        <v>52</v>
      </c>
      <c r="K76" s="41"/>
      <c r="L76" s="56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4.4" customHeight="1">
      <c r="A77" s="38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3" t="s">
        <v>115</v>
      </c>
      <c r="D82" s="38"/>
      <c r="E82" s="38"/>
      <c r="F82" s="38"/>
      <c r="G82" s="38"/>
      <c r="H82" s="38"/>
      <c r="I82" s="38"/>
      <c r="J82" s="38"/>
      <c r="K82" s="38"/>
      <c r="L82" s="56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38"/>
      <c r="D83" s="38"/>
      <c r="E83" s="38"/>
      <c r="F83" s="38"/>
      <c r="G83" s="38"/>
      <c r="H83" s="38"/>
      <c r="I83" s="38"/>
      <c r="J83" s="38"/>
      <c r="K83" s="38"/>
      <c r="L83" s="56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2" t="s">
        <v>15</v>
      </c>
      <c r="D84" s="38"/>
      <c r="E84" s="38"/>
      <c r="F84" s="38"/>
      <c r="G84" s="38"/>
      <c r="H84" s="38"/>
      <c r="I84" s="38"/>
      <c r="J84" s="38"/>
      <c r="K84" s="38"/>
      <c r="L84" s="56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38"/>
      <c r="D85" s="38"/>
      <c r="E85" s="122" t="str">
        <f>E7</f>
        <v xml:space="preserve">Prestavba objektu interného oddelenia na očné  oddelenie</v>
      </c>
      <c r="F85" s="32"/>
      <c r="G85" s="32"/>
      <c r="H85" s="32"/>
      <c r="I85" s="38"/>
      <c r="J85" s="38"/>
      <c r="K85" s="38"/>
      <c r="L85" s="56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2" customHeight="1">
      <c r="A86" s="38"/>
      <c r="B86" s="39"/>
      <c r="C86" s="32" t="s">
        <v>113</v>
      </c>
      <c r="D86" s="38"/>
      <c r="E86" s="38"/>
      <c r="F86" s="38"/>
      <c r="G86" s="38"/>
      <c r="H86" s="38"/>
      <c r="I86" s="38"/>
      <c r="J86" s="38"/>
      <c r="K86" s="38"/>
      <c r="L86" s="56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16.5" customHeight="1">
      <c r="A87" s="38"/>
      <c r="B87" s="39"/>
      <c r="C87" s="38"/>
      <c r="D87" s="38"/>
      <c r="E87" s="68" t="str">
        <f>E9</f>
        <v>4 - Elektroinštalácia</v>
      </c>
      <c r="F87" s="38"/>
      <c r="G87" s="38"/>
      <c r="H87" s="38"/>
      <c r="I87" s="38"/>
      <c r="J87" s="38"/>
      <c r="K87" s="38"/>
      <c r="L87" s="56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6.96" customHeight="1">
      <c r="A88" s="38"/>
      <c r="B88" s="39"/>
      <c r="C88" s="38"/>
      <c r="D88" s="38"/>
      <c r="E88" s="38"/>
      <c r="F88" s="38"/>
      <c r="G88" s="38"/>
      <c r="H88" s="38"/>
      <c r="I88" s="38"/>
      <c r="J88" s="38"/>
      <c r="K88" s="38"/>
      <c r="L88" s="56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12" customHeight="1">
      <c r="A89" s="38"/>
      <c r="B89" s="39"/>
      <c r="C89" s="32" t="s">
        <v>19</v>
      </c>
      <c r="D89" s="38"/>
      <c r="E89" s="38"/>
      <c r="F89" s="27" t="str">
        <f>F12</f>
        <v>Nitra, p.č. 4558</v>
      </c>
      <c r="G89" s="38"/>
      <c r="H89" s="38"/>
      <c r="I89" s="32" t="s">
        <v>21</v>
      </c>
      <c r="J89" s="70" t="str">
        <f>IF(J12="","",J12)</f>
        <v>28. 12. 2023</v>
      </c>
      <c r="K89" s="38"/>
      <c r="L89" s="56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38"/>
      <c r="D90" s="38"/>
      <c r="E90" s="38"/>
      <c r="F90" s="38"/>
      <c r="G90" s="38"/>
      <c r="H90" s="38"/>
      <c r="I90" s="38"/>
      <c r="J90" s="38"/>
      <c r="K90" s="38"/>
      <c r="L90" s="56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5.15" customHeight="1">
      <c r="A91" s="38"/>
      <c r="B91" s="39"/>
      <c r="C91" s="32" t="s">
        <v>23</v>
      </c>
      <c r="D91" s="38"/>
      <c r="E91" s="38"/>
      <c r="F91" s="27" t="str">
        <f>E15</f>
        <v xml:space="preserve"> Fakultná nemocnica Nitra</v>
      </c>
      <c r="G91" s="38"/>
      <c r="H91" s="38"/>
      <c r="I91" s="32" t="s">
        <v>29</v>
      </c>
      <c r="J91" s="36" t="str">
        <f>E21</f>
        <v xml:space="preserve">Projekt design s.r.o. </v>
      </c>
      <c r="K91" s="38"/>
      <c r="L91" s="56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5.15" customHeight="1">
      <c r="A92" s="38"/>
      <c r="B92" s="39"/>
      <c r="C92" s="32" t="s">
        <v>27</v>
      </c>
      <c r="D92" s="38"/>
      <c r="E92" s="38"/>
      <c r="F92" s="27" t="str">
        <f>IF(E18="","",E18)</f>
        <v>Vyplň údaj</v>
      </c>
      <c r="G92" s="38"/>
      <c r="H92" s="38"/>
      <c r="I92" s="32" t="s">
        <v>33</v>
      </c>
      <c r="J92" s="36" t="str">
        <f>E24</f>
        <v xml:space="preserve"> </v>
      </c>
      <c r="K92" s="38"/>
      <c r="L92" s="56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0.32" customHeight="1">
      <c r="A93" s="38"/>
      <c r="B93" s="39"/>
      <c r="C93" s="38"/>
      <c r="D93" s="38"/>
      <c r="E93" s="38"/>
      <c r="F93" s="38"/>
      <c r="G93" s="38"/>
      <c r="H93" s="38"/>
      <c r="I93" s="38"/>
      <c r="J93" s="38"/>
      <c r="K93" s="38"/>
      <c r="L93" s="56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29.28" customHeight="1">
      <c r="A94" s="38"/>
      <c r="B94" s="39"/>
      <c r="C94" s="142" t="s">
        <v>116</v>
      </c>
      <c r="D94" s="134"/>
      <c r="E94" s="134"/>
      <c r="F94" s="134"/>
      <c r="G94" s="134"/>
      <c r="H94" s="134"/>
      <c r="I94" s="134"/>
      <c r="J94" s="143" t="s">
        <v>117</v>
      </c>
      <c r="K94" s="134"/>
      <c r="L94" s="56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38"/>
      <c r="D95" s="38"/>
      <c r="E95" s="38"/>
      <c r="F95" s="38"/>
      <c r="G95" s="38"/>
      <c r="H95" s="38"/>
      <c r="I95" s="38"/>
      <c r="J95" s="38"/>
      <c r="K95" s="38"/>
      <c r="L95" s="56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22.8" customHeight="1">
      <c r="A96" s="38"/>
      <c r="B96" s="39"/>
      <c r="C96" s="144" t="s">
        <v>118</v>
      </c>
      <c r="D96" s="38"/>
      <c r="E96" s="38"/>
      <c r="F96" s="38"/>
      <c r="G96" s="38"/>
      <c r="H96" s="38"/>
      <c r="I96" s="38"/>
      <c r="J96" s="97">
        <f>J133</f>
        <v>0</v>
      </c>
      <c r="K96" s="38"/>
      <c r="L96" s="56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U96" s="19" t="s">
        <v>119</v>
      </c>
    </row>
    <row r="97" s="9" customFormat="1" ht="24.96" customHeight="1">
      <c r="A97" s="9"/>
      <c r="B97" s="145"/>
      <c r="C97" s="9"/>
      <c r="D97" s="146" t="s">
        <v>2871</v>
      </c>
      <c r="E97" s="147"/>
      <c r="F97" s="147"/>
      <c r="G97" s="147"/>
      <c r="H97" s="147"/>
      <c r="I97" s="147"/>
      <c r="J97" s="148">
        <f>J134</f>
        <v>0</v>
      </c>
      <c r="K97" s="9"/>
      <c r="L97" s="14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9" customFormat="1" ht="24.96" customHeight="1">
      <c r="A98" s="9"/>
      <c r="B98" s="145"/>
      <c r="C98" s="9"/>
      <c r="D98" s="146" t="s">
        <v>2872</v>
      </c>
      <c r="E98" s="147"/>
      <c r="F98" s="147"/>
      <c r="G98" s="147"/>
      <c r="H98" s="147"/>
      <c r="I98" s="147"/>
      <c r="J98" s="148">
        <f>J140</f>
        <v>0</v>
      </c>
      <c r="K98" s="9"/>
      <c r="L98" s="145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9" customFormat="1" ht="24.96" customHeight="1">
      <c r="A99" s="9"/>
      <c r="B99" s="145"/>
      <c r="C99" s="9"/>
      <c r="D99" s="146" t="s">
        <v>2873</v>
      </c>
      <c r="E99" s="147"/>
      <c r="F99" s="147"/>
      <c r="G99" s="147"/>
      <c r="H99" s="147"/>
      <c r="I99" s="147"/>
      <c r="J99" s="148">
        <f>J147</f>
        <v>0</v>
      </c>
      <c r="K99" s="9"/>
      <c r="L99" s="14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45"/>
      <c r="C100" s="9"/>
      <c r="D100" s="146" t="s">
        <v>2874</v>
      </c>
      <c r="E100" s="147"/>
      <c r="F100" s="147"/>
      <c r="G100" s="147"/>
      <c r="H100" s="147"/>
      <c r="I100" s="147"/>
      <c r="J100" s="148">
        <f>J161</f>
        <v>0</v>
      </c>
      <c r="K100" s="9"/>
      <c r="L100" s="145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45"/>
      <c r="C101" s="9"/>
      <c r="D101" s="146" t="s">
        <v>2875</v>
      </c>
      <c r="E101" s="147"/>
      <c r="F101" s="147"/>
      <c r="G101" s="147"/>
      <c r="H101" s="147"/>
      <c r="I101" s="147"/>
      <c r="J101" s="148">
        <f>J211</f>
        <v>0</v>
      </c>
      <c r="K101" s="9"/>
      <c r="L101" s="14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45"/>
      <c r="C102" s="9"/>
      <c r="D102" s="146" t="s">
        <v>2876</v>
      </c>
      <c r="E102" s="147"/>
      <c r="F102" s="147"/>
      <c r="G102" s="147"/>
      <c r="H102" s="147"/>
      <c r="I102" s="147"/>
      <c r="J102" s="148">
        <f>J218</f>
        <v>0</v>
      </c>
      <c r="K102" s="9"/>
      <c r="L102" s="145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45"/>
      <c r="C103" s="9"/>
      <c r="D103" s="146" t="s">
        <v>2877</v>
      </c>
      <c r="E103" s="147"/>
      <c r="F103" s="147"/>
      <c r="G103" s="147"/>
      <c r="H103" s="147"/>
      <c r="I103" s="147"/>
      <c r="J103" s="148">
        <f>J226</f>
        <v>0</v>
      </c>
      <c r="K103" s="9"/>
      <c r="L103" s="145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9" customFormat="1" ht="24.96" customHeight="1">
      <c r="A104" s="9"/>
      <c r="B104" s="145"/>
      <c r="C104" s="9"/>
      <c r="D104" s="146" t="s">
        <v>2878</v>
      </c>
      <c r="E104" s="147"/>
      <c r="F104" s="147"/>
      <c r="G104" s="147"/>
      <c r="H104" s="147"/>
      <c r="I104" s="147"/>
      <c r="J104" s="148">
        <f>J258</f>
        <v>0</v>
      </c>
      <c r="K104" s="9"/>
      <c r="L104" s="145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9" customFormat="1" ht="24.96" customHeight="1">
      <c r="A105" s="9"/>
      <c r="B105" s="145"/>
      <c r="C105" s="9"/>
      <c r="D105" s="146" t="s">
        <v>2879</v>
      </c>
      <c r="E105" s="147"/>
      <c r="F105" s="147"/>
      <c r="G105" s="147"/>
      <c r="H105" s="147"/>
      <c r="I105" s="147"/>
      <c r="J105" s="148">
        <f>J278</f>
        <v>0</v>
      </c>
      <c r="K105" s="9"/>
      <c r="L105" s="145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9" customFormat="1" ht="24.96" customHeight="1">
      <c r="A106" s="9"/>
      <c r="B106" s="145"/>
      <c r="C106" s="9"/>
      <c r="D106" s="146" t="s">
        <v>2880</v>
      </c>
      <c r="E106" s="147"/>
      <c r="F106" s="147"/>
      <c r="G106" s="147"/>
      <c r="H106" s="147"/>
      <c r="I106" s="147"/>
      <c r="J106" s="148">
        <f>J297</f>
        <v>0</v>
      </c>
      <c r="K106" s="9"/>
      <c r="L106" s="145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s="9" customFormat="1" ht="24.96" customHeight="1">
      <c r="A107" s="9"/>
      <c r="B107" s="145"/>
      <c r="C107" s="9"/>
      <c r="D107" s="146" t="s">
        <v>2881</v>
      </c>
      <c r="E107" s="147"/>
      <c r="F107" s="147"/>
      <c r="G107" s="147"/>
      <c r="H107" s="147"/>
      <c r="I107" s="147"/>
      <c r="J107" s="148">
        <f>J300</f>
        <v>0</v>
      </c>
      <c r="K107" s="9"/>
      <c r="L107" s="145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="9" customFormat="1" ht="24.96" customHeight="1">
      <c r="A108" s="9"/>
      <c r="B108" s="145"/>
      <c r="C108" s="9"/>
      <c r="D108" s="146" t="s">
        <v>2882</v>
      </c>
      <c r="E108" s="147"/>
      <c r="F108" s="147"/>
      <c r="G108" s="147"/>
      <c r="H108" s="147"/>
      <c r="I108" s="147"/>
      <c r="J108" s="148">
        <f>J348</f>
        <v>0</v>
      </c>
      <c r="K108" s="9"/>
      <c r="L108" s="145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</row>
    <row r="109" s="9" customFormat="1" ht="24.96" customHeight="1">
      <c r="A109" s="9"/>
      <c r="B109" s="145"/>
      <c r="C109" s="9"/>
      <c r="D109" s="146" t="s">
        <v>2883</v>
      </c>
      <c r="E109" s="147"/>
      <c r="F109" s="147"/>
      <c r="G109" s="147"/>
      <c r="H109" s="147"/>
      <c r="I109" s="147"/>
      <c r="J109" s="148">
        <f>J359</f>
        <v>0</v>
      </c>
      <c r="K109" s="9"/>
      <c r="L109" s="145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s="9" customFormat="1" ht="24.96" customHeight="1">
      <c r="A110" s="9"/>
      <c r="B110" s="145"/>
      <c r="C110" s="9"/>
      <c r="D110" s="146" t="s">
        <v>2884</v>
      </c>
      <c r="E110" s="147"/>
      <c r="F110" s="147"/>
      <c r="G110" s="147"/>
      <c r="H110" s="147"/>
      <c r="I110" s="147"/>
      <c r="J110" s="148">
        <f>J365</f>
        <v>0</v>
      </c>
      <c r="K110" s="9"/>
      <c r="L110" s="145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</row>
    <row r="111" s="9" customFormat="1" ht="24.96" customHeight="1">
      <c r="A111" s="9"/>
      <c r="B111" s="145"/>
      <c r="C111" s="9"/>
      <c r="D111" s="146" t="s">
        <v>2885</v>
      </c>
      <c r="E111" s="147"/>
      <c r="F111" s="147"/>
      <c r="G111" s="147"/>
      <c r="H111" s="147"/>
      <c r="I111" s="147"/>
      <c r="J111" s="148">
        <f>J371</f>
        <v>0</v>
      </c>
      <c r="K111" s="9"/>
      <c r="L111" s="145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</row>
    <row r="112" s="9" customFormat="1" ht="24.96" customHeight="1">
      <c r="A112" s="9"/>
      <c r="B112" s="145"/>
      <c r="C112" s="9"/>
      <c r="D112" s="146" t="s">
        <v>2886</v>
      </c>
      <c r="E112" s="147"/>
      <c r="F112" s="147"/>
      <c r="G112" s="147"/>
      <c r="H112" s="147"/>
      <c r="I112" s="147"/>
      <c r="J112" s="148">
        <f>J377</f>
        <v>0</v>
      </c>
      <c r="K112" s="9"/>
      <c r="L112" s="145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</row>
    <row r="113" s="9" customFormat="1" ht="24.96" customHeight="1">
      <c r="A113" s="9"/>
      <c r="B113" s="145"/>
      <c r="C113" s="9"/>
      <c r="D113" s="146" t="s">
        <v>2887</v>
      </c>
      <c r="E113" s="147"/>
      <c r="F113" s="147"/>
      <c r="G113" s="147"/>
      <c r="H113" s="147"/>
      <c r="I113" s="147"/>
      <c r="J113" s="148">
        <f>J507</f>
        <v>0</v>
      </c>
      <c r="K113" s="9"/>
      <c r="L113" s="145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</row>
    <row r="114" s="2" customFormat="1" ht="21.84" customHeight="1">
      <c r="A114" s="38"/>
      <c r="B114" s="39"/>
      <c r="C114" s="38"/>
      <c r="D114" s="38"/>
      <c r="E114" s="38"/>
      <c r="F114" s="38"/>
      <c r="G114" s="38"/>
      <c r="H114" s="38"/>
      <c r="I114" s="38"/>
      <c r="J114" s="38"/>
      <c r="K114" s="38"/>
      <c r="L114" s="56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6.96" customHeight="1">
      <c r="A115" s="38"/>
      <c r="B115" s="61"/>
      <c r="C115" s="62"/>
      <c r="D115" s="62"/>
      <c r="E115" s="62"/>
      <c r="F115" s="62"/>
      <c r="G115" s="62"/>
      <c r="H115" s="62"/>
      <c r="I115" s="62"/>
      <c r="J115" s="62"/>
      <c r="K115" s="62"/>
      <c r="L115" s="56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9" s="2" customFormat="1" ht="6.96" customHeight="1">
      <c r="A119" s="38"/>
      <c r="B119" s="63"/>
      <c r="C119" s="64"/>
      <c r="D119" s="64"/>
      <c r="E119" s="64"/>
      <c r="F119" s="64"/>
      <c r="G119" s="64"/>
      <c r="H119" s="64"/>
      <c r="I119" s="64"/>
      <c r="J119" s="64"/>
      <c r="K119" s="64"/>
      <c r="L119" s="56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24.96" customHeight="1">
      <c r="A120" s="38"/>
      <c r="B120" s="39"/>
      <c r="C120" s="23" t="s">
        <v>151</v>
      </c>
      <c r="D120" s="38"/>
      <c r="E120" s="38"/>
      <c r="F120" s="38"/>
      <c r="G120" s="38"/>
      <c r="H120" s="38"/>
      <c r="I120" s="38"/>
      <c r="J120" s="38"/>
      <c r="K120" s="38"/>
      <c r="L120" s="56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6.96" customHeight="1">
      <c r="A121" s="38"/>
      <c r="B121" s="39"/>
      <c r="C121" s="38"/>
      <c r="D121" s="38"/>
      <c r="E121" s="38"/>
      <c r="F121" s="38"/>
      <c r="G121" s="38"/>
      <c r="H121" s="38"/>
      <c r="I121" s="38"/>
      <c r="J121" s="38"/>
      <c r="K121" s="38"/>
      <c r="L121" s="56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12" customHeight="1">
      <c r="A122" s="38"/>
      <c r="B122" s="39"/>
      <c r="C122" s="32" t="s">
        <v>15</v>
      </c>
      <c r="D122" s="38"/>
      <c r="E122" s="38"/>
      <c r="F122" s="38"/>
      <c r="G122" s="38"/>
      <c r="H122" s="38"/>
      <c r="I122" s="38"/>
      <c r="J122" s="38"/>
      <c r="K122" s="38"/>
      <c r="L122" s="56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2" customFormat="1" ht="16.5" customHeight="1">
      <c r="A123" s="38"/>
      <c r="B123" s="39"/>
      <c r="C123" s="38"/>
      <c r="D123" s="38"/>
      <c r="E123" s="122" t="str">
        <f>E7</f>
        <v xml:space="preserve">Prestavba objektu interného oddelenia na očné  oddelenie</v>
      </c>
      <c r="F123" s="32"/>
      <c r="G123" s="32"/>
      <c r="H123" s="32"/>
      <c r="I123" s="38"/>
      <c r="J123" s="38"/>
      <c r="K123" s="38"/>
      <c r="L123" s="56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2" customFormat="1" ht="12" customHeight="1">
      <c r="A124" s="38"/>
      <c r="B124" s="39"/>
      <c r="C124" s="32" t="s">
        <v>113</v>
      </c>
      <c r="D124" s="38"/>
      <c r="E124" s="38"/>
      <c r="F124" s="38"/>
      <c r="G124" s="38"/>
      <c r="H124" s="38"/>
      <c r="I124" s="38"/>
      <c r="J124" s="38"/>
      <c r="K124" s="38"/>
      <c r="L124" s="56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2" customFormat="1" ht="16.5" customHeight="1">
      <c r="A125" s="38"/>
      <c r="B125" s="39"/>
      <c r="C125" s="38"/>
      <c r="D125" s="38"/>
      <c r="E125" s="68" t="str">
        <f>E9</f>
        <v>4 - Elektroinštalácia</v>
      </c>
      <c r="F125" s="38"/>
      <c r="G125" s="38"/>
      <c r="H125" s="38"/>
      <c r="I125" s="38"/>
      <c r="J125" s="38"/>
      <c r="K125" s="38"/>
      <c r="L125" s="56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2" customFormat="1" ht="6.96" customHeight="1">
      <c r="A126" s="38"/>
      <c r="B126" s="39"/>
      <c r="C126" s="38"/>
      <c r="D126" s="38"/>
      <c r="E126" s="38"/>
      <c r="F126" s="38"/>
      <c r="G126" s="38"/>
      <c r="H126" s="38"/>
      <c r="I126" s="38"/>
      <c r="J126" s="38"/>
      <c r="K126" s="38"/>
      <c r="L126" s="56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</row>
    <row r="127" s="2" customFormat="1" ht="12" customHeight="1">
      <c r="A127" s="38"/>
      <c r="B127" s="39"/>
      <c r="C127" s="32" t="s">
        <v>19</v>
      </c>
      <c r="D127" s="38"/>
      <c r="E127" s="38"/>
      <c r="F127" s="27" t="str">
        <f>F12</f>
        <v>Nitra, p.č. 4558</v>
      </c>
      <c r="G127" s="38"/>
      <c r="H127" s="38"/>
      <c r="I127" s="32" t="s">
        <v>21</v>
      </c>
      <c r="J127" s="70" t="str">
        <f>IF(J12="","",J12)</f>
        <v>28. 12. 2023</v>
      </c>
      <c r="K127" s="38"/>
      <c r="L127" s="56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</row>
    <row r="128" s="2" customFormat="1" ht="6.96" customHeight="1">
      <c r="A128" s="38"/>
      <c r="B128" s="39"/>
      <c r="C128" s="38"/>
      <c r="D128" s="38"/>
      <c r="E128" s="38"/>
      <c r="F128" s="38"/>
      <c r="G128" s="38"/>
      <c r="H128" s="38"/>
      <c r="I128" s="38"/>
      <c r="J128" s="38"/>
      <c r="K128" s="38"/>
      <c r="L128" s="56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</row>
    <row r="129" s="2" customFormat="1" ht="15.15" customHeight="1">
      <c r="A129" s="38"/>
      <c r="B129" s="39"/>
      <c r="C129" s="32" t="s">
        <v>23</v>
      </c>
      <c r="D129" s="38"/>
      <c r="E129" s="38"/>
      <c r="F129" s="27" t="str">
        <f>E15</f>
        <v xml:space="preserve"> Fakultná nemocnica Nitra</v>
      </c>
      <c r="G129" s="38"/>
      <c r="H129" s="38"/>
      <c r="I129" s="32" t="s">
        <v>29</v>
      </c>
      <c r="J129" s="36" t="str">
        <f>E21</f>
        <v xml:space="preserve">Projekt design s.r.o. </v>
      </c>
      <c r="K129" s="38"/>
      <c r="L129" s="56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</row>
    <row r="130" s="2" customFormat="1" ht="15.15" customHeight="1">
      <c r="A130" s="38"/>
      <c r="B130" s="39"/>
      <c r="C130" s="32" t="s">
        <v>27</v>
      </c>
      <c r="D130" s="38"/>
      <c r="E130" s="38"/>
      <c r="F130" s="27" t="str">
        <f>IF(E18="","",E18)</f>
        <v>Vyplň údaj</v>
      </c>
      <c r="G130" s="38"/>
      <c r="H130" s="38"/>
      <c r="I130" s="32" t="s">
        <v>33</v>
      </c>
      <c r="J130" s="36" t="str">
        <f>E24</f>
        <v xml:space="preserve"> </v>
      </c>
      <c r="K130" s="38"/>
      <c r="L130" s="56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</row>
    <row r="131" s="2" customFormat="1" ht="10.32" customHeight="1">
      <c r="A131" s="38"/>
      <c r="B131" s="39"/>
      <c r="C131" s="38"/>
      <c r="D131" s="38"/>
      <c r="E131" s="38"/>
      <c r="F131" s="38"/>
      <c r="G131" s="38"/>
      <c r="H131" s="38"/>
      <c r="I131" s="38"/>
      <c r="J131" s="38"/>
      <c r="K131" s="38"/>
      <c r="L131" s="56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</row>
    <row r="132" s="11" customFormat="1" ht="29.28" customHeight="1">
      <c r="A132" s="153"/>
      <c r="B132" s="154"/>
      <c r="C132" s="155" t="s">
        <v>152</v>
      </c>
      <c r="D132" s="156" t="s">
        <v>61</v>
      </c>
      <c r="E132" s="156" t="s">
        <v>57</v>
      </c>
      <c r="F132" s="156" t="s">
        <v>58</v>
      </c>
      <c r="G132" s="156" t="s">
        <v>153</v>
      </c>
      <c r="H132" s="156" t="s">
        <v>154</v>
      </c>
      <c r="I132" s="156" t="s">
        <v>155</v>
      </c>
      <c r="J132" s="157" t="s">
        <v>117</v>
      </c>
      <c r="K132" s="158" t="s">
        <v>156</v>
      </c>
      <c r="L132" s="159"/>
      <c r="M132" s="87" t="s">
        <v>1</v>
      </c>
      <c r="N132" s="88" t="s">
        <v>40</v>
      </c>
      <c r="O132" s="88" t="s">
        <v>157</v>
      </c>
      <c r="P132" s="88" t="s">
        <v>158</v>
      </c>
      <c r="Q132" s="88" t="s">
        <v>159</v>
      </c>
      <c r="R132" s="88" t="s">
        <v>160</v>
      </c>
      <c r="S132" s="88" t="s">
        <v>161</v>
      </c>
      <c r="T132" s="89" t="s">
        <v>162</v>
      </c>
      <c r="U132" s="153"/>
      <c r="V132" s="153"/>
      <c r="W132" s="153"/>
      <c r="X132" s="153"/>
      <c r="Y132" s="153"/>
      <c r="Z132" s="153"/>
      <c r="AA132" s="153"/>
      <c r="AB132" s="153"/>
      <c r="AC132" s="153"/>
      <c r="AD132" s="153"/>
      <c r="AE132" s="153"/>
    </row>
    <row r="133" s="2" customFormat="1" ht="22.8" customHeight="1">
      <c r="A133" s="38"/>
      <c r="B133" s="39"/>
      <c r="C133" s="94" t="s">
        <v>118</v>
      </c>
      <c r="D133" s="38"/>
      <c r="E133" s="38"/>
      <c r="F133" s="38"/>
      <c r="G133" s="38"/>
      <c r="H133" s="38"/>
      <c r="I133" s="38"/>
      <c r="J133" s="160">
        <f>BK133</f>
        <v>0</v>
      </c>
      <c r="K133" s="38"/>
      <c r="L133" s="39"/>
      <c r="M133" s="90"/>
      <c r="N133" s="74"/>
      <c r="O133" s="91"/>
      <c r="P133" s="161">
        <f>P134+P140+P147+P161+P211+P218+P226+P258+P278+P297+P300+P348+P359+P365+P371+P377+P507</f>
        <v>0</v>
      </c>
      <c r="Q133" s="91"/>
      <c r="R133" s="161">
        <f>R134+R140+R147+R161+R211+R218+R226+R258+R278+R297+R300+R348+R359+R365+R371+R377+R507</f>
        <v>0</v>
      </c>
      <c r="S133" s="91"/>
      <c r="T133" s="162">
        <f>T134+T140+T147+T161+T211+T218+T226+T258+T278+T297+T300+T348+T359+T365+T371+T377+T507</f>
        <v>0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T133" s="19" t="s">
        <v>75</v>
      </c>
      <c r="AU133" s="19" t="s">
        <v>119</v>
      </c>
      <c r="BK133" s="163">
        <f>BK134+BK140+BK147+BK161+BK211+BK218+BK226+BK258+BK278+BK297+BK300+BK348+BK359+BK365+BK371+BK377+BK507</f>
        <v>0</v>
      </c>
    </row>
    <row r="134" s="12" customFormat="1" ht="25.92" customHeight="1">
      <c r="A134" s="12"/>
      <c r="B134" s="164"/>
      <c r="C134" s="12"/>
      <c r="D134" s="165" t="s">
        <v>75</v>
      </c>
      <c r="E134" s="166" t="s">
        <v>2888</v>
      </c>
      <c r="F134" s="166" t="s">
        <v>2889</v>
      </c>
      <c r="G134" s="12"/>
      <c r="H134" s="12"/>
      <c r="I134" s="167"/>
      <c r="J134" s="168">
        <f>BK134</f>
        <v>0</v>
      </c>
      <c r="K134" s="12"/>
      <c r="L134" s="164"/>
      <c r="M134" s="169"/>
      <c r="N134" s="170"/>
      <c r="O134" s="170"/>
      <c r="P134" s="171">
        <f>SUM(P135:P139)</f>
        <v>0</v>
      </c>
      <c r="Q134" s="170"/>
      <c r="R134" s="171">
        <f>SUM(R135:R139)</f>
        <v>0</v>
      </c>
      <c r="S134" s="170"/>
      <c r="T134" s="172">
        <f>SUM(T135:T139)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165" t="s">
        <v>81</v>
      </c>
      <c r="AT134" s="173" t="s">
        <v>75</v>
      </c>
      <c r="AU134" s="173" t="s">
        <v>76</v>
      </c>
      <c r="AY134" s="165" t="s">
        <v>165</v>
      </c>
      <c r="BK134" s="174">
        <f>SUM(BK135:BK139)</f>
        <v>0</v>
      </c>
    </row>
    <row r="135" s="2" customFormat="1" ht="24.15" customHeight="1">
      <c r="A135" s="38"/>
      <c r="B135" s="177"/>
      <c r="C135" s="178" t="s">
        <v>81</v>
      </c>
      <c r="D135" s="178" t="s">
        <v>167</v>
      </c>
      <c r="E135" s="179" t="s">
        <v>2890</v>
      </c>
      <c r="F135" s="180" t="s">
        <v>2891</v>
      </c>
      <c r="G135" s="181" t="s">
        <v>216</v>
      </c>
      <c r="H135" s="182">
        <v>1</v>
      </c>
      <c r="I135" s="183"/>
      <c r="J135" s="184">
        <f>ROUND(I135*H135,2)</f>
        <v>0</v>
      </c>
      <c r="K135" s="185"/>
      <c r="L135" s="39"/>
      <c r="M135" s="186" t="s">
        <v>1</v>
      </c>
      <c r="N135" s="187" t="s">
        <v>42</v>
      </c>
      <c r="O135" s="78"/>
      <c r="P135" s="188">
        <f>O135*H135</f>
        <v>0</v>
      </c>
      <c r="Q135" s="188">
        <v>0</v>
      </c>
      <c r="R135" s="188">
        <f>Q135*H135</f>
        <v>0</v>
      </c>
      <c r="S135" s="188">
        <v>0</v>
      </c>
      <c r="T135" s="189">
        <f>S135*H135</f>
        <v>0</v>
      </c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R135" s="190" t="s">
        <v>91</v>
      </c>
      <c r="AT135" s="190" t="s">
        <v>167</v>
      </c>
      <c r="AU135" s="190" t="s">
        <v>81</v>
      </c>
      <c r="AY135" s="19" t="s">
        <v>165</v>
      </c>
      <c r="BE135" s="191">
        <f>IF(N135="základná",J135,0)</f>
        <v>0</v>
      </c>
      <c r="BF135" s="191">
        <f>IF(N135="znížená",J135,0)</f>
        <v>0</v>
      </c>
      <c r="BG135" s="191">
        <f>IF(N135="zákl. prenesená",J135,0)</f>
        <v>0</v>
      </c>
      <c r="BH135" s="191">
        <f>IF(N135="zníž. prenesená",J135,0)</f>
        <v>0</v>
      </c>
      <c r="BI135" s="191">
        <f>IF(N135="nulová",J135,0)</f>
        <v>0</v>
      </c>
      <c r="BJ135" s="19" t="s">
        <v>171</v>
      </c>
      <c r="BK135" s="191">
        <f>ROUND(I135*H135,2)</f>
        <v>0</v>
      </c>
      <c r="BL135" s="19" t="s">
        <v>91</v>
      </c>
      <c r="BM135" s="190" t="s">
        <v>2892</v>
      </c>
    </row>
    <row r="136" s="2" customFormat="1" ht="24.15" customHeight="1">
      <c r="A136" s="38"/>
      <c r="B136" s="177"/>
      <c r="C136" s="201" t="s">
        <v>171</v>
      </c>
      <c r="D136" s="201" t="s">
        <v>201</v>
      </c>
      <c r="E136" s="202" t="s">
        <v>2893</v>
      </c>
      <c r="F136" s="203" t="s">
        <v>2891</v>
      </c>
      <c r="G136" s="204" t="s">
        <v>216</v>
      </c>
      <c r="H136" s="205">
        <v>1</v>
      </c>
      <c r="I136" s="206"/>
      <c r="J136" s="207">
        <f>ROUND(I136*H136,2)</f>
        <v>0</v>
      </c>
      <c r="K136" s="208"/>
      <c r="L136" s="209"/>
      <c r="M136" s="210" t="s">
        <v>1</v>
      </c>
      <c r="N136" s="211" t="s">
        <v>42</v>
      </c>
      <c r="O136" s="78"/>
      <c r="P136" s="188">
        <f>O136*H136</f>
        <v>0</v>
      </c>
      <c r="Q136" s="188">
        <v>0</v>
      </c>
      <c r="R136" s="188">
        <f>Q136*H136</f>
        <v>0</v>
      </c>
      <c r="S136" s="188">
        <v>0</v>
      </c>
      <c r="T136" s="189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190" t="s">
        <v>103</v>
      </c>
      <c r="AT136" s="190" t="s">
        <v>201</v>
      </c>
      <c r="AU136" s="190" t="s">
        <v>81</v>
      </c>
      <c r="AY136" s="19" t="s">
        <v>165</v>
      </c>
      <c r="BE136" s="191">
        <f>IF(N136="základná",J136,0)</f>
        <v>0</v>
      </c>
      <c r="BF136" s="191">
        <f>IF(N136="znížená",J136,0)</f>
        <v>0</v>
      </c>
      <c r="BG136" s="191">
        <f>IF(N136="zákl. prenesená",J136,0)</f>
        <v>0</v>
      </c>
      <c r="BH136" s="191">
        <f>IF(N136="zníž. prenesená",J136,0)</f>
        <v>0</v>
      </c>
      <c r="BI136" s="191">
        <f>IF(N136="nulová",J136,0)</f>
        <v>0</v>
      </c>
      <c r="BJ136" s="19" t="s">
        <v>171</v>
      </c>
      <c r="BK136" s="191">
        <f>ROUND(I136*H136,2)</f>
        <v>0</v>
      </c>
      <c r="BL136" s="19" t="s">
        <v>91</v>
      </c>
      <c r="BM136" s="190" t="s">
        <v>2894</v>
      </c>
    </row>
    <row r="137" s="2" customFormat="1" ht="24.15" customHeight="1">
      <c r="A137" s="38"/>
      <c r="B137" s="177"/>
      <c r="C137" s="201" t="s">
        <v>88</v>
      </c>
      <c r="D137" s="201" t="s">
        <v>201</v>
      </c>
      <c r="E137" s="202" t="s">
        <v>2895</v>
      </c>
      <c r="F137" s="203" t="s">
        <v>2896</v>
      </c>
      <c r="G137" s="204" t="s">
        <v>2853</v>
      </c>
      <c r="H137" s="205">
        <v>1</v>
      </c>
      <c r="I137" s="206"/>
      <c r="J137" s="207">
        <f>ROUND(I137*H137,2)</f>
        <v>0</v>
      </c>
      <c r="K137" s="208"/>
      <c r="L137" s="209"/>
      <c r="M137" s="210" t="s">
        <v>1</v>
      </c>
      <c r="N137" s="211" t="s">
        <v>42</v>
      </c>
      <c r="O137" s="78"/>
      <c r="P137" s="188">
        <f>O137*H137</f>
        <v>0</v>
      </c>
      <c r="Q137" s="188">
        <v>0</v>
      </c>
      <c r="R137" s="188">
        <f>Q137*H137</f>
        <v>0</v>
      </c>
      <c r="S137" s="188">
        <v>0</v>
      </c>
      <c r="T137" s="189">
        <f>S137*H137</f>
        <v>0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190" t="s">
        <v>103</v>
      </c>
      <c r="AT137" s="190" t="s">
        <v>201</v>
      </c>
      <c r="AU137" s="190" t="s">
        <v>81</v>
      </c>
      <c r="AY137" s="19" t="s">
        <v>165</v>
      </c>
      <c r="BE137" s="191">
        <f>IF(N137="základná",J137,0)</f>
        <v>0</v>
      </c>
      <c r="BF137" s="191">
        <f>IF(N137="znížená",J137,0)</f>
        <v>0</v>
      </c>
      <c r="BG137" s="191">
        <f>IF(N137="zákl. prenesená",J137,0)</f>
        <v>0</v>
      </c>
      <c r="BH137" s="191">
        <f>IF(N137="zníž. prenesená",J137,0)</f>
        <v>0</v>
      </c>
      <c r="BI137" s="191">
        <f>IF(N137="nulová",J137,0)</f>
        <v>0</v>
      </c>
      <c r="BJ137" s="19" t="s">
        <v>171</v>
      </c>
      <c r="BK137" s="191">
        <f>ROUND(I137*H137,2)</f>
        <v>0</v>
      </c>
      <c r="BL137" s="19" t="s">
        <v>91</v>
      </c>
      <c r="BM137" s="190" t="s">
        <v>2897</v>
      </c>
    </row>
    <row r="138" s="2" customFormat="1" ht="16.5" customHeight="1">
      <c r="A138" s="38"/>
      <c r="B138" s="177"/>
      <c r="C138" s="201" t="s">
        <v>91</v>
      </c>
      <c r="D138" s="201" t="s">
        <v>201</v>
      </c>
      <c r="E138" s="202" t="s">
        <v>2898</v>
      </c>
      <c r="F138" s="203" t="s">
        <v>2899</v>
      </c>
      <c r="G138" s="204" t="s">
        <v>2853</v>
      </c>
      <c r="H138" s="205">
        <v>1</v>
      </c>
      <c r="I138" s="206"/>
      <c r="J138" s="207">
        <f>ROUND(I138*H138,2)</f>
        <v>0</v>
      </c>
      <c r="K138" s="208"/>
      <c r="L138" s="209"/>
      <c r="M138" s="210" t="s">
        <v>1</v>
      </c>
      <c r="N138" s="211" t="s">
        <v>42</v>
      </c>
      <c r="O138" s="78"/>
      <c r="P138" s="188">
        <f>O138*H138</f>
        <v>0</v>
      </c>
      <c r="Q138" s="188">
        <v>0</v>
      </c>
      <c r="R138" s="188">
        <f>Q138*H138</f>
        <v>0</v>
      </c>
      <c r="S138" s="188">
        <v>0</v>
      </c>
      <c r="T138" s="189">
        <f>S138*H138</f>
        <v>0</v>
      </c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R138" s="190" t="s">
        <v>103</v>
      </c>
      <c r="AT138" s="190" t="s">
        <v>201</v>
      </c>
      <c r="AU138" s="190" t="s">
        <v>81</v>
      </c>
      <c r="AY138" s="19" t="s">
        <v>165</v>
      </c>
      <c r="BE138" s="191">
        <f>IF(N138="základná",J138,0)</f>
        <v>0</v>
      </c>
      <c r="BF138" s="191">
        <f>IF(N138="znížená",J138,0)</f>
        <v>0</v>
      </c>
      <c r="BG138" s="191">
        <f>IF(N138="zákl. prenesená",J138,0)</f>
        <v>0</v>
      </c>
      <c r="BH138" s="191">
        <f>IF(N138="zníž. prenesená",J138,0)</f>
        <v>0</v>
      </c>
      <c r="BI138" s="191">
        <f>IF(N138="nulová",J138,0)</f>
        <v>0</v>
      </c>
      <c r="BJ138" s="19" t="s">
        <v>171</v>
      </c>
      <c r="BK138" s="191">
        <f>ROUND(I138*H138,2)</f>
        <v>0</v>
      </c>
      <c r="BL138" s="19" t="s">
        <v>91</v>
      </c>
      <c r="BM138" s="190" t="s">
        <v>2900</v>
      </c>
    </row>
    <row r="139" s="2" customFormat="1" ht="16.5" customHeight="1">
      <c r="A139" s="38"/>
      <c r="B139" s="177"/>
      <c r="C139" s="178" t="s">
        <v>94</v>
      </c>
      <c r="D139" s="178" t="s">
        <v>167</v>
      </c>
      <c r="E139" s="179" t="s">
        <v>2901</v>
      </c>
      <c r="F139" s="180" t="s">
        <v>2902</v>
      </c>
      <c r="G139" s="181" t="s">
        <v>2853</v>
      </c>
      <c r="H139" s="182">
        <v>1</v>
      </c>
      <c r="I139" s="183"/>
      <c r="J139" s="184">
        <f>ROUND(I139*H139,2)</f>
        <v>0</v>
      </c>
      <c r="K139" s="185"/>
      <c r="L139" s="39"/>
      <c r="M139" s="186" t="s">
        <v>1</v>
      </c>
      <c r="N139" s="187" t="s">
        <v>42</v>
      </c>
      <c r="O139" s="78"/>
      <c r="P139" s="188">
        <f>O139*H139</f>
        <v>0</v>
      </c>
      <c r="Q139" s="188">
        <v>0</v>
      </c>
      <c r="R139" s="188">
        <f>Q139*H139</f>
        <v>0</v>
      </c>
      <c r="S139" s="188">
        <v>0</v>
      </c>
      <c r="T139" s="189">
        <f>S139*H139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190" t="s">
        <v>91</v>
      </c>
      <c r="AT139" s="190" t="s">
        <v>167</v>
      </c>
      <c r="AU139" s="190" t="s">
        <v>81</v>
      </c>
      <c r="AY139" s="19" t="s">
        <v>165</v>
      </c>
      <c r="BE139" s="191">
        <f>IF(N139="základná",J139,0)</f>
        <v>0</v>
      </c>
      <c r="BF139" s="191">
        <f>IF(N139="znížená",J139,0)</f>
        <v>0</v>
      </c>
      <c r="BG139" s="191">
        <f>IF(N139="zákl. prenesená",J139,0)</f>
        <v>0</v>
      </c>
      <c r="BH139" s="191">
        <f>IF(N139="zníž. prenesená",J139,0)</f>
        <v>0</v>
      </c>
      <c r="BI139" s="191">
        <f>IF(N139="nulová",J139,0)</f>
        <v>0</v>
      </c>
      <c r="BJ139" s="19" t="s">
        <v>171</v>
      </c>
      <c r="BK139" s="191">
        <f>ROUND(I139*H139,2)</f>
        <v>0</v>
      </c>
      <c r="BL139" s="19" t="s">
        <v>91</v>
      </c>
      <c r="BM139" s="190" t="s">
        <v>2903</v>
      </c>
    </row>
    <row r="140" s="12" customFormat="1" ht="25.92" customHeight="1">
      <c r="A140" s="12"/>
      <c r="B140" s="164"/>
      <c r="C140" s="12"/>
      <c r="D140" s="165" t="s">
        <v>75</v>
      </c>
      <c r="E140" s="166" t="s">
        <v>2904</v>
      </c>
      <c r="F140" s="166" t="s">
        <v>2905</v>
      </c>
      <c r="G140" s="12"/>
      <c r="H140" s="12"/>
      <c r="I140" s="167"/>
      <c r="J140" s="168">
        <f>BK140</f>
        <v>0</v>
      </c>
      <c r="K140" s="12"/>
      <c r="L140" s="164"/>
      <c r="M140" s="169"/>
      <c r="N140" s="170"/>
      <c r="O140" s="170"/>
      <c r="P140" s="171">
        <f>SUM(P141:P146)</f>
        <v>0</v>
      </c>
      <c r="Q140" s="170"/>
      <c r="R140" s="171">
        <f>SUM(R141:R146)</f>
        <v>0</v>
      </c>
      <c r="S140" s="170"/>
      <c r="T140" s="172">
        <f>SUM(T141:T146)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165" t="s">
        <v>81</v>
      </c>
      <c r="AT140" s="173" t="s">
        <v>75</v>
      </c>
      <c r="AU140" s="173" t="s">
        <v>76</v>
      </c>
      <c r="AY140" s="165" t="s">
        <v>165</v>
      </c>
      <c r="BK140" s="174">
        <f>SUM(BK141:BK146)</f>
        <v>0</v>
      </c>
    </row>
    <row r="141" s="2" customFormat="1" ht="49.05" customHeight="1">
      <c r="A141" s="38"/>
      <c r="B141" s="177"/>
      <c r="C141" s="201" t="s">
        <v>97</v>
      </c>
      <c r="D141" s="201" t="s">
        <v>201</v>
      </c>
      <c r="E141" s="202" t="s">
        <v>2906</v>
      </c>
      <c r="F141" s="203" t="s">
        <v>2907</v>
      </c>
      <c r="G141" s="204" t="s">
        <v>216</v>
      </c>
      <c r="H141" s="205">
        <v>1</v>
      </c>
      <c r="I141" s="206"/>
      <c r="J141" s="207">
        <f>ROUND(I141*H141,2)</f>
        <v>0</v>
      </c>
      <c r="K141" s="208"/>
      <c r="L141" s="209"/>
      <c r="M141" s="210" t="s">
        <v>1</v>
      </c>
      <c r="N141" s="211" t="s">
        <v>42</v>
      </c>
      <c r="O141" s="78"/>
      <c r="P141" s="188">
        <f>O141*H141</f>
        <v>0</v>
      </c>
      <c r="Q141" s="188">
        <v>0</v>
      </c>
      <c r="R141" s="188">
        <f>Q141*H141</f>
        <v>0</v>
      </c>
      <c r="S141" s="188">
        <v>0</v>
      </c>
      <c r="T141" s="189">
        <f>S141*H141</f>
        <v>0</v>
      </c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R141" s="190" t="s">
        <v>103</v>
      </c>
      <c r="AT141" s="190" t="s">
        <v>201</v>
      </c>
      <c r="AU141" s="190" t="s">
        <v>81</v>
      </c>
      <c r="AY141" s="19" t="s">
        <v>165</v>
      </c>
      <c r="BE141" s="191">
        <f>IF(N141="základná",J141,0)</f>
        <v>0</v>
      </c>
      <c r="BF141" s="191">
        <f>IF(N141="znížená",J141,0)</f>
        <v>0</v>
      </c>
      <c r="BG141" s="191">
        <f>IF(N141="zákl. prenesená",J141,0)</f>
        <v>0</v>
      </c>
      <c r="BH141" s="191">
        <f>IF(N141="zníž. prenesená",J141,0)</f>
        <v>0</v>
      </c>
      <c r="BI141" s="191">
        <f>IF(N141="nulová",J141,0)</f>
        <v>0</v>
      </c>
      <c r="BJ141" s="19" t="s">
        <v>171</v>
      </c>
      <c r="BK141" s="191">
        <f>ROUND(I141*H141,2)</f>
        <v>0</v>
      </c>
      <c r="BL141" s="19" t="s">
        <v>91</v>
      </c>
      <c r="BM141" s="190" t="s">
        <v>2908</v>
      </c>
    </row>
    <row r="142" s="2" customFormat="1" ht="16.5" customHeight="1">
      <c r="A142" s="38"/>
      <c r="B142" s="177"/>
      <c r="C142" s="201" t="s">
        <v>100</v>
      </c>
      <c r="D142" s="201" t="s">
        <v>201</v>
      </c>
      <c r="E142" s="202" t="s">
        <v>2909</v>
      </c>
      <c r="F142" s="203" t="s">
        <v>2910</v>
      </c>
      <c r="G142" s="204" t="s">
        <v>216</v>
      </c>
      <c r="H142" s="205">
        <v>1</v>
      </c>
      <c r="I142" s="206"/>
      <c r="J142" s="207">
        <f>ROUND(I142*H142,2)</f>
        <v>0</v>
      </c>
      <c r="K142" s="208"/>
      <c r="L142" s="209"/>
      <c r="M142" s="210" t="s">
        <v>1</v>
      </c>
      <c r="N142" s="211" t="s">
        <v>42</v>
      </c>
      <c r="O142" s="78"/>
      <c r="P142" s="188">
        <f>O142*H142</f>
        <v>0</v>
      </c>
      <c r="Q142" s="188">
        <v>0</v>
      </c>
      <c r="R142" s="188">
        <f>Q142*H142</f>
        <v>0</v>
      </c>
      <c r="S142" s="188">
        <v>0</v>
      </c>
      <c r="T142" s="189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190" t="s">
        <v>103</v>
      </c>
      <c r="AT142" s="190" t="s">
        <v>201</v>
      </c>
      <c r="AU142" s="190" t="s">
        <v>81</v>
      </c>
      <c r="AY142" s="19" t="s">
        <v>165</v>
      </c>
      <c r="BE142" s="191">
        <f>IF(N142="základná",J142,0)</f>
        <v>0</v>
      </c>
      <c r="BF142" s="191">
        <f>IF(N142="znížená",J142,0)</f>
        <v>0</v>
      </c>
      <c r="BG142" s="191">
        <f>IF(N142="zákl. prenesená",J142,0)</f>
        <v>0</v>
      </c>
      <c r="BH142" s="191">
        <f>IF(N142="zníž. prenesená",J142,0)</f>
        <v>0</v>
      </c>
      <c r="BI142" s="191">
        <f>IF(N142="nulová",J142,0)</f>
        <v>0</v>
      </c>
      <c r="BJ142" s="19" t="s">
        <v>171</v>
      </c>
      <c r="BK142" s="191">
        <f>ROUND(I142*H142,2)</f>
        <v>0</v>
      </c>
      <c r="BL142" s="19" t="s">
        <v>91</v>
      </c>
      <c r="BM142" s="190" t="s">
        <v>2911</v>
      </c>
    </row>
    <row r="143" s="2" customFormat="1" ht="24.15" customHeight="1">
      <c r="A143" s="38"/>
      <c r="B143" s="177"/>
      <c r="C143" s="201" t="s">
        <v>103</v>
      </c>
      <c r="D143" s="201" t="s">
        <v>201</v>
      </c>
      <c r="E143" s="202" t="s">
        <v>2912</v>
      </c>
      <c r="F143" s="203" t="s">
        <v>2913</v>
      </c>
      <c r="G143" s="204" t="s">
        <v>216</v>
      </c>
      <c r="H143" s="205">
        <v>4</v>
      </c>
      <c r="I143" s="206"/>
      <c r="J143" s="207">
        <f>ROUND(I143*H143,2)</f>
        <v>0</v>
      </c>
      <c r="K143" s="208"/>
      <c r="L143" s="209"/>
      <c r="M143" s="210" t="s">
        <v>1</v>
      </c>
      <c r="N143" s="211" t="s">
        <v>42</v>
      </c>
      <c r="O143" s="78"/>
      <c r="P143" s="188">
        <f>O143*H143</f>
        <v>0</v>
      </c>
      <c r="Q143" s="188">
        <v>0</v>
      </c>
      <c r="R143" s="188">
        <f>Q143*H143</f>
        <v>0</v>
      </c>
      <c r="S143" s="188">
        <v>0</v>
      </c>
      <c r="T143" s="189">
        <f>S143*H143</f>
        <v>0</v>
      </c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R143" s="190" t="s">
        <v>103</v>
      </c>
      <c r="AT143" s="190" t="s">
        <v>201</v>
      </c>
      <c r="AU143" s="190" t="s">
        <v>81</v>
      </c>
      <c r="AY143" s="19" t="s">
        <v>165</v>
      </c>
      <c r="BE143" s="191">
        <f>IF(N143="základná",J143,0)</f>
        <v>0</v>
      </c>
      <c r="BF143" s="191">
        <f>IF(N143="znížená",J143,0)</f>
        <v>0</v>
      </c>
      <c r="BG143" s="191">
        <f>IF(N143="zákl. prenesená",J143,0)</f>
        <v>0</v>
      </c>
      <c r="BH143" s="191">
        <f>IF(N143="zníž. prenesená",J143,0)</f>
        <v>0</v>
      </c>
      <c r="BI143" s="191">
        <f>IF(N143="nulová",J143,0)</f>
        <v>0</v>
      </c>
      <c r="BJ143" s="19" t="s">
        <v>171</v>
      </c>
      <c r="BK143" s="191">
        <f>ROUND(I143*H143,2)</f>
        <v>0</v>
      </c>
      <c r="BL143" s="19" t="s">
        <v>91</v>
      </c>
      <c r="BM143" s="190" t="s">
        <v>2914</v>
      </c>
    </row>
    <row r="144" s="2" customFormat="1" ht="24.15" customHeight="1">
      <c r="A144" s="38"/>
      <c r="B144" s="177"/>
      <c r="C144" s="201" t="s">
        <v>106</v>
      </c>
      <c r="D144" s="201" t="s">
        <v>201</v>
      </c>
      <c r="E144" s="202" t="s">
        <v>2915</v>
      </c>
      <c r="F144" s="203" t="s">
        <v>2916</v>
      </c>
      <c r="G144" s="204" t="s">
        <v>216</v>
      </c>
      <c r="H144" s="205">
        <v>86</v>
      </c>
      <c r="I144" s="206"/>
      <c r="J144" s="207">
        <f>ROUND(I144*H144,2)</f>
        <v>0</v>
      </c>
      <c r="K144" s="208"/>
      <c r="L144" s="209"/>
      <c r="M144" s="210" t="s">
        <v>1</v>
      </c>
      <c r="N144" s="211" t="s">
        <v>42</v>
      </c>
      <c r="O144" s="78"/>
      <c r="P144" s="188">
        <f>O144*H144</f>
        <v>0</v>
      </c>
      <c r="Q144" s="188">
        <v>0</v>
      </c>
      <c r="R144" s="188">
        <f>Q144*H144</f>
        <v>0</v>
      </c>
      <c r="S144" s="188">
        <v>0</v>
      </c>
      <c r="T144" s="189">
        <f>S144*H144</f>
        <v>0</v>
      </c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R144" s="190" t="s">
        <v>103</v>
      </c>
      <c r="AT144" s="190" t="s">
        <v>201</v>
      </c>
      <c r="AU144" s="190" t="s">
        <v>81</v>
      </c>
      <c r="AY144" s="19" t="s">
        <v>165</v>
      </c>
      <c r="BE144" s="191">
        <f>IF(N144="základná",J144,0)</f>
        <v>0</v>
      </c>
      <c r="BF144" s="191">
        <f>IF(N144="znížená",J144,0)</f>
        <v>0</v>
      </c>
      <c r="BG144" s="191">
        <f>IF(N144="zákl. prenesená",J144,0)</f>
        <v>0</v>
      </c>
      <c r="BH144" s="191">
        <f>IF(N144="zníž. prenesená",J144,0)</f>
        <v>0</v>
      </c>
      <c r="BI144" s="191">
        <f>IF(N144="nulová",J144,0)</f>
        <v>0</v>
      </c>
      <c r="BJ144" s="19" t="s">
        <v>171</v>
      </c>
      <c r="BK144" s="191">
        <f>ROUND(I144*H144,2)</f>
        <v>0</v>
      </c>
      <c r="BL144" s="19" t="s">
        <v>91</v>
      </c>
      <c r="BM144" s="190" t="s">
        <v>2917</v>
      </c>
    </row>
    <row r="145" s="2" customFormat="1" ht="16.5" customHeight="1">
      <c r="A145" s="38"/>
      <c r="B145" s="177"/>
      <c r="C145" s="178" t="s">
        <v>207</v>
      </c>
      <c r="D145" s="178" t="s">
        <v>167</v>
      </c>
      <c r="E145" s="179" t="s">
        <v>2918</v>
      </c>
      <c r="F145" s="180" t="s">
        <v>2919</v>
      </c>
      <c r="G145" s="181" t="s">
        <v>216</v>
      </c>
      <c r="H145" s="182">
        <v>1</v>
      </c>
      <c r="I145" s="183"/>
      <c r="J145" s="184">
        <f>ROUND(I145*H145,2)</f>
        <v>0</v>
      </c>
      <c r="K145" s="185"/>
      <c r="L145" s="39"/>
      <c r="M145" s="186" t="s">
        <v>1</v>
      </c>
      <c r="N145" s="187" t="s">
        <v>42</v>
      </c>
      <c r="O145" s="78"/>
      <c r="P145" s="188">
        <f>O145*H145</f>
        <v>0</v>
      </c>
      <c r="Q145" s="188">
        <v>0</v>
      </c>
      <c r="R145" s="188">
        <f>Q145*H145</f>
        <v>0</v>
      </c>
      <c r="S145" s="188">
        <v>0</v>
      </c>
      <c r="T145" s="189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190" t="s">
        <v>91</v>
      </c>
      <c r="AT145" s="190" t="s">
        <v>167</v>
      </c>
      <c r="AU145" s="190" t="s">
        <v>81</v>
      </c>
      <c r="AY145" s="19" t="s">
        <v>165</v>
      </c>
      <c r="BE145" s="191">
        <f>IF(N145="základná",J145,0)</f>
        <v>0</v>
      </c>
      <c r="BF145" s="191">
        <f>IF(N145="znížená",J145,0)</f>
        <v>0</v>
      </c>
      <c r="BG145" s="191">
        <f>IF(N145="zákl. prenesená",J145,0)</f>
        <v>0</v>
      </c>
      <c r="BH145" s="191">
        <f>IF(N145="zníž. prenesená",J145,0)</f>
        <v>0</v>
      </c>
      <c r="BI145" s="191">
        <f>IF(N145="nulová",J145,0)</f>
        <v>0</v>
      </c>
      <c r="BJ145" s="19" t="s">
        <v>171</v>
      </c>
      <c r="BK145" s="191">
        <f>ROUND(I145*H145,2)</f>
        <v>0</v>
      </c>
      <c r="BL145" s="19" t="s">
        <v>91</v>
      </c>
      <c r="BM145" s="190" t="s">
        <v>2920</v>
      </c>
    </row>
    <row r="146" s="2" customFormat="1" ht="16.5" customHeight="1">
      <c r="A146" s="38"/>
      <c r="B146" s="177"/>
      <c r="C146" s="178" t="s">
        <v>213</v>
      </c>
      <c r="D146" s="178" t="s">
        <v>167</v>
      </c>
      <c r="E146" s="179" t="s">
        <v>2921</v>
      </c>
      <c r="F146" s="180" t="s">
        <v>2922</v>
      </c>
      <c r="G146" s="181" t="s">
        <v>216</v>
      </c>
      <c r="H146" s="182">
        <v>1</v>
      </c>
      <c r="I146" s="183"/>
      <c r="J146" s="184">
        <f>ROUND(I146*H146,2)</f>
        <v>0</v>
      </c>
      <c r="K146" s="185"/>
      <c r="L146" s="39"/>
      <c r="M146" s="186" t="s">
        <v>1</v>
      </c>
      <c r="N146" s="187" t="s">
        <v>42</v>
      </c>
      <c r="O146" s="78"/>
      <c r="P146" s="188">
        <f>O146*H146</f>
        <v>0</v>
      </c>
      <c r="Q146" s="188">
        <v>0</v>
      </c>
      <c r="R146" s="188">
        <f>Q146*H146</f>
        <v>0</v>
      </c>
      <c r="S146" s="188">
        <v>0</v>
      </c>
      <c r="T146" s="189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190" t="s">
        <v>91</v>
      </c>
      <c r="AT146" s="190" t="s">
        <v>167</v>
      </c>
      <c r="AU146" s="190" t="s">
        <v>81</v>
      </c>
      <c r="AY146" s="19" t="s">
        <v>165</v>
      </c>
      <c r="BE146" s="191">
        <f>IF(N146="základná",J146,0)</f>
        <v>0</v>
      </c>
      <c r="BF146" s="191">
        <f>IF(N146="znížená",J146,0)</f>
        <v>0</v>
      </c>
      <c r="BG146" s="191">
        <f>IF(N146="zákl. prenesená",J146,0)</f>
        <v>0</v>
      </c>
      <c r="BH146" s="191">
        <f>IF(N146="zníž. prenesená",J146,0)</f>
        <v>0</v>
      </c>
      <c r="BI146" s="191">
        <f>IF(N146="nulová",J146,0)</f>
        <v>0</v>
      </c>
      <c r="BJ146" s="19" t="s">
        <v>171</v>
      </c>
      <c r="BK146" s="191">
        <f>ROUND(I146*H146,2)</f>
        <v>0</v>
      </c>
      <c r="BL146" s="19" t="s">
        <v>91</v>
      </c>
      <c r="BM146" s="190" t="s">
        <v>2923</v>
      </c>
    </row>
    <row r="147" s="12" customFormat="1" ht="25.92" customHeight="1">
      <c r="A147" s="12"/>
      <c r="B147" s="164"/>
      <c r="C147" s="12"/>
      <c r="D147" s="165" t="s">
        <v>75</v>
      </c>
      <c r="E147" s="166" t="s">
        <v>2924</v>
      </c>
      <c r="F147" s="166" t="s">
        <v>2925</v>
      </c>
      <c r="G147" s="12"/>
      <c r="H147" s="12"/>
      <c r="I147" s="167"/>
      <c r="J147" s="168">
        <f>BK147</f>
        <v>0</v>
      </c>
      <c r="K147" s="12"/>
      <c r="L147" s="164"/>
      <c r="M147" s="169"/>
      <c r="N147" s="170"/>
      <c r="O147" s="170"/>
      <c r="P147" s="171">
        <f>SUM(P148:P160)</f>
        <v>0</v>
      </c>
      <c r="Q147" s="170"/>
      <c r="R147" s="171">
        <f>SUM(R148:R160)</f>
        <v>0</v>
      </c>
      <c r="S147" s="170"/>
      <c r="T147" s="172">
        <f>SUM(T148:T160)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165" t="s">
        <v>81</v>
      </c>
      <c r="AT147" s="173" t="s">
        <v>75</v>
      </c>
      <c r="AU147" s="173" t="s">
        <v>76</v>
      </c>
      <c r="AY147" s="165" t="s">
        <v>165</v>
      </c>
      <c r="BK147" s="174">
        <f>SUM(BK148:BK160)</f>
        <v>0</v>
      </c>
    </row>
    <row r="148" s="2" customFormat="1" ht="24.15" customHeight="1">
      <c r="A148" s="38"/>
      <c r="B148" s="177"/>
      <c r="C148" s="201" t="s">
        <v>219</v>
      </c>
      <c r="D148" s="201" t="s">
        <v>201</v>
      </c>
      <c r="E148" s="202" t="s">
        <v>2926</v>
      </c>
      <c r="F148" s="203" t="s">
        <v>2927</v>
      </c>
      <c r="G148" s="204" t="s">
        <v>216</v>
      </c>
      <c r="H148" s="205">
        <v>3</v>
      </c>
      <c r="I148" s="206"/>
      <c r="J148" s="207">
        <f>ROUND(I148*H148,2)</f>
        <v>0</v>
      </c>
      <c r="K148" s="208"/>
      <c r="L148" s="209"/>
      <c r="M148" s="210" t="s">
        <v>1</v>
      </c>
      <c r="N148" s="211" t="s">
        <v>42</v>
      </c>
      <c r="O148" s="78"/>
      <c r="P148" s="188">
        <f>O148*H148</f>
        <v>0</v>
      </c>
      <c r="Q148" s="188">
        <v>0</v>
      </c>
      <c r="R148" s="188">
        <f>Q148*H148</f>
        <v>0</v>
      </c>
      <c r="S148" s="188">
        <v>0</v>
      </c>
      <c r="T148" s="189">
        <f>S148*H148</f>
        <v>0</v>
      </c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R148" s="190" t="s">
        <v>103</v>
      </c>
      <c r="AT148" s="190" t="s">
        <v>201</v>
      </c>
      <c r="AU148" s="190" t="s">
        <v>81</v>
      </c>
      <c r="AY148" s="19" t="s">
        <v>165</v>
      </c>
      <c r="BE148" s="191">
        <f>IF(N148="základná",J148,0)</f>
        <v>0</v>
      </c>
      <c r="BF148" s="191">
        <f>IF(N148="znížená",J148,0)</f>
        <v>0</v>
      </c>
      <c r="BG148" s="191">
        <f>IF(N148="zákl. prenesená",J148,0)</f>
        <v>0</v>
      </c>
      <c r="BH148" s="191">
        <f>IF(N148="zníž. prenesená",J148,0)</f>
        <v>0</v>
      </c>
      <c r="BI148" s="191">
        <f>IF(N148="nulová",J148,0)</f>
        <v>0</v>
      </c>
      <c r="BJ148" s="19" t="s">
        <v>171</v>
      </c>
      <c r="BK148" s="191">
        <f>ROUND(I148*H148,2)</f>
        <v>0</v>
      </c>
      <c r="BL148" s="19" t="s">
        <v>91</v>
      </c>
      <c r="BM148" s="190" t="s">
        <v>2928</v>
      </c>
    </row>
    <row r="149" s="2" customFormat="1" ht="24.15" customHeight="1">
      <c r="A149" s="38"/>
      <c r="B149" s="177"/>
      <c r="C149" s="201" t="s">
        <v>225</v>
      </c>
      <c r="D149" s="201" t="s">
        <v>201</v>
      </c>
      <c r="E149" s="202" t="s">
        <v>2929</v>
      </c>
      <c r="F149" s="203" t="s">
        <v>2930</v>
      </c>
      <c r="G149" s="204" t="s">
        <v>216</v>
      </c>
      <c r="H149" s="205">
        <v>3</v>
      </c>
      <c r="I149" s="206"/>
      <c r="J149" s="207">
        <f>ROUND(I149*H149,2)</f>
        <v>0</v>
      </c>
      <c r="K149" s="208"/>
      <c r="L149" s="209"/>
      <c r="M149" s="210" t="s">
        <v>1</v>
      </c>
      <c r="N149" s="211" t="s">
        <v>42</v>
      </c>
      <c r="O149" s="78"/>
      <c r="P149" s="188">
        <f>O149*H149</f>
        <v>0</v>
      </c>
      <c r="Q149" s="188">
        <v>0</v>
      </c>
      <c r="R149" s="188">
        <f>Q149*H149</f>
        <v>0</v>
      </c>
      <c r="S149" s="188">
        <v>0</v>
      </c>
      <c r="T149" s="189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190" t="s">
        <v>103</v>
      </c>
      <c r="AT149" s="190" t="s">
        <v>201</v>
      </c>
      <c r="AU149" s="190" t="s">
        <v>81</v>
      </c>
      <c r="AY149" s="19" t="s">
        <v>165</v>
      </c>
      <c r="BE149" s="191">
        <f>IF(N149="základná",J149,0)</f>
        <v>0</v>
      </c>
      <c r="BF149" s="191">
        <f>IF(N149="znížená",J149,0)</f>
        <v>0</v>
      </c>
      <c r="BG149" s="191">
        <f>IF(N149="zákl. prenesená",J149,0)</f>
        <v>0</v>
      </c>
      <c r="BH149" s="191">
        <f>IF(N149="zníž. prenesená",J149,0)</f>
        <v>0</v>
      </c>
      <c r="BI149" s="191">
        <f>IF(N149="nulová",J149,0)</f>
        <v>0</v>
      </c>
      <c r="BJ149" s="19" t="s">
        <v>171</v>
      </c>
      <c r="BK149" s="191">
        <f>ROUND(I149*H149,2)</f>
        <v>0</v>
      </c>
      <c r="BL149" s="19" t="s">
        <v>91</v>
      </c>
      <c r="BM149" s="190" t="s">
        <v>2931</v>
      </c>
    </row>
    <row r="150" s="2" customFormat="1" ht="24.15" customHeight="1">
      <c r="A150" s="38"/>
      <c r="B150" s="177"/>
      <c r="C150" s="201" t="s">
        <v>232</v>
      </c>
      <c r="D150" s="201" t="s">
        <v>201</v>
      </c>
      <c r="E150" s="202" t="s">
        <v>2932</v>
      </c>
      <c r="F150" s="203" t="s">
        <v>2933</v>
      </c>
      <c r="G150" s="204" t="s">
        <v>216</v>
      </c>
      <c r="H150" s="205">
        <v>27</v>
      </c>
      <c r="I150" s="206"/>
      <c r="J150" s="207">
        <f>ROUND(I150*H150,2)</f>
        <v>0</v>
      </c>
      <c r="K150" s="208"/>
      <c r="L150" s="209"/>
      <c r="M150" s="210" t="s">
        <v>1</v>
      </c>
      <c r="N150" s="211" t="s">
        <v>42</v>
      </c>
      <c r="O150" s="78"/>
      <c r="P150" s="188">
        <f>O150*H150</f>
        <v>0</v>
      </c>
      <c r="Q150" s="188">
        <v>0</v>
      </c>
      <c r="R150" s="188">
        <f>Q150*H150</f>
        <v>0</v>
      </c>
      <c r="S150" s="188">
        <v>0</v>
      </c>
      <c r="T150" s="189">
        <f>S150*H150</f>
        <v>0</v>
      </c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R150" s="190" t="s">
        <v>103</v>
      </c>
      <c r="AT150" s="190" t="s">
        <v>201</v>
      </c>
      <c r="AU150" s="190" t="s">
        <v>81</v>
      </c>
      <c r="AY150" s="19" t="s">
        <v>165</v>
      </c>
      <c r="BE150" s="191">
        <f>IF(N150="základná",J150,0)</f>
        <v>0</v>
      </c>
      <c r="BF150" s="191">
        <f>IF(N150="znížená",J150,0)</f>
        <v>0</v>
      </c>
      <c r="BG150" s="191">
        <f>IF(N150="zákl. prenesená",J150,0)</f>
        <v>0</v>
      </c>
      <c r="BH150" s="191">
        <f>IF(N150="zníž. prenesená",J150,0)</f>
        <v>0</v>
      </c>
      <c r="BI150" s="191">
        <f>IF(N150="nulová",J150,0)</f>
        <v>0</v>
      </c>
      <c r="BJ150" s="19" t="s">
        <v>171</v>
      </c>
      <c r="BK150" s="191">
        <f>ROUND(I150*H150,2)</f>
        <v>0</v>
      </c>
      <c r="BL150" s="19" t="s">
        <v>91</v>
      </c>
      <c r="BM150" s="190" t="s">
        <v>2934</v>
      </c>
    </row>
    <row r="151" s="2" customFormat="1" ht="21.75" customHeight="1">
      <c r="A151" s="38"/>
      <c r="B151" s="177"/>
      <c r="C151" s="201" t="s">
        <v>236</v>
      </c>
      <c r="D151" s="201" t="s">
        <v>201</v>
      </c>
      <c r="E151" s="202" t="s">
        <v>2935</v>
      </c>
      <c r="F151" s="203" t="s">
        <v>2936</v>
      </c>
      <c r="G151" s="204" t="s">
        <v>216</v>
      </c>
      <c r="H151" s="205">
        <v>27</v>
      </c>
      <c r="I151" s="206"/>
      <c r="J151" s="207">
        <f>ROUND(I151*H151,2)</f>
        <v>0</v>
      </c>
      <c r="K151" s="208"/>
      <c r="L151" s="209"/>
      <c r="M151" s="210" t="s">
        <v>1</v>
      </c>
      <c r="N151" s="211" t="s">
        <v>42</v>
      </c>
      <c r="O151" s="78"/>
      <c r="P151" s="188">
        <f>O151*H151</f>
        <v>0</v>
      </c>
      <c r="Q151" s="188">
        <v>0</v>
      </c>
      <c r="R151" s="188">
        <f>Q151*H151</f>
        <v>0</v>
      </c>
      <c r="S151" s="188">
        <v>0</v>
      </c>
      <c r="T151" s="189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190" t="s">
        <v>103</v>
      </c>
      <c r="AT151" s="190" t="s">
        <v>201</v>
      </c>
      <c r="AU151" s="190" t="s">
        <v>81</v>
      </c>
      <c r="AY151" s="19" t="s">
        <v>165</v>
      </c>
      <c r="BE151" s="191">
        <f>IF(N151="základná",J151,0)</f>
        <v>0</v>
      </c>
      <c r="BF151" s="191">
        <f>IF(N151="znížená",J151,0)</f>
        <v>0</v>
      </c>
      <c r="BG151" s="191">
        <f>IF(N151="zákl. prenesená",J151,0)</f>
        <v>0</v>
      </c>
      <c r="BH151" s="191">
        <f>IF(N151="zníž. prenesená",J151,0)</f>
        <v>0</v>
      </c>
      <c r="BI151" s="191">
        <f>IF(N151="nulová",J151,0)</f>
        <v>0</v>
      </c>
      <c r="BJ151" s="19" t="s">
        <v>171</v>
      </c>
      <c r="BK151" s="191">
        <f>ROUND(I151*H151,2)</f>
        <v>0</v>
      </c>
      <c r="BL151" s="19" t="s">
        <v>91</v>
      </c>
      <c r="BM151" s="190" t="s">
        <v>2937</v>
      </c>
    </row>
    <row r="152" s="2" customFormat="1" ht="37.8" customHeight="1">
      <c r="A152" s="38"/>
      <c r="B152" s="177"/>
      <c r="C152" s="201" t="s">
        <v>240</v>
      </c>
      <c r="D152" s="201" t="s">
        <v>201</v>
      </c>
      <c r="E152" s="202" t="s">
        <v>2938</v>
      </c>
      <c r="F152" s="203" t="s">
        <v>2939</v>
      </c>
      <c r="G152" s="204" t="s">
        <v>216</v>
      </c>
      <c r="H152" s="205">
        <v>1</v>
      </c>
      <c r="I152" s="206"/>
      <c r="J152" s="207">
        <f>ROUND(I152*H152,2)</f>
        <v>0</v>
      </c>
      <c r="K152" s="208"/>
      <c r="L152" s="209"/>
      <c r="M152" s="210" t="s">
        <v>1</v>
      </c>
      <c r="N152" s="211" t="s">
        <v>42</v>
      </c>
      <c r="O152" s="78"/>
      <c r="P152" s="188">
        <f>O152*H152</f>
        <v>0</v>
      </c>
      <c r="Q152" s="188">
        <v>0</v>
      </c>
      <c r="R152" s="188">
        <f>Q152*H152</f>
        <v>0</v>
      </c>
      <c r="S152" s="188">
        <v>0</v>
      </c>
      <c r="T152" s="189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190" t="s">
        <v>103</v>
      </c>
      <c r="AT152" s="190" t="s">
        <v>201</v>
      </c>
      <c r="AU152" s="190" t="s">
        <v>81</v>
      </c>
      <c r="AY152" s="19" t="s">
        <v>165</v>
      </c>
      <c r="BE152" s="191">
        <f>IF(N152="základná",J152,0)</f>
        <v>0</v>
      </c>
      <c r="BF152" s="191">
        <f>IF(N152="znížená",J152,0)</f>
        <v>0</v>
      </c>
      <c r="BG152" s="191">
        <f>IF(N152="zákl. prenesená",J152,0)</f>
        <v>0</v>
      </c>
      <c r="BH152" s="191">
        <f>IF(N152="zníž. prenesená",J152,0)</f>
        <v>0</v>
      </c>
      <c r="BI152" s="191">
        <f>IF(N152="nulová",J152,0)</f>
        <v>0</v>
      </c>
      <c r="BJ152" s="19" t="s">
        <v>171</v>
      </c>
      <c r="BK152" s="191">
        <f>ROUND(I152*H152,2)</f>
        <v>0</v>
      </c>
      <c r="BL152" s="19" t="s">
        <v>91</v>
      </c>
      <c r="BM152" s="190" t="s">
        <v>2940</v>
      </c>
    </row>
    <row r="153" s="2" customFormat="1" ht="24.15" customHeight="1">
      <c r="A153" s="38"/>
      <c r="B153" s="177"/>
      <c r="C153" s="201" t="s">
        <v>244</v>
      </c>
      <c r="D153" s="201" t="s">
        <v>201</v>
      </c>
      <c r="E153" s="202" t="s">
        <v>2941</v>
      </c>
      <c r="F153" s="203" t="s">
        <v>2942</v>
      </c>
      <c r="G153" s="204" t="s">
        <v>216</v>
      </c>
      <c r="H153" s="205">
        <v>1</v>
      </c>
      <c r="I153" s="206"/>
      <c r="J153" s="207">
        <f>ROUND(I153*H153,2)</f>
        <v>0</v>
      </c>
      <c r="K153" s="208"/>
      <c r="L153" s="209"/>
      <c r="M153" s="210" t="s">
        <v>1</v>
      </c>
      <c r="N153" s="211" t="s">
        <v>42</v>
      </c>
      <c r="O153" s="78"/>
      <c r="P153" s="188">
        <f>O153*H153</f>
        <v>0</v>
      </c>
      <c r="Q153" s="188">
        <v>0</v>
      </c>
      <c r="R153" s="188">
        <f>Q153*H153</f>
        <v>0</v>
      </c>
      <c r="S153" s="188">
        <v>0</v>
      </c>
      <c r="T153" s="189">
        <f>S153*H153</f>
        <v>0</v>
      </c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R153" s="190" t="s">
        <v>103</v>
      </c>
      <c r="AT153" s="190" t="s">
        <v>201</v>
      </c>
      <c r="AU153" s="190" t="s">
        <v>81</v>
      </c>
      <c r="AY153" s="19" t="s">
        <v>165</v>
      </c>
      <c r="BE153" s="191">
        <f>IF(N153="základná",J153,0)</f>
        <v>0</v>
      </c>
      <c r="BF153" s="191">
        <f>IF(N153="znížená",J153,0)</f>
        <v>0</v>
      </c>
      <c r="BG153" s="191">
        <f>IF(N153="zákl. prenesená",J153,0)</f>
        <v>0</v>
      </c>
      <c r="BH153" s="191">
        <f>IF(N153="zníž. prenesená",J153,0)</f>
        <v>0</v>
      </c>
      <c r="BI153" s="191">
        <f>IF(N153="nulová",J153,0)</f>
        <v>0</v>
      </c>
      <c r="BJ153" s="19" t="s">
        <v>171</v>
      </c>
      <c r="BK153" s="191">
        <f>ROUND(I153*H153,2)</f>
        <v>0</v>
      </c>
      <c r="BL153" s="19" t="s">
        <v>91</v>
      </c>
      <c r="BM153" s="190" t="s">
        <v>2943</v>
      </c>
    </row>
    <row r="154" s="2" customFormat="1" ht="24.15" customHeight="1">
      <c r="A154" s="38"/>
      <c r="B154" s="177"/>
      <c r="C154" s="201" t="s">
        <v>250</v>
      </c>
      <c r="D154" s="201" t="s">
        <v>201</v>
      </c>
      <c r="E154" s="202" t="s">
        <v>2944</v>
      </c>
      <c r="F154" s="203" t="s">
        <v>2945</v>
      </c>
      <c r="G154" s="204" t="s">
        <v>216</v>
      </c>
      <c r="H154" s="205">
        <v>4</v>
      </c>
      <c r="I154" s="206"/>
      <c r="J154" s="207">
        <f>ROUND(I154*H154,2)</f>
        <v>0</v>
      </c>
      <c r="K154" s="208"/>
      <c r="L154" s="209"/>
      <c r="M154" s="210" t="s">
        <v>1</v>
      </c>
      <c r="N154" s="211" t="s">
        <v>42</v>
      </c>
      <c r="O154" s="78"/>
      <c r="P154" s="188">
        <f>O154*H154</f>
        <v>0</v>
      </c>
      <c r="Q154" s="188">
        <v>0</v>
      </c>
      <c r="R154" s="188">
        <f>Q154*H154</f>
        <v>0</v>
      </c>
      <c r="S154" s="188">
        <v>0</v>
      </c>
      <c r="T154" s="189">
        <f>S154*H154</f>
        <v>0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190" t="s">
        <v>103</v>
      </c>
      <c r="AT154" s="190" t="s">
        <v>201</v>
      </c>
      <c r="AU154" s="190" t="s">
        <v>81</v>
      </c>
      <c r="AY154" s="19" t="s">
        <v>165</v>
      </c>
      <c r="BE154" s="191">
        <f>IF(N154="základná",J154,0)</f>
        <v>0</v>
      </c>
      <c r="BF154" s="191">
        <f>IF(N154="znížená",J154,0)</f>
        <v>0</v>
      </c>
      <c r="BG154" s="191">
        <f>IF(N154="zákl. prenesená",J154,0)</f>
        <v>0</v>
      </c>
      <c r="BH154" s="191">
        <f>IF(N154="zníž. prenesená",J154,0)</f>
        <v>0</v>
      </c>
      <c r="BI154" s="191">
        <f>IF(N154="nulová",J154,0)</f>
        <v>0</v>
      </c>
      <c r="BJ154" s="19" t="s">
        <v>171</v>
      </c>
      <c r="BK154" s="191">
        <f>ROUND(I154*H154,2)</f>
        <v>0</v>
      </c>
      <c r="BL154" s="19" t="s">
        <v>91</v>
      </c>
      <c r="BM154" s="190" t="s">
        <v>2946</v>
      </c>
    </row>
    <row r="155" s="2" customFormat="1" ht="24.15" customHeight="1">
      <c r="A155" s="38"/>
      <c r="B155" s="177"/>
      <c r="C155" s="201" t="s">
        <v>256</v>
      </c>
      <c r="D155" s="201" t="s">
        <v>201</v>
      </c>
      <c r="E155" s="202" t="s">
        <v>2947</v>
      </c>
      <c r="F155" s="203" t="s">
        <v>2948</v>
      </c>
      <c r="G155" s="204" t="s">
        <v>216</v>
      </c>
      <c r="H155" s="205">
        <v>30</v>
      </c>
      <c r="I155" s="206"/>
      <c r="J155" s="207">
        <f>ROUND(I155*H155,2)</f>
        <v>0</v>
      </c>
      <c r="K155" s="208"/>
      <c r="L155" s="209"/>
      <c r="M155" s="210" t="s">
        <v>1</v>
      </c>
      <c r="N155" s="211" t="s">
        <v>42</v>
      </c>
      <c r="O155" s="78"/>
      <c r="P155" s="188">
        <f>O155*H155</f>
        <v>0</v>
      </c>
      <c r="Q155" s="188">
        <v>0</v>
      </c>
      <c r="R155" s="188">
        <f>Q155*H155</f>
        <v>0</v>
      </c>
      <c r="S155" s="188">
        <v>0</v>
      </c>
      <c r="T155" s="189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190" t="s">
        <v>103</v>
      </c>
      <c r="AT155" s="190" t="s">
        <v>201</v>
      </c>
      <c r="AU155" s="190" t="s">
        <v>81</v>
      </c>
      <c r="AY155" s="19" t="s">
        <v>165</v>
      </c>
      <c r="BE155" s="191">
        <f>IF(N155="základná",J155,0)</f>
        <v>0</v>
      </c>
      <c r="BF155" s="191">
        <f>IF(N155="znížená",J155,0)</f>
        <v>0</v>
      </c>
      <c r="BG155" s="191">
        <f>IF(N155="zákl. prenesená",J155,0)</f>
        <v>0</v>
      </c>
      <c r="BH155" s="191">
        <f>IF(N155="zníž. prenesená",J155,0)</f>
        <v>0</v>
      </c>
      <c r="BI155" s="191">
        <f>IF(N155="nulová",J155,0)</f>
        <v>0</v>
      </c>
      <c r="BJ155" s="19" t="s">
        <v>171</v>
      </c>
      <c r="BK155" s="191">
        <f>ROUND(I155*H155,2)</f>
        <v>0</v>
      </c>
      <c r="BL155" s="19" t="s">
        <v>91</v>
      </c>
      <c r="BM155" s="190" t="s">
        <v>2949</v>
      </c>
    </row>
    <row r="156" s="2" customFormat="1" ht="33" customHeight="1">
      <c r="A156" s="38"/>
      <c r="B156" s="177"/>
      <c r="C156" s="201" t="s">
        <v>7</v>
      </c>
      <c r="D156" s="201" t="s">
        <v>201</v>
      </c>
      <c r="E156" s="202" t="s">
        <v>2950</v>
      </c>
      <c r="F156" s="203" t="s">
        <v>2951</v>
      </c>
      <c r="G156" s="204" t="s">
        <v>216</v>
      </c>
      <c r="H156" s="205">
        <v>1</v>
      </c>
      <c r="I156" s="206"/>
      <c r="J156" s="207">
        <f>ROUND(I156*H156,2)</f>
        <v>0</v>
      </c>
      <c r="K156" s="208"/>
      <c r="L156" s="209"/>
      <c r="M156" s="210" t="s">
        <v>1</v>
      </c>
      <c r="N156" s="211" t="s">
        <v>42</v>
      </c>
      <c r="O156" s="78"/>
      <c r="P156" s="188">
        <f>O156*H156</f>
        <v>0</v>
      </c>
      <c r="Q156" s="188">
        <v>0</v>
      </c>
      <c r="R156" s="188">
        <f>Q156*H156</f>
        <v>0</v>
      </c>
      <c r="S156" s="188">
        <v>0</v>
      </c>
      <c r="T156" s="189">
        <f>S156*H156</f>
        <v>0</v>
      </c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R156" s="190" t="s">
        <v>103</v>
      </c>
      <c r="AT156" s="190" t="s">
        <v>201</v>
      </c>
      <c r="AU156" s="190" t="s">
        <v>81</v>
      </c>
      <c r="AY156" s="19" t="s">
        <v>165</v>
      </c>
      <c r="BE156" s="191">
        <f>IF(N156="základná",J156,0)</f>
        <v>0</v>
      </c>
      <c r="BF156" s="191">
        <f>IF(N156="znížená",J156,0)</f>
        <v>0</v>
      </c>
      <c r="BG156" s="191">
        <f>IF(N156="zákl. prenesená",J156,0)</f>
        <v>0</v>
      </c>
      <c r="BH156" s="191">
        <f>IF(N156="zníž. prenesená",J156,0)</f>
        <v>0</v>
      </c>
      <c r="BI156" s="191">
        <f>IF(N156="nulová",J156,0)</f>
        <v>0</v>
      </c>
      <c r="BJ156" s="19" t="s">
        <v>171</v>
      </c>
      <c r="BK156" s="191">
        <f>ROUND(I156*H156,2)</f>
        <v>0</v>
      </c>
      <c r="BL156" s="19" t="s">
        <v>91</v>
      </c>
      <c r="BM156" s="190" t="s">
        <v>2952</v>
      </c>
    </row>
    <row r="157" s="2" customFormat="1" ht="24.15" customHeight="1">
      <c r="A157" s="38"/>
      <c r="B157" s="177"/>
      <c r="C157" s="201" t="s">
        <v>266</v>
      </c>
      <c r="D157" s="201" t="s">
        <v>201</v>
      </c>
      <c r="E157" s="202" t="s">
        <v>2953</v>
      </c>
      <c r="F157" s="203" t="s">
        <v>2954</v>
      </c>
      <c r="G157" s="204" t="s">
        <v>662</v>
      </c>
      <c r="H157" s="205">
        <v>14.76</v>
      </c>
      <c r="I157" s="206"/>
      <c r="J157" s="207">
        <f>ROUND(I157*H157,2)</f>
        <v>0</v>
      </c>
      <c r="K157" s="208"/>
      <c r="L157" s="209"/>
      <c r="M157" s="210" t="s">
        <v>1</v>
      </c>
      <c r="N157" s="211" t="s">
        <v>42</v>
      </c>
      <c r="O157" s="78"/>
      <c r="P157" s="188">
        <f>O157*H157</f>
        <v>0</v>
      </c>
      <c r="Q157" s="188">
        <v>0</v>
      </c>
      <c r="R157" s="188">
        <f>Q157*H157</f>
        <v>0</v>
      </c>
      <c r="S157" s="188">
        <v>0</v>
      </c>
      <c r="T157" s="189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190" t="s">
        <v>103</v>
      </c>
      <c r="AT157" s="190" t="s">
        <v>201</v>
      </c>
      <c r="AU157" s="190" t="s">
        <v>81</v>
      </c>
      <c r="AY157" s="19" t="s">
        <v>165</v>
      </c>
      <c r="BE157" s="191">
        <f>IF(N157="základná",J157,0)</f>
        <v>0</v>
      </c>
      <c r="BF157" s="191">
        <f>IF(N157="znížená",J157,0)</f>
        <v>0</v>
      </c>
      <c r="BG157" s="191">
        <f>IF(N157="zákl. prenesená",J157,0)</f>
        <v>0</v>
      </c>
      <c r="BH157" s="191">
        <f>IF(N157="zníž. prenesená",J157,0)</f>
        <v>0</v>
      </c>
      <c r="BI157" s="191">
        <f>IF(N157="nulová",J157,0)</f>
        <v>0</v>
      </c>
      <c r="BJ157" s="19" t="s">
        <v>171</v>
      </c>
      <c r="BK157" s="191">
        <f>ROUND(I157*H157,2)</f>
        <v>0</v>
      </c>
      <c r="BL157" s="19" t="s">
        <v>91</v>
      </c>
      <c r="BM157" s="190" t="s">
        <v>2955</v>
      </c>
    </row>
    <row r="158" s="2" customFormat="1" ht="33" customHeight="1">
      <c r="A158" s="38"/>
      <c r="B158" s="177"/>
      <c r="C158" s="201" t="s">
        <v>272</v>
      </c>
      <c r="D158" s="201" t="s">
        <v>201</v>
      </c>
      <c r="E158" s="202" t="s">
        <v>2956</v>
      </c>
      <c r="F158" s="203" t="s">
        <v>2957</v>
      </c>
      <c r="G158" s="204" t="s">
        <v>216</v>
      </c>
      <c r="H158" s="205">
        <v>1</v>
      </c>
      <c r="I158" s="206"/>
      <c r="J158" s="207">
        <f>ROUND(I158*H158,2)</f>
        <v>0</v>
      </c>
      <c r="K158" s="208"/>
      <c r="L158" s="209"/>
      <c r="M158" s="210" t="s">
        <v>1</v>
      </c>
      <c r="N158" s="211" t="s">
        <v>42</v>
      </c>
      <c r="O158" s="78"/>
      <c r="P158" s="188">
        <f>O158*H158</f>
        <v>0</v>
      </c>
      <c r="Q158" s="188">
        <v>0</v>
      </c>
      <c r="R158" s="188">
        <f>Q158*H158</f>
        <v>0</v>
      </c>
      <c r="S158" s="188">
        <v>0</v>
      </c>
      <c r="T158" s="189">
        <f>S158*H158</f>
        <v>0</v>
      </c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R158" s="190" t="s">
        <v>103</v>
      </c>
      <c r="AT158" s="190" t="s">
        <v>201</v>
      </c>
      <c r="AU158" s="190" t="s">
        <v>81</v>
      </c>
      <c r="AY158" s="19" t="s">
        <v>165</v>
      </c>
      <c r="BE158" s="191">
        <f>IF(N158="základná",J158,0)</f>
        <v>0</v>
      </c>
      <c r="BF158" s="191">
        <f>IF(N158="znížená",J158,0)</f>
        <v>0</v>
      </c>
      <c r="BG158" s="191">
        <f>IF(N158="zákl. prenesená",J158,0)</f>
        <v>0</v>
      </c>
      <c r="BH158" s="191">
        <f>IF(N158="zníž. prenesená",J158,0)</f>
        <v>0</v>
      </c>
      <c r="BI158" s="191">
        <f>IF(N158="nulová",J158,0)</f>
        <v>0</v>
      </c>
      <c r="BJ158" s="19" t="s">
        <v>171</v>
      </c>
      <c r="BK158" s="191">
        <f>ROUND(I158*H158,2)</f>
        <v>0</v>
      </c>
      <c r="BL158" s="19" t="s">
        <v>91</v>
      </c>
      <c r="BM158" s="190" t="s">
        <v>2958</v>
      </c>
    </row>
    <row r="159" s="2" customFormat="1" ht="24.15" customHeight="1">
      <c r="A159" s="38"/>
      <c r="B159" s="177"/>
      <c r="C159" s="201" t="s">
        <v>278</v>
      </c>
      <c r="D159" s="201" t="s">
        <v>201</v>
      </c>
      <c r="E159" s="202" t="s">
        <v>2959</v>
      </c>
      <c r="F159" s="203" t="s">
        <v>2960</v>
      </c>
      <c r="G159" s="204" t="s">
        <v>216</v>
      </c>
      <c r="H159" s="205">
        <v>1</v>
      </c>
      <c r="I159" s="206"/>
      <c r="J159" s="207">
        <f>ROUND(I159*H159,2)</f>
        <v>0</v>
      </c>
      <c r="K159" s="208"/>
      <c r="L159" s="209"/>
      <c r="M159" s="210" t="s">
        <v>1</v>
      </c>
      <c r="N159" s="211" t="s">
        <v>42</v>
      </c>
      <c r="O159" s="78"/>
      <c r="P159" s="188">
        <f>O159*H159</f>
        <v>0</v>
      </c>
      <c r="Q159" s="188">
        <v>0</v>
      </c>
      <c r="R159" s="188">
        <f>Q159*H159</f>
        <v>0</v>
      </c>
      <c r="S159" s="188">
        <v>0</v>
      </c>
      <c r="T159" s="189">
        <f>S159*H159</f>
        <v>0</v>
      </c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R159" s="190" t="s">
        <v>103</v>
      </c>
      <c r="AT159" s="190" t="s">
        <v>201</v>
      </c>
      <c r="AU159" s="190" t="s">
        <v>81</v>
      </c>
      <c r="AY159" s="19" t="s">
        <v>165</v>
      </c>
      <c r="BE159" s="191">
        <f>IF(N159="základná",J159,0)</f>
        <v>0</v>
      </c>
      <c r="BF159" s="191">
        <f>IF(N159="znížená",J159,0)</f>
        <v>0</v>
      </c>
      <c r="BG159" s="191">
        <f>IF(N159="zákl. prenesená",J159,0)</f>
        <v>0</v>
      </c>
      <c r="BH159" s="191">
        <f>IF(N159="zníž. prenesená",J159,0)</f>
        <v>0</v>
      </c>
      <c r="BI159" s="191">
        <f>IF(N159="nulová",J159,0)</f>
        <v>0</v>
      </c>
      <c r="BJ159" s="19" t="s">
        <v>171</v>
      </c>
      <c r="BK159" s="191">
        <f>ROUND(I159*H159,2)</f>
        <v>0</v>
      </c>
      <c r="BL159" s="19" t="s">
        <v>91</v>
      </c>
      <c r="BM159" s="190" t="s">
        <v>2961</v>
      </c>
    </row>
    <row r="160" s="2" customFormat="1" ht="16.5" customHeight="1">
      <c r="A160" s="38"/>
      <c r="B160" s="177"/>
      <c r="C160" s="178" t="s">
        <v>309</v>
      </c>
      <c r="D160" s="178" t="s">
        <v>167</v>
      </c>
      <c r="E160" s="179" t="s">
        <v>2962</v>
      </c>
      <c r="F160" s="180" t="s">
        <v>2963</v>
      </c>
      <c r="G160" s="181" t="s">
        <v>216</v>
      </c>
      <c r="H160" s="182">
        <v>1</v>
      </c>
      <c r="I160" s="183"/>
      <c r="J160" s="184">
        <f>ROUND(I160*H160,2)</f>
        <v>0</v>
      </c>
      <c r="K160" s="185"/>
      <c r="L160" s="39"/>
      <c r="M160" s="186" t="s">
        <v>1</v>
      </c>
      <c r="N160" s="187" t="s">
        <v>42</v>
      </c>
      <c r="O160" s="78"/>
      <c r="P160" s="188">
        <f>O160*H160</f>
        <v>0</v>
      </c>
      <c r="Q160" s="188">
        <v>0</v>
      </c>
      <c r="R160" s="188">
        <f>Q160*H160</f>
        <v>0</v>
      </c>
      <c r="S160" s="188">
        <v>0</v>
      </c>
      <c r="T160" s="189">
        <f>S160*H160</f>
        <v>0</v>
      </c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R160" s="190" t="s">
        <v>91</v>
      </c>
      <c r="AT160" s="190" t="s">
        <v>167</v>
      </c>
      <c r="AU160" s="190" t="s">
        <v>81</v>
      </c>
      <c r="AY160" s="19" t="s">
        <v>165</v>
      </c>
      <c r="BE160" s="191">
        <f>IF(N160="základná",J160,0)</f>
        <v>0</v>
      </c>
      <c r="BF160" s="191">
        <f>IF(N160="znížená",J160,0)</f>
        <v>0</v>
      </c>
      <c r="BG160" s="191">
        <f>IF(N160="zákl. prenesená",J160,0)</f>
        <v>0</v>
      </c>
      <c r="BH160" s="191">
        <f>IF(N160="zníž. prenesená",J160,0)</f>
        <v>0</v>
      </c>
      <c r="BI160" s="191">
        <f>IF(N160="nulová",J160,0)</f>
        <v>0</v>
      </c>
      <c r="BJ160" s="19" t="s">
        <v>171</v>
      </c>
      <c r="BK160" s="191">
        <f>ROUND(I160*H160,2)</f>
        <v>0</v>
      </c>
      <c r="BL160" s="19" t="s">
        <v>91</v>
      </c>
      <c r="BM160" s="190" t="s">
        <v>2964</v>
      </c>
    </row>
    <row r="161" s="12" customFormat="1" ht="25.92" customHeight="1">
      <c r="A161" s="12"/>
      <c r="B161" s="164"/>
      <c r="C161" s="12"/>
      <c r="D161" s="165" t="s">
        <v>75</v>
      </c>
      <c r="E161" s="166" t="s">
        <v>2965</v>
      </c>
      <c r="F161" s="166" t="s">
        <v>2966</v>
      </c>
      <c r="G161" s="12"/>
      <c r="H161" s="12"/>
      <c r="I161" s="167"/>
      <c r="J161" s="168">
        <f>BK161</f>
        <v>0</v>
      </c>
      <c r="K161" s="12"/>
      <c r="L161" s="164"/>
      <c r="M161" s="169"/>
      <c r="N161" s="170"/>
      <c r="O161" s="170"/>
      <c r="P161" s="171">
        <f>SUM(P162:P210)</f>
        <v>0</v>
      </c>
      <c r="Q161" s="170"/>
      <c r="R161" s="171">
        <f>SUM(R162:R210)</f>
        <v>0</v>
      </c>
      <c r="S161" s="170"/>
      <c r="T161" s="172">
        <f>SUM(T162:T210)</f>
        <v>0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165" t="s">
        <v>81</v>
      </c>
      <c r="AT161" s="173" t="s">
        <v>75</v>
      </c>
      <c r="AU161" s="173" t="s">
        <v>76</v>
      </c>
      <c r="AY161" s="165" t="s">
        <v>165</v>
      </c>
      <c r="BK161" s="174">
        <f>SUM(BK162:BK210)</f>
        <v>0</v>
      </c>
    </row>
    <row r="162" s="2" customFormat="1" ht="24.15" customHeight="1">
      <c r="A162" s="38"/>
      <c r="B162" s="177"/>
      <c r="C162" s="201" t="s">
        <v>313</v>
      </c>
      <c r="D162" s="201" t="s">
        <v>201</v>
      </c>
      <c r="E162" s="202" t="s">
        <v>2967</v>
      </c>
      <c r="F162" s="203" t="s">
        <v>2968</v>
      </c>
      <c r="G162" s="204" t="s">
        <v>222</v>
      </c>
      <c r="H162" s="205">
        <v>50</v>
      </c>
      <c r="I162" s="206"/>
      <c r="J162" s="207">
        <f>ROUND(I162*H162,2)</f>
        <v>0</v>
      </c>
      <c r="K162" s="208"/>
      <c r="L162" s="209"/>
      <c r="M162" s="210" t="s">
        <v>1</v>
      </c>
      <c r="N162" s="211" t="s">
        <v>42</v>
      </c>
      <c r="O162" s="78"/>
      <c r="P162" s="188">
        <f>O162*H162</f>
        <v>0</v>
      </c>
      <c r="Q162" s="188">
        <v>0</v>
      </c>
      <c r="R162" s="188">
        <f>Q162*H162</f>
        <v>0</v>
      </c>
      <c r="S162" s="188">
        <v>0</v>
      </c>
      <c r="T162" s="189">
        <f>S162*H162</f>
        <v>0</v>
      </c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R162" s="190" t="s">
        <v>103</v>
      </c>
      <c r="AT162" s="190" t="s">
        <v>201</v>
      </c>
      <c r="AU162" s="190" t="s">
        <v>81</v>
      </c>
      <c r="AY162" s="19" t="s">
        <v>165</v>
      </c>
      <c r="BE162" s="191">
        <f>IF(N162="základná",J162,0)</f>
        <v>0</v>
      </c>
      <c r="BF162" s="191">
        <f>IF(N162="znížená",J162,0)</f>
        <v>0</v>
      </c>
      <c r="BG162" s="191">
        <f>IF(N162="zákl. prenesená",J162,0)</f>
        <v>0</v>
      </c>
      <c r="BH162" s="191">
        <f>IF(N162="zníž. prenesená",J162,0)</f>
        <v>0</v>
      </c>
      <c r="BI162" s="191">
        <f>IF(N162="nulová",J162,0)</f>
        <v>0</v>
      </c>
      <c r="BJ162" s="19" t="s">
        <v>171</v>
      </c>
      <c r="BK162" s="191">
        <f>ROUND(I162*H162,2)</f>
        <v>0</v>
      </c>
      <c r="BL162" s="19" t="s">
        <v>91</v>
      </c>
      <c r="BM162" s="190" t="s">
        <v>2969</v>
      </c>
    </row>
    <row r="163" s="2" customFormat="1" ht="16.5" customHeight="1">
      <c r="A163" s="38"/>
      <c r="B163" s="177"/>
      <c r="C163" s="201" t="s">
        <v>317</v>
      </c>
      <c r="D163" s="201" t="s">
        <v>201</v>
      </c>
      <c r="E163" s="202" t="s">
        <v>2970</v>
      </c>
      <c r="F163" s="203" t="s">
        <v>2971</v>
      </c>
      <c r="G163" s="204" t="s">
        <v>216</v>
      </c>
      <c r="H163" s="205">
        <v>33</v>
      </c>
      <c r="I163" s="206"/>
      <c r="J163" s="207">
        <f>ROUND(I163*H163,2)</f>
        <v>0</v>
      </c>
      <c r="K163" s="208"/>
      <c r="L163" s="209"/>
      <c r="M163" s="210" t="s">
        <v>1</v>
      </c>
      <c r="N163" s="211" t="s">
        <v>42</v>
      </c>
      <c r="O163" s="78"/>
      <c r="P163" s="188">
        <f>O163*H163</f>
        <v>0</v>
      </c>
      <c r="Q163" s="188">
        <v>0</v>
      </c>
      <c r="R163" s="188">
        <f>Q163*H163</f>
        <v>0</v>
      </c>
      <c r="S163" s="188">
        <v>0</v>
      </c>
      <c r="T163" s="189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190" t="s">
        <v>103</v>
      </c>
      <c r="AT163" s="190" t="s">
        <v>201</v>
      </c>
      <c r="AU163" s="190" t="s">
        <v>81</v>
      </c>
      <c r="AY163" s="19" t="s">
        <v>165</v>
      </c>
      <c r="BE163" s="191">
        <f>IF(N163="základná",J163,0)</f>
        <v>0</v>
      </c>
      <c r="BF163" s="191">
        <f>IF(N163="znížená",J163,0)</f>
        <v>0</v>
      </c>
      <c r="BG163" s="191">
        <f>IF(N163="zákl. prenesená",J163,0)</f>
        <v>0</v>
      </c>
      <c r="BH163" s="191">
        <f>IF(N163="zníž. prenesená",J163,0)</f>
        <v>0</v>
      </c>
      <c r="BI163" s="191">
        <f>IF(N163="nulová",J163,0)</f>
        <v>0</v>
      </c>
      <c r="BJ163" s="19" t="s">
        <v>171</v>
      </c>
      <c r="BK163" s="191">
        <f>ROUND(I163*H163,2)</f>
        <v>0</v>
      </c>
      <c r="BL163" s="19" t="s">
        <v>91</v>
      </c>
      <c r="BM163" s="190" t="s">
        <v>2972</v>
      </c>
    </row>
    <row r="164" s="2" customFormat="1" ht="16.5" customHeight="1">
      <c r="A164" s="38"/>
      <c r="B164" s="177"/>
      <c r="C164" s="201" t="s">
        <v>322</v>
      </c>
      <c r="D164" s="201" t="s">
        <v>201</v>
      </c>
      <c r="E164" s="202" t="s">
        <v>2973</v>
      </c>
      <c r="F164" s="203" t="s">
        <v>2974</v>
      </c>
      <c r="G164" s="204" t="s">
        <v>216</v>
      </c>
      <c r="H164" s="205">
        <v>33</v>
      </c>
      <c r="I164" s="206"/>
      <c r="J164" s="207">
        <f>ROUND(I164*H164,2)</f>
        <v>0</v>
      </c>
      <c r="K164" s="208"/>
      <c r="L164" s="209"/>
      <c r="M164" s="210" t="s">
        <v>1</v>
      </c>
      <c r="N164" s="211" t="s">
        <v>42</v>
      </c>
      <c r="O164" s="78"/>
      <c r="P164" s="188">
        <f>O164*H164</f>
        <v>0</v>
      </c>
      <c r="Q164" s="188">
        <v>0</v>
      </c>
      <c r="R164" s="188">
        <f>Q164*H164</f>
        <v>0</v>
      </c>
      <c r="S164" s="188">
        <v>0</v>
      </c>
      <c r="T164" s="189">
        <f>S164*H164</f>
        <v>0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190" t="s">
        <v>103</v>
      </c>
      <c r="AT164" s="190" t="s">
        <v>201</v>
      </c>
      <c r="AU164" s="190" t="s">
        <v>81</v>
      </c>
      <c r="AY164" s="19" t="s">
        <v>165</v>
      </c>
      <c r="BE164" s="191">
        <f>IF(N164="základná",J164,0)</f>
        <v>0</v>
      </c>
      <c r="BF164" s="191">
        <f>IF(N164="znížená",J164,0)</f>
        <v>0</v>
      </c>
      <c r="BG164" s="191">
        <f>IF(N164="zákl. prenesená",J164,0)</f>
        <v>0</v>
      </c>
      <c r="BH164" s="191">
        <f>IF(N164="zníž. prenesená",J164,0)</f>
        <v>0</v>
      </c>
      <c r="BI164" s="191">
        <f>IF(N164="nulová",J164,0)</f>
        <v>0</v>
      </c>
      <c r="BJ164" s="19" t="s">
        <v>171</v>
      </c>
      <c r="BK164" s="191">
        <f>ROUND(I164*H164,2)</f>
        <v>0</v>
      </c>
      <c r="BL164" s="19" t="s">
        <v>91</v>
      </c>
      <c r="BM164" s="190" t="s">
        <v>2975</v>
      </c>
    </row>
    <row r="165" s="2" customFormat="1" ht="16.5" customHeight="1">
      <c r="A165" s="38"/>
      <c r="B165" s="177"/>
      <c r="C165" s="201" t="s">
        <v>326</v>
      </c>
      <c r="D165" s="201" t="s">
        <v>201</v>
      </c>
      <c r="E165" s="202" t="s">
        <v>2976</v>
      </c>
      <c r="F165" s="203" t="s">
        <v>2977</v>
      </c>
      <c r="G165" s="204" t="s">
        <v>216</v>
      </c>
      <c r="H165" s="205">
        <v>33</v>
      </c>
      <c r="I165" s="206"/>
      <c r="J165" s="207">
        <f>ROUND(I165*H165,2)</f>
        <v>0</v>
      </c>
      <c r="K165" s="208"/>
      <c r="L165" s="209"/>
      <c r="M165" s="210" t="s">
        <v>1</v>
      </c>
      <c r="N165" s="211" t="s">
        <v>42</v>
      </c>
      <c r="O165" s="78"/>
      <c r="P165" s="188">
        <f>O165*H165</f>
        <v>0</v>
      </c>
      <c r="Q165" s="188">
        <v>0</v>
      </c>
      <c r="R165" s="188">
        <f>Q165*H165</f>
        <v>0</v>
      </c>
      <c r="S165" s="188">
        <v>0</v>
      </c>
      <c r="T165" s="189">
        <f>S165*H165</f>
        <v>0</v>
      </c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R165" s="190" t="s">
        <v>103</v>
      </c>
      <c r="AT165" s="190" t="s">
        <v>201</v>
      </c>
      <c r="AU165" s="190" t="s">
        <v>81</v>
      </c>
      <c r="AY165" s="19" t="s">
        <v>165</v>
      </c>
      <c r="BE165" s="191">
        <f>IF(N165="základná",J165,0)</f>
        <v>0</v>
      </c>
      <c r="BF165" s="191">
        <f>IF(N165="znížená",J165,0)</f>
        <v>0</v>
      </c>
      <c r="BG165" s="191">
        <f>IF(N165="zákl. prenesená",J165,0)</f>
        <v>0</v>
      </c>
      <c r="BH165" s="191">
        <f>IF(N165="zníž. prenesená",J165,0)</f>
        <v>0</v>
      </c>
      <c r="BI165" s="191">
        <f>IF(N165="nulová",J165,0)</f>
        <v>0</v>
      </c>
      <c r="BJ165" s="19" t="s">
        <v>171</v>
      </c>
      <c r="BK165" s="191">
        <f>ROUND(I165*H165,2)</f>
        <v>0</v>
      </c>
      <c r="BL165" s="19" t="s">
        <v>91</v>
      </c>
      <c r="BM165" s="190" t="s">
        <v>2978</v>
      </c>
    </row>
    <row r="166" s="2" customFormat="1" ht="24.15" customHeight="1">
      <c r="A166" s="38"/>
      <c r="B166" s="177"/>
      <c r="C166" s="201" t="s">
        <v>368</v>
      </c>
      <c r="D166" s="201" t="s">
        <v>201</v>
      </c>
      <c r="E166" s="202" t="s">
        <v>2979</v>
      </c>
      <c r="F166" s="203" t="s">
        <v>2980</v>
      </c>
      <c r="G166" s="204" t="s">
        <v>216</v>
      </c>
      <c r="H166" s="205">
        <v>33</v>
      </c>
      <c r="I166" s="206"/>
      <c r="J166" s="207">
        <f>ROUND(I166*H166,2)</f>
        <v>0</v>
      </c>
      <c r="K166" s="208"/>
      <c r="L166" s="209"/>
      <c r="M166" s="210" t="s">
        <v>1</v>
      </c>
      <c r="N166" s="211" t="s">
        <v>42</v>
      </c>
      <c r="O166" s="78"/>
      <c r="P166" s="188">
        <f>O166*H166</f>
        <v>0</v>
      </c>
      <c r="Q166" s="188">
        <v>0</v>
      </c>
      <c r="R166" s="188">
        <f>Q166*H166</f>
        <v>0</v>
      </c>
      <c r="S166" s="188">
        <v>0</v>
      </c>
      <c r="T166" s="189">
        <f>S166*H166</f>
        <v>0</v>
      </c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R166" s="190" t="s">
        <v>103</v>
      </c>
      <c r="AT166" s="190" t="s">
        <v>201</v>
      </c>
      <c r="AU166" s="190" t="s">
        <v>81</v>
      </c>
      <c r="AY166" s="19" t="s">
        <v>165</v>
      </c>
      <c r="BE166" s="191">
        <f>IF(N166="základná",J166,0)</f>
        <v>0</v>
      </c>
      <c r="BF166" s="191">
        <f>IF(N166="znížená",J166,0)</f>
        <v>0</v>
      </c>
      <c r="BG166" s="191">
        <f>IF(N166="zákl. prenesená",J166,0)</f>
        <v>0</v>
      </c>
      <c r="BH166" s="191">
        <f>IF(N166="zníž. prenesená",J166,0)</f>
        <v>0</v>
      </c>
      <c r="BI166" s="191">
        <f>IF(N166="nulová",J166,0)</f>
        <v>0</v>
      </c>
      <c r="BJ166" s="19" t="s">
        <v>171</v>
      </c>
      <c r="BK166" s="191">
        <f>ROUND(I166*H166,2)</f>
        <v>0</v>
      </c>
      <c r="BL166" s="19" t="s">
        <v>91</v>
      </c>
      <c r="BM166" s="190" t="s">
        <v>2981</v>
      </c>
    </row>
    <row r="167" s="2" customFormat="1" ht="24.15" customHeight="1">
      <c r="A167" s="38"/>
      <c r="B167" s="177"/>
      <c r="C167" s="201" t="s">
        <v>515</v>
      </c>
      <c r="D167" s="201" t="s">
        <v>201</v>
      </c>
      <c r="E167" s="202" t="s">
        <v>2982</v>
      </c>
      <c r="F167" s="203" t="s">
        <v>2983</v>
      </c>
      <c r="G167" s="204" t="s">
        <v>216</v>
      </c>
      <c r="H167" s="205">
        <v>33</v>
      </c>
      <c r="I167" s="206"/>
      <c r="J167" s="207">
        <f>ROUND(I167*H167,2)</f>
        <v>0</v>
      </c>
      <c r="K167" s="208"/>
      <c r="L167" s="209"/>
      <c r="M167" s="210" t="s">
        <v>1</v>
      </c>
      <c r="N167" s="211" t="s">
        <v>42</v>
      </c>
      <c r="O167" s="78"/>
      <c r="P167" s="188">
        <f>O167*H167</f>
        <v>0</v>
      </c>
      <c r="Q167" s="188">
        <v>0</v>
      </c>
      <c r="R167" s="188">
        <f>Q167*H167</f>
        <v>0</v>
      </c>
      <c r="S167" s="188">
        <v>0</v>
      </c>
      <c r="T167" s="189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190" t="s">
        <v>103</v>
      </c>
      <c r="AT167" s="190" t="s">
        <v>201</v>
      </c>
      <c r="AU167" s="190" t="s">
        <v>81</v>
      </c>
      <c r="AY167" s="19" t="s">
        <v>165</v>
      </c>
      <c r="BE167" s="191">
        <f>IF(N167="základná",J167,0)</f>
        <v>0</v>
      </c>
      <c r="BF167" s="191">
        <f>IF(N167="znížená",J167,0)</f>
        <v>0</v>
      </c>
      <c r="BG167" s="191">
        <f>IF(N167="zákl. prenesená",J167,0)</f>
        <v>0</v>
      </c>
      <c r="BH167" s="191">
        <f>IF(N167="zníž. prenesená",J167,0)</f>
        <v>0</v>
      </c>
      <c r="BI167" s="191">
        <f>IF(N167="nulová",J167,0)</f>
        <v>0</v>
      </c>
      <c r="BJ167" s="19" t="s">
        <v>171</v>
      </c>
      <c r="BK167" s="191">
        <f>ROUND(I167*H167,2)</f>
        <v>0</v>
      </c>
      <c r="BL167" s="19" t="s">
        <v>91</v>
      </c>
      <c r="BM167" s="190" t="s">
        <v>2984</v>
      </c>
    </row>
    <row r="168" s="2" customFormat="1" ht="24.15" customHeight="1">
      <c r="A168" s="38"/>
      <c r="B168" s="177"/>
      <c r="C168" s="201" t="s">
        <v>519</v>
      </c>
      <c r="D168" s="201" t="s">
        <v>201</v>
      </c>
      <c r="E168" s="202" t="s">
        <v>2985</v>
      </c>
      <c r="F168" s="203" t="s">
        <v>2986</v>
      </c>
      <c r="G168" s="204" t="s">
        <v>216</v>
      </c>
      <c r="H168" s="205">
        <v>67</v>
      </c>
      <c r="I168" s="206"/>
      <c r="J168" s="207">
        <f>ROUND(I168*H168,2)</f>
        <v>0</v>
      </c>
      <c r="K168" s="208"/>
      <c r="L168" s="209"/>
      <c r="M168" s="210" t="s">
        <v>1</v>
      </c>
      <c r="N168" s="211" t="s">
        <v>42</v>
      </c>
      <c r="O168" s="78"/>
      <c r="P168" s="188">
        <f>O168*H168</f>
        <v>0</v>
      </c>
      <c r="Q168" s="188">
        <v>0</v>
      </c>
      <c r="R168" s="188">
        <f>Q168*H168</f>
        <v>0</v>
      </c>
      <c r="S168" s="188">
        <v>0</v>
      </c>
      <c r="T168" s="189">
        <f>S168*H168</f>
        <v>0</v>
      </c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R168" s="190" t="s">
        <v>103</v>
      </c>
      <c r="AT168" s="190" t="s">
        <v>201</v>
      </c>
      <c r="AU168" s="190" t="s">
        <v>81</v>
      </c>
      <c r="AY168" s="19" t="s">
        <v>165</v>
      </c>
      <c r="BE168" s="191">
        <f>IF(N168="základná",J168,0)</f>
        <v>0</v>
      </c>
      <c r="BF168" s="191">
        <f>IF(N168="znížená",J168,0)</f>
        <v>0</v>
      </c>
      <c r="BG168" s="191">
        <f>IF(N168="zákl. prenesená",J168,0)</f>
        <v>0</v>
      </c>
      <c r="BH168" s="191">
        <f>IF(N168="zníž. prenesená",J168,0)</f>
        <v>0</v>
      </c>
      <c r="BI168" s="191">
        <f>IF(N168="nulová",J168,0)</f>
        <v>0</v>
      </c>
      <c r="BJ168" s="19" t="s">
        <v>171</v>
      </c>
      <c r="BK168" s="191">
        <f>ROUND(I168*H168,2)</f>
        <v>0</v>
      </c>
      <c r="BL168" s="19" t="s">
        <v>91</v>
      </c>
      <c r="BM168" s="190" t="s">
        <v>2987</v>
      </c>
    </row>
    <row r="169" s="2" customFormat="1" ht="24.15" customHeight="1">
      <c r="A169" s="38"/>
      <c r="B169" s="177"/>
      <c r="C169" s="201" t="s">
        <v>523</v>
      </c>
      <c r="D169" s="201" t="s">
        <v>201</v>
      </c>
      <c r="E169" s="202" t="s">
        <v>2988</v>
      </c>
      <c r="F169" s="203" t="s">
        <v>2989</v>
      </c>
      <c r="G169" s="204" t="s">
        <v>216</v>
      </c>
      <c r="H169" s="205">
        <v>67</v>
      </c>
      <c r="I169" s="206"/>
      <c r="J169" s="207">
        <f>ROUND(I169*H169,2)</f>
        <v>0</v>
      </c>
      <c r="K169" s="208"/>
      <c r="L169" s="209"/>
      <c r="M169" s="210" t="s">
        <v>1</v>
      </c>
      <c r="N169" s="211" t="s">
        <v>42</v>
      </c>
      <c r="O169" s="78"/>
      <c r="P169" s="188">
        <f>O169*H169</f>
        <v>0</v>
      </c>
      <c r="Q169" s="188">
        <v>0</v>
      </c>
      <c r="R169" s="188">
        <f>Q169*H169</f>
        <v>0</v>
      </c>
      <c r="S169" s="188">
        <v>0</v>
      </c>
      <c r="T169" s="189">
        <f>S169*H169</f>
        <v>0</v>
      </c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R169" s="190" t="s">
        <v>103</v>
      </c>
      <c r="AT169" s="190" t="s">
        <v>201</v>
      </c>
      <c r="AU169" s="190" t="s">
        <v>81</v>
      </c>
      <c r="AY169" s="19" t="s">
        <v>165</v>
      </c>
      <c r="BE169" s="191">
        <f>IF(N169="základná",J169,0)</f>
        <v>0</v>
      </c>
      <c r="BF169" s="191">
        <f>IF(N169="znížená",J169,0)</f>
        <v>0</v>
      </c>
      <c r="BG169" s="191">
        <f>IF(N169="zákl. prenesená",J169,0)</f>
        <v>0</v>
      </c>
      <c r="BH169" s="191">
        <f>IF(N169="zníž. prenesená",J169,0)</f>
        <v>0</v>
      </c>
      <c r="BI169" s="191">
        <f>IF(N169="nulová",J169,0)</f>
        <v>0</v>
      </c>
      <c r="BJ169" s="19" t="s">
        <v>171</v>
      </c>
      <c r="BK169" s="191">
        <f>ROUND(I169*H169,2)</f>
        <v>0</v>
      </c>
      <c r="BL169" s="19" t="s">
        <v>91</v>
      </c>
      <c r="BM169" s="190" t="s">
        <v>2990</v>
      </c>
    </row>
    <row r="170" s="2" customFormat="1" ht="16.5" customHeight="1">
      <c r="A170" s="38"/>
      <c r="B170" s="177"/>
      <c r="C170" s="201" t="s">
        <v>535</v>
      </c>
      <c r="D170" s="201" t="s">
        <v>201</v>
      </c>
      <c r="E170" s="202" t="s">
        <v>2991</v>
      </c>
      <c r="F170" s="203" t="s">
        <v>2992</v>
      </c>
      <c r="G170" s="204" t="s">
        <v>216</v>
      </c>
      <c r="H170" s="205">
        <v>2</v>
      </c>
      <c r="I170" s="206"/>
      <c r="J170" s="207">
        <f>ROUND(I170*H170,2)</f>
        <v>0</v>
      </c>
      <c r="K170" s="208"/>
      <c r="L170" s="209"/>
      <c r="M170" s="210" t="s">
        <v>1</v>
      </c>
      <c r="N170" s="211" t="s">
        <v>42</v>
      </c>
      <c r="O170" s="78"/>
      <c r="P170" s="188">
        <f>O170*H170</f>
        <v>0</v>
      </c>
      <c r="Q170" s="188">
        <v>0</v>
      </c>
      <c r="R170" s="188">
        <f>Q170*H170</f>
        <v>0</v>
      </c>
      <c r="S170" s="188">
        <v>0</v>
      </c>
      <c r="T170" s="189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190" t="s">
        <v>103</v>
      </c>
      <c r="AT170" s="190" t="s">
        <v>201</v>
      </c>
      <c r="AU170" s="190" t="s">
        <v>81</v>
      </c>
      <c r="AY170" s="19" t="s">
        <v>165</v>
      </c>
      <c r="BE170" s="191">
        <f>IF(N170="základná",J170,0)</f>
        <v>0</v>
      </c>
      <c r="BF170" s="191">
        <f>IF(N170="znížená",J170,0)</f>
        <v>0</v>
      </c>
      <c r="BG170" s="191">
        <f>IF(N170="zákl. prenesená",J170,0)</f>
        <v>0</v>
      </c>
      <c r="BH170" s="191">
        <f>IF(N170="zníž. prenesená",J170,0)</f>
        <v>0</v>
      </c>
      <c r="BI170" s="191">
        <f>IF(N170="nulová",J170,0)</f>
        <v>0</v>
      </c>
      <c r="BJ170" s="19" t="s">
        <v>171</v>
      </c>
      <c r="BK170" s="191">
        <f>ROUND(I170*H170,2)</f>
        <v>0</v>
      </c>
      <c r="BL170" s="19" t="s">
        <v>91</v>
      </c>
      <c r="BM170" s="190" t="s">
        <v>2993</v>
      </c>
    </row>
    <row r="171" s="2" customFormat="1" ht="21.75" customHeight="1">
      <c r="A171" s="38"/>
      <c r="B171" s="177"/>
      <c r="C171" s="201" t="s">
        <v>539</v>
      </c>
      <c r="D171" s="201" t="s">
        <v>201</v>
      </c>
      <c r="E171" s="202" t="s">
        <v>2994</v>
      </c>
      <c r="F171" s="203" t="s">
        <v>2995</v>
      </c>
      <c r="G171" s="204" t="s">
        <v>216</v>
      </c>
      <c r="H171" s="205">
        <v>1</v>
      </c>
      <c r="I171" s="206"/>
      <c r="J171" s="207">
        <f>ROUND(I171*H171,2)</f>
        <v>0</v>
      </c>
      <c r="K171" s="208"/>
      <c r="L171" s="209"/>
      <c r="M171" s="210" t="s">
        <v>1</v>
      </c>
      <c r="N171" s="211" t="s">
        <v>42</v>
      </c>
      <c r="O171" s="78"/>
      <c r="P171" s="188">
        <f>O171*H171</f>
        <v>0</v>
      </c>
      <c r="Q171" s="188">
        <v>0</v>
      </c>
      <c r="R171" s="188">
        <f>Q171*H171</f>
        <v>0</v>
      </c>
      <c r="S171" s="188">
        <v>0</v>
      </c>
      <c r="T171" s="189">
        <f>S171*H171</f>
        <v>0</v>
      </c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R171" s="190" t="s">
        <v>103</v>
      </c>
      <c r="AT171" s="190" t="s">
        <v>201</v>
      </c>
      <c r="AU171" s="190" t="s">
        <v>81</v>
      </c>
      <c r="AY171" s="19" t="s">
        <v>165</v>
      </c>
      <c r="BE171" s="191">
        <f>IF(N171="základná",J171,0)</f>
        <v>0</v>
      </c>
      <c r="BF171" s="191">
        <f>IF(N171="znížená",J171,0)</f>
        <v>0</v>
      </c>
      <c r="BG171" s="191">
        <f>IF(N171="zákl. prenesená",J171,0)</f>
        <v>0</v>
      </c>
      <c r="BH171" s="191">
        <f>IF(N171="zníž. prenesená",J171,0)</f>
        <v>0</v>
      </c>
      <c r="BI171" s="191">
        <f>IF(N171="nulová",J171,0)</f>
        <v>0</v>
      </c>
      <c r="BJ171" s="19" t="s">
        <v>171</v>
      </c>
      <c r="BK171" s="191">
        <f>ROUND(I171*H171,2)</f>
        <v>0</v>
      </c>
      <c r="BL171" s="19" t="s">
        <v>91</v>
      </c>
      <c r="BM171" s="190" t="s">
        <v>2996</v>
      </c>
    </row>
    <row r="172" s="2" customFormat="1" ht="24.15" customHeight="1">
      <c r="A172" s="38"/>
      <c r="B172" s="177"/>
      <c r="C172" s="201" t="s">
        <v>543</v>
      </c>
      <c r="D172" s="201" t="s">
        <v>201</v>
      </c>
      <c r="E172" s="202" t="s">
        <v>2997</v>
      </c>
      <c r="F172" s="203" t="s">
        <v>2998</v>
      </c>
      <c r="G172" s="204" t="s">
        <v>222</v>
      </c>
      <c r="H172" s="205">
        <v>90</v>
      </c>
      <c r="I172" s="206"/>
      <c r="J172" s="207">
        <f>ROUND(I172*H172,2)</f>
        <v>0</v>
      </c>
      <c r="K172" s="208"/>
      <c r="L172" s="209"/>
      <c r="M172" s="210" t="s">
        <v>1</v>
      </c>
      <c r="N172" s="211" t="s">
        <v>42</v>
      </c>
      <c r="O172" s="78"/>
      <c r="P172" s="188">
        <f>O172*H172</f>
        <v>0</v>
      </c>
      <c r="Q172" s="188">
        <v>0</v>
      </c>
      <c r="R172" s="188">
        <f>Q172*H172</f>
        <v>0</v>
      </c>
      <c r="S172" s="188">
        <v>0</v>
      </c>
      <c r="T172" s="189">
        <f>S172*H172</f>
        <v>0</v>
      </c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R172" s="190" t="s">
        <v>103</v>
      </c>
      <c r="AT172" s="190" t="s">
        <v>201</v>
      </c>
      <c r="AU172" s="190" t="s">
        <v>81</v>
      </c>
      <c r="AY172" s="19" t="s">
        <v>165</v>
      </c>
      <c r="BE172" s="191">
        <f>IF(N172="základná",J172,0)</f>
        <v>0</v>
      </c>
      <c r="BF172" s="191">
        <f>IF(N172="znížená",J172,0)</f>
        <v>0</v>
      </c>
      <c r="BG172" s="191">
        <f>IF(N172="zákl. prenesená",J172,0)</f>
        <v>0</v>
      </c>
      <c r="BH172" s="191">
        <f>IF(N172="zníž. prenesená",J172,0)</f>
        <v>0</v>
      </c>
      <c r="BI172" s="191">
        <f>IF(N172="nulová",J172,0)</f>
        <v>0</v>
      </c>
      <c r="BJ172" s="19" t="s">
        <v>171</v>
      </c>
      <c r="BK172" s="191">
        <f>ROUND(I172*H172,2)</f>
        <v>0</v>
      </c>
      <c r="BL172" s="19" t="s">
        <v>91</v>
      </c>
      <c r="BM172" s="190" t="s">
        <v>2999</v>
      </c>
    </row>
    <row r="173" s="2" customFormat="1" ht="16.5" customHeight="1">
      <c r="A173" s="38"/>
      <c r="B173" s="177"/>
      <c r="C173" s="201" t="s">
        <v>547</v>
      </c>
      <c r="D173" s="201" t="s">
        <v>201</v>
      </c>
      <c r="E173" s="202" t="s">
        <v>3000</v>
      </c>
      <c r="F173" s="203" t="s">
        <v>2971</v>
      </c>
      <c r="G173" s="204" t="s">
        <v>216</v>
      </c>
      <c r="H173" s="205">
        <v>60</v>
      </c>
      <c r="I173" s="206"/>
      <c r="J173" s="207">
        <f>ROUND(I173*H173,2)</f>
        <v>0</v>
      </c>
      <c r="K173" s="208"/>
      <c r="L173" s="209"/>
      <c r="M173" s="210" t="s">
        <v>1</v>
      </c>
      <c r="N173" s="211" t="s">
        <v>42</v>
      </c>
      <c r="O173" s="78"/>
      <c r="P173" s="188">
        <f>O173*H173</f>
        <v>0</v>
      </c>
      <c r="Q173" s="188">
        <v>0</v>
      </c>
      <c r="R173" s="188">
        <f>Q173*H173</f>
        <v>0</v>
      </c>
      <c r="S173" s="188">
        <v>0</v>
      </c>
      <c r="T173" s="189">
        <f>S173*H173</f>
        <v>0</v>
      </c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R173" s="190" t="s">
        <v>103</v>
      </c>
      <c r="AT173" s="190" t="s">
        <v>201</v>
      </c>
      <c r="AU173" s="190" t="s">
        <v>81</v>
      </c>
      <c r="AY173" s="19" t="s">
        <v>165</v>
      </c>
      <c r="BE173" s="191">
        <f>IF(N173="základná",J173,0)</f>
        <v>0</v>
      </c>
      <c r="BF173" s="191">
        <f>IF(N173="znížená",J173,0)</f>
        <v>0</v>
      </c>
      <c r="BG173" s="191">
        <f>IF(N173="zákl. prenesená",J173,0)</f>
        <v>0</v>
      </c>
      <c r="BH173" s="191">
        <f>IF(N173="zníž. prenesená",J173,0)</f>
        <v>0</v>
      </c>
      <c r="BI173" s="191">
        <f>IF(N173="nulová",J173,0)</f>
        <v>0</v>
      </c>
      <c r="BJ173" s="19" t="s">
        <v>171</v>
      </c>
      <c r="BK173" s="191">
        <f>ROUND(I173*H173,2)</f>
        <v>0</v>
      </c>
      <c r="BL173" s="19" t="s">
        <v>91</v>
      </c>
      <c r="BM173" s="190" t="s">
        <v>3001</v>
      </c>
    </row>
    <row r="174" s="2" customFormat="1" ht="16.5" customHeight="1">
      <c r="A174" s="38"/>
      <c r="B174" s="177"/>
      <c r="C174" s="201" t="s">
        <v>566</v>
      </c>
      <c r="D174" s="201" t="s">
        <v>201</v>
      </c>
      <c r="E174" s="202" t="s">
        <v>3002</v>
      </c>
      <c r="F174" s="203" t="s">
        <v>2974</v>
      </c>
      <c r="G174" s="204" t="s">
        <v>216</v>
      </c>
      <c r="H174" s="205">
        <v>60</v>
      </c>
      <c r="I174" s="206"/>
      <c r="J174" s="207">
        <f>ROUND(I174*H174,2)</f>
        <v>0</v>
      </c>
      <c r="K174" s="208"/>
      <c r="L174" s="209"/>
      <c r="M174" s="210" t="s">
        <v>1</v>
      </c>
      <c r="N174" s="211" t="s">
        <v>42</v>
      </c>
      <c r="O174" s="78"/>
      <c r="P174" s="188">
        <f>O174*H174</f>
        <v>0</v>
      </c>
      <c r="Q174" s="188">
        <v>0</v>
      </c>
      <c r="R174" s="188">
        <f>Q174*H174</f>
        <v>0</v>
      </c>
      <c r="S174" s="188">
        <v>0</v>
      </c>
      <c r="T174" s="189">
        <f>S174*H174</f>
        <v>0</v>
      </c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R174" s="190" t="s">
        <v>103</v>
      </c>
      <c r="AT174" s="190" t="s">
        <v>201</v>
      </c>
      <c r="AU174" s="190" t="s">
        <v>81</v>
      </c>
      <c r="AY174" s="19" t="s">
        <v>165</v>
      </c>
      <c r="BE174" s="191">
        <f>IF(N174="základná",J174,0)</f>
        <v>0</v>
      </c>
      <c r="BF174" s="191">
        <f>IF(N174="znížená",J174,0)</f>
        <v>0</v>
      </c>
      <c r="BG174" s="191">
        <f>IF(N174="zákl. prenesená",J174,0)</f>
        <v>0</v>
      </c>
      <c r="BH174" s="191">
        <f>IF(N174="zníž. prenesená",J174,0)</f>
        <v>0</v>
      </c>
      <c r="BI174" s="191">
        <f>IF(N174="nulová",J174,0)</f>
        <v>0</v>
      </c>
      <c r="BJ174" s="19" t="s">
        <v>171</v>
      </c>
      <c r="BK174" s="191">
        <f>ROUND(I174*H174,2)</f>
        <v>0</v>
      </c>
      <c r="BL174" s="19" t="s">
        <v>91</v>
      </c>
      <c r="BM174" s="190" t="s">
        <v>3003</v>
      </c>
    </row>
    <row r="175" s="2" customFormat="1" ht="16.5" customHeight="1">
      <c r="A175" s="38"/>
      <c r="B175" s="177"/>
      <c r="C175" s="201" t="s">
        <v>577</v>
      </c>
      <c r="D175" s="201" t="s">
        <v>201</v>
      </c>
      <c r="E175" s="202" t="s">
        <v>3004</v>
      </c>
      <c r="F175" s="203" t="s">
        <v>2977</v>
      </c>
      <c r="G175" s="204" t="s">
        <v>216</v>
      </c>
      <c r="H175" s="205">
        <v>60</v>
      </c>
      <c r="I175" s="206"/>
      <c r="J175" s="207">
        <f>ROUND(I175*H175,2)</f>
        <v>0</v>
      </c>
      <c r="K175" s="208"/>
      <c r="L175" s="209"/>
      <c r="M175" s="210" t="s">
        <v>1</v>
      </c>
      <c r="N175" s="211" t="s">
        <v>42</v>
      </c>
      <c r="O175" s="78"/>
      <c r="P175" s="188">
        <f>O175*H175</f>
        <v>0</v>
      </c>
      <c r="Q175" s="188">
        <v>0</v>
      </c>
      <c r="R175" s="188">
        <f>Q175*H175</f>
        <v>0</v>
      </c>
      <c r="S175" s="188">
        <v>0</v>
      </c>
      <c r="T175" s="189">
        <f>S175*H175</f>
        <v>0</v>
      </c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R175" s="190" t="s">
        <v>103</v>
      </c>
      <c r="AT175" s="190" t="s">
        <v>201</v>
      </c>
      <c r="AU175" s="190" t="s">
        <v>81</v>
      </c>
      <c r="AY175" s="19" t="s">
        <v>165</v>
      </c>
      <c r="BE175" s="191">
        <f>IF(N175="základná",J175,0)</f>
        <v>0</v>
      </c>
      <c r="BF175" s="191">
        <f>IF(N175="znížená",J175,0)</f>
        <v>0</v>
      </c>
      <c r="BG175" s="191">
        <f>IF(N175="zákl. prenesená",J175,0)</f>
        <v>0</v>
      </c>
      <c r="BH175" s="191">
        <f>IF(N175="zníž. prenesená",J175,0)</f>
        <v>0</v>
      </c>
      <c r="BI175" s="191">
        <f>IF(N175="nulová",J175,0)</f>
        <v>0</v>
      </c>
      <c r="BJ175" s="19" t="s">
        <v>171</v>
      </c>
      <c r="BK175" s="191">
        <f>ROUND(I175*H175,2)</f>
        <v>0</v>
      </c>
      <c r="BL175" s="19" t="s">
        <v>91</v>
      </c>
      <c r="BM175" s="190" t="s">
        <v>3005</v>
      </c>
    </row>
    <row r="176" s="2" customFormat="1" ht="24.15" customHeight="1">
      <c r="A176" s="38"/>
      <c r="B176" s="177"/>
      <c r="C176" s="201" t="s">
        <v>583</v>
      </c>
      <c r="D176" s="201" t="s">
        <v>201</v>
      </c>
      <c r="E176" s="202" t="s">
        <v>3006</v>
      </c>
      <c r="F176" s="203" t="s">
        <v>2980</v>
      </c>
      <c r="G176" s="204" t="s">
        <v>216</v>
      </c>
      <c r="H176" s="205">
        <v>60</v>
      </c>
      <c r="I176" s="206"/>
      <c r="J176" s="207">
        <f>ROUND(I176*H176,2)</f>
        <v>0</v>
      </c>
      <c r="K176" s="208"/>
      <c r="L176" s="209"/>
      <c r="M176" s="210" t="s">
        <v>1</v>
      </c>
      <c r="N176" s="211" t="s">
        <v>42</v>
      </c>
      <c r="O176" s="78"/>
      <c r="P176" s="188">
        <f>O176*H176</f>
        <v>0</v>
      </c>
      <c r="Q176" s="188">
        <v>0</v>
      </c>
      <c r="R176" s="188">
        <f>Q176*H176</f>
        <v>0</v>
      </c>
      <c r="S176" s="188">
        <v>0</v>
      </c>
      <c r="T176" s="189">
        <f>S176*H176</f>
        <v>0</v>
      </c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R176" s="190" t="s">
        <v>103</v>
      </c>
      <c r="AT176" s="190" t="s">
        <v>201</v>
      </c>
      <c r="AU176" s="190" t="s">
        <v>81</v>
      </c>
      <c r="AY176" s="19" t="s">
        <v>165</v>
      </c>
      <c r="BE176" s="191">
        <f>IF(N176="základná",J176,0)</f>
        <v>0</v>
      </c>
      <c r="BF176" s="191">
        <f>IF(N176="znížená",J176,0)</f>
        <v>0</v>
      </c>
      <c r="BG176" s="191">
        <f>IF(N176="zákl. prenesená",J176,0)</f>
        <v>0</v>
      </c>
      <c r="BH176" s="191">
        <f>IF(N176="zníž. prenesená",J176,0)</f>
        <v>0</v>
      </c>
      <c r="BI176" s="191">
        <f>IF(N176="nulová",J176,0)</f>
        <v>0</v>
      </c>
      <c r="BJ176" s="19" t="s">
        <v>171</v>
      </c>
      <c r="BK176" s="191">
        <f>ROUND(I176*H176,2)</f>
        <v>0</v>
      </c>
      <c r="BL176" s="19" t="s">
        <v>91</v>
      </c>
      <c r="BM176" s="190" t="s">
        <v>3007</v>
      </c>
    </row>
    <row r="177" s="2" customFormat="1" ht="24.15" customHeight="1">
      <c r="A177" s="38"/>
      <c r="B177" s="177"/>
      <c r="C177" s="201" t="s">
        <v>588</v>
      </c>
      <c r="D177" s="201" t="s">
        <v>201</v>
      </c>
      <c r="E177" s="202" t="s">
        <v>3008</v>
      </c>
      <c r="F177" s="203" t="s">
        <v>3009</v>
      </c>
      <c r="G177" s="204" t="s">
        <v>216</v>
      </c>
      <c r="H177" s="205">
        <v>60</v>
      </c>
      <c r="I177" s="206"/>
      <c r="J177" s="207">
        <f>ROUND(I177*H177,2)</f>
        <v>0</v>
      </c>
      <c r="K177" s="208"/>
      <c r="L177" s="209"/>
      <c r="M177" s="210" t="s">
        <v>1</v>
      </c>
      <c r="N177" s="211" t="s">
        <v>42</v>
      </c>
      <c r="O177" s="78"/>
      <c r="P177" s="188">
        <f>O177*H177</f>
        <v>0</v>
      </c>
      <c r="Q177" s="188">
        <v>0</v>
      </c>
      <c r="R177" s="188">
        <f>Q177*H177</f>
        <v>0</v>
      </c>
      <c r="S177" s="188">
        <v>0</v>
      </c>
      <c r="T177" s="189">
        <f>S177*H177</f>
        <v>0</v>
      </c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R177" s="190" t="s">
        <v>103</v>
      </c>
      <c r="AT177" s="190" t="s">
        <v>201</v>
      </c>
      <c r="AU177" s="190" t="s">
        <v>81</v>
      </c>
      <c r="AY177" s="19" t="s">
        <v>165</v>
      </c>
      <c r="BE177" s="191">
        <f>IF(N177="základná",J177,0)</f>
        <v>0</v>
      </c>
      <c r="BF177" s="191">
        <f>IF(N177="znížená",J177,0)</f>
        <v>0</v>
      </c>
      <c r="BG177" s="191">
        <f>IF(N177="zákl. prenesená",J177,0)</f>
        <v>0</v>
      </c>
      <c r="BH177" s="191">
        <f>IF(N177="zníž. prenesená",J177,0)</f>
        <v>0</v>
      </c>
      <c r="BI177" s="191">
        <f>IF(N177="nulová",J177,0)</f>
        <v>0</v>
      </c>
      <c r="BJ177" s="19" t="s">
        <v>171</v>
      </c>
      <c r="BK177" s="191">
        <f>ROUND(I177*H177,2)</f>
        <v>0</v>
      </c>
      <c r="BL177" s="19" t="s">
        <v>91</v>
      </c>
      <c r="BM177" s="190" t="s">
        <v>3010</v>
      </c>
    </row>
    <row r="178" s="2" customFormat="1" ht="24.15" customHeight="1">
      <c r="A178" s="38"/>
      <c r="B178" s="177"/>
      <c r="C178" s="201" t="s">
        <v>592</v>
      </c>
      <c r="D178" s="201" t="s">
        <v>201</v>
      </c>
      <c r="E178" s="202" t="s">
        <v>3011</v>
      </c>
      <c r="F178" s="203" t="s">
        <v>2986</v>
      </c>
      <c r="G178" s="204" t="s">
        <v>216</v>
      </c>
      <c r="H178" s="205">
        <v>120</v>
      </c>
      <c r="I178" s="206"/>
      <c r="J178" s="207">
        <f>ROUND(I178*H178,2)</f>
        <v>0</v>
      </c>
      <c r="K178" s="208"/>
      <c r="L178" s="209"/>
      <c r="M178" s="210" t="s">
        <v>1</v>
      </c>
      <c r="N178" s="211" t="s">
        <v>42</v>
      </c>
      <c r="O178" s="78"/>
      <c r="P178" s="188">
        <f>O178*H178</f>
        <v>0</v>
      </c>
      <c r="Q178" s="188">
        <v>0</v>
      </c>
      <c r="R178" s="188">
        <f>Q178*H178</f>
        <v>0</v>
      </c>
      <c r="S178" s="188">
        <v>0</v>
      </c>
      <c r="T178" s="189">
        <f>S178*H178</f>
        <v>0</v>
      </c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R178" s="190" t="s">
        <v>103</v>
      </c>
      <c r="AT178" s="190" t="s">
        <v>201</v>
      </c>
      <c r="AU178" s="190" t="s">
        <v>81</v>
      </c>
      <c r="AY178" s="19" t="s">
        <v>165</v>
      </c>
      <c r="BE178" s="191">
        <f>IF(N178="základná",J178,0)</f>
        <v>0</v>
      </c>
      <c r="BF178" s="191">
        <f>IF(N178="znížená",J178,0)</f>
        <v>0</v>
      </c>
      <c r="BG178" s="191">
        <f>IF(N178="zákl. prenesená",J178,0)</f>
        <v>0</v>
      </c>
      <c r="BH178" s="191">
        <f>IF(N178="zníž. prenesená",J178,0)</f>
        <v>0</v>
      </c>
      <c r="BI178" s="191">
        <f>IF(N178="nulová",J178,0)</f>
        <v>0</v>
      </c>
      <c r="BJ178" s="19" t="s">
        <v>171</v>
      </c>
      <c r="BK178" s="191">
        <f>ROUND(I178*H178,2)</f>
        <v>0</v>
      </c>
      <c r="BL178" s="19" t="s">
        <v>91</v>
      </c>
      <c r="BM178" s="190" t="s">
        <v>3012</v>
      </c>
    </row>
    <row r="179" s="2" customFormat="1" ht="24.15" customHeight="1">
      <c r="A179" s="38"/>
      <c r="B179" s="177"/>
      <c r="C179" s="201" t="s">
        <v>597</v>
      </c>
      <c r="D179" s="201" t="s">
        <v>201</v>
      </c>
      <c r="E179" s="202" t="s">
        <v>3013</v>
      </c>
      <c r="F179" s="203" t="s">
        <v>2989</v>
      </c>
      <c r="G179" s="204" t="s">
        <v>216</v>
      </c>
      <c r="H179" s="205">
        <v>120</v>
      </c>
      <c r="I179" s="206"/>
      <c r="J179" s="207">
        <f>ROUND(I179*H179,2)</f>
        <v>0</v>
      </c>
      <c r="K179" s="208"/>
      <c r="L179" s="209"/>
      <c r="M179" s="210" t="s">
        <v>1</v>
      </c>
      <c r="N179" s="211" t="s">
        <v>42</v>
      </c>
      <c r="O179" s="78"/>
      <c r="P179" s="188">
        <f>O179*H179</f>
        <v>0</v>
      </c>
      <c r="Q179" s="188">
        <v>0</v>
      </c>
      <c r="R179" s="188">
        <f>Q179*H179</f>
        <v>0</v>
      </c>
      <c r="S179" s="188">
        <v>0</v>
      </c>
      <c r="T179" s="189">
        <f>S179*H179</f>
        <v>0</v>
      </c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R179" s="190" t="s">
        <v>103</v>
      </c>
      <c r="AT179" s="190" t="s">
        <v>201</v>
      </c>
      <c r="AU179" s="190" t="s">
        <v>81</v>
      </c>
      <c r="AY179" s="19" t="s">
        <v>165</v>
      </c>
      <c r="BE179" s="191">
        <f>IF(N179="základná",J179,0)</f>
        <v>0</v>
      </c>
      <c r="BF179" s="191">
        <f>IF(N179="znížená",J179,0)</f>
        <v>0</v>
      </c>
      <c r="BG179" s="191">
        <f>IF(N179="zákl. prenesená",J179,0)</f>
        <v>0</v>
      </c>
      <c r="BH179" s="191">
        <f>IF(N179="zníž. prenesená",J179,0)</f>
        <v>0</v>
      </c>
      <c r="BI179" s="191">
        <f>IF(N179="nulová",J179,0)</f>
        <v>0</v>
      </c>
      <c r="BJ179" s="19" t="s">
        <v>171</v>
      </c>
      <c r="BK179" s="191">
        <f>ROUND(I179*H179,2)</f>
        <v>0</v>
      </c>
      <c r="BL179" s="19" t="s">
        <v>91</v>
      </c>
      <c r="BM179" s="190" t="s">
        <v>3014</v>
      </c>
    </row>
    <row r="180" s="2" customFormat="1" ht="16.5" customHeight="1">
      <c r="A180" s="38"/>
      <c r="B180" s="177"/>
      <c r="C180" s="201" t="s">
        <v>601</v>
      </c>
      <c r="D180" s="201" t="s">
        <v>201</v>
      </c>
      <c r="E180" s="202" t="s">
        <v>3015</v>
      </c>
      <c r="F180" s="203" t="s">
        <v>3016</v>
      </c>
      <c r="G180" s="204" t="s">
        <v>216</v>
      </c>
      <c r="H180" s="205">
        <v>3</v>
      </c>
      <c r="I180" s="206"/>
      <c r="J180" s="207">
        <f>ROUND(I180*H180,2)</f>
        <v>0</v>
      </c>
      <c r="K180" s="208"/>
      <c r="L180" s="209"/>
      <c r="M180" s="210" t="s">
        <v>1</v>
      </c>
      <c r="N180" s="211" t="s">
        <v>42</v>
      </c>
      <c r="O180" s="78"/>
      <c r="P180" s="188">
        <f>O180*H180</f>
        <v>0</v>
      </c>
      <c r="Q180" s="188">
        <v>0</v>
      </c>
      <c r="R180" s="188">
        <f>Q180*H180</f>
        <v>0</v>
      </c>
      <c r="S180" s="188">
        <v>0</v>
      </c>
      <c r="T180" s="189">
        <f>S180*H180</f>
        <v>0</v>
      </c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R180" s="190" t="s">
        <v>103</v>
      </c>
      <c r="AT180" s="190" t="s">
        <v>201</v>
      </c>
      <c r="AU180" s="190" t="s">
        <v>81</v>
      </c>
      <c r="AY180" s="19" t="s">
        <v>165</v>
      </c>
      <c r="BE180" s="191">
        <f>IF(N180="základná",J180,0)</f>
        <v>0</v>
      </c>
      <c r="BF180" s="191">
        <f>IF(N180="znížená",J180,0)</f>
        <v>0</v>
      </c>
      <c r="BG180" s="191">
        <f>IF(N180="zákl. prenesená",J180,0)</f>
        <v>0</v>
      </c>
      <c r="BH180" s="191">
        <f>IF(N180="zníž. prenesená",J180,0)</f>
        <v>0</v>
      </c>
      <c r="BI180" s="191">
        <f>IF(N180="nulová",J180,0)</f>
        <v>0</v>
      </c>
      <c r="BJ180" s="19" t="s">
        <v>171</v>
      </c>
      <c r="BK180" s="191">
        <f>ROUND(I180*H180,2)</f>
        <v>0</v>
      </c>
      <c r="BL180" s="19" t="s">
        <v>91</v>
      </c>
      <c r="BM180" s="190" t="s">
        <v>3017</v>
      </c>
    </row>
    <row r="181" s="2" customFormat="1" ht="21.75" customHeight="1">
      <c r="A181" s="38"/>
      <c r="B181" s="177"/>
      <c r="C181" s="201" t="s">
        <v>605</v>
      </c>
      <c r="D181" s="201" t="s">
        <v>201</v>
      </c>
      <c r="E181" s="202" t="s">
        <v>3018</v>
      </c>
      <c r="F181" s="203" t="s">
        <v>3019</v>
      </c>
      <c r="G181" s="204" t="s">
        <v>216</v>
      </c>
      <c r="H181" s="205">
        <v>2</v>
      </c>
      <c r="I181" s="206"/>
      <c r="J181" s="207">
        <f>ROUND(I181*H181,2)</f>
        <v>0</v>
      </c>
      <c r="K181" s="208"/>
      <c r="L181" s="209"/>
      <c r="M181" s="210" t="s">
        <v>1</v>
      </c>
      <c r="N181" s="211" t="s">
        <v>42</v>
      </c>
      <c r="O181" s="78"/>
      <c r="P181" s="188">
        <f>O181*H181</f>
        <v>0</v>
      </c>
      <c r="Q181" s="188">
        <v>0</v>
      </c>
      <c r="R181" s="188">
        <f>Q181*H181</f>
        <v>0</v>
      </c>
      <c r="S181" s="188">
        <v>0</v>
      </c>
      <c r="T181" s="189">
        <f>S181*H181</f>
        <v>0</v>
      </c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R181" s="190" t="s">
        <v>103</v>
      </c>
      <c r="AT181" s="190" t="s">
        <v>201</v>
      </c>
      <c r="AU181" s="190" t="s">
        <v>81</v>
      </c>
      <c r="AY181" s="19" t="s">
        <v>165</v>
      </c>
      <c r="BE181" s="191">
        <f>IF(N181="základná",J181,0)</f>
        <v>0</v>
      </c>
      <c r="BF181" s="191">
        <f>IF(N181="znížená",J181,0)</f>
        <v>0</v>
      </c>
      <c r="BG181" s="191">
        <f>IF(N181="zákl. prenesená",J181,0)</f>
        <v>0</v>
      </c>
      <c r="BH181" s="191">
        <f>IF(N181="zníž. prenesená",J181,0)</f>
        <v>0</v>
      </c>
      <c r="BI181" s="191">
        <f>IF(N181="nulová",J181,0)</f>
        <v>0</v>
      </c>
      <c r="BJ181" s="19" t="s">
        <v>171</v>
      </c>
      <c r="BK181" s="191">
        <f>ROUND(I181*H181,2)</f>
        <v>0</v>
      </c>
      <c r="BL181" s="19" t="s">
        <v>91</v>
      </c>
      <c r="BM181" s="190" t="s">
        <v>3020</v>
      </c>
    </row>
    <row r="182" s="2" customFormat="1" ht="24.15" customHeight="1">
      <c r="A182" s="38"/>
      <c r="B182" s="177"/>
      <c r="C182" s="201" t="s">
        <v>610</v>
      </c>
      <c r="D182" s="201" t="s">
        <v>201</v>
      </c>
      <c r="E182" s="202" t="s">
        <v>3021</v>
      </c>
      <c r="F182" s="203" t="s">
        <v>3022</v>
      </c>
      <c r="G182" s="204" t="s">
        <v>222</v>
      </c>
      <c r="H182" s="205">
        <v>330</v>
      </c>
      <c r="I182" s="206"/>
      <c r="J182" s="207">
        <f>ROUND(I182*H182,2)</f>
        <v>0</v>
      </c>
      <c r="K182" s="208"/>
      <c r="L182" s="209"/>
      <c r="M182" s="210" t="s">
        <v>1</v>
      </c>
      <c r="N182" s="211" t="s">
        <v>42</v>
      </c>
      <c r="O182" s="78"/>
      <c r="P182" s="188">
        <f>O182*H182</f>
        <v>0</v>
      </c>
      <c r="Q182" s="188">
        <v>0</v>
      </c>
      <c r="R182" s="188">
        <f>Q182*H182</f>
        <v>0</v>
      </c>
      <c r="S182" s="188">
        <v>0</v>
      </c>
      <c r="T182" s="189">
        <f>S182*H182</f>
        <v>0</v>
      </c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R182" s="190" t="s">
        <v>103</v>
      </c>
      <c r="AT182" s="190" t="s">
        <v>201</v>
      </c>
      <c r="AU182" s="190" t="s">
        <v>81</v>
      </c>
      <c r="AY182" s="19" t="s">
        <v>165</v>
      </c>
      <c r="BE182" s="191">
        <f>IF(N182="základná",J182,0)</f>
        <v>0</v>
      </c>
      <c r="BF182" s="191">
        <f>IF(N182="znížená",J182,0)</f>
        <v>0</v>
      </c>
      <c r="BG182" s="191">
        <f>IF(N182="zákl. prenesená",J182,0)</f>
        <v>0</v>
      </c>
      <c r="BH182" s="191">
        <f>IF(N182="zníž. prenesená",J182,0)</f>
        <v>0</v>
      </c>
      <c r="BI182" s="191">
        <f>IF(N182="nulová",J182,0)</f>
        <v>0</v>
      </c>
      <c r="BJ182" s="19" t="s">
        <v>171</v>
      </c>
      <c r="BK182" s="191">
        <f>ROUND(I182*H182,2)</f>
        <v>0</v>
      </c>
      <c r="BL182" s="19" t="s">
        <v>91</v>
      </c>
      <c r="BM182" s="190" t="s">
        <v>3023</v>
      </c>
    </row>
    <row r="183" s="2" customFormat="1" ht="16.5" customHeight="1">
      <c r="A183" s="38"/>
      <c r="B183" s="177"/>
      <c r="C183" s="201" t="s">
        <v>615</v>
      </c>
      <c r="D183" s="201" t="s">
        <v>201</v>
      </c>
      <c r="E183" s="202" t="s">
        <v>3024</v>
      </c>
      <c r="F183" s="203" t="s">
        <v>2974</v>
      </c>
      <c r="G183" s="204" t="s">
        <v>216</v>
      </c>
      <c r="H183" s="205">
        <v>233</v>
      </c>
      <c r="I183" s="206"/>
      <c r="J183" s="207">
        <f>ROUND(I183*H183,2)</f>
        <v>0</v>
      </c>
      <c r="K183" s="208"/>
      <c r="L183" s="209"/>
      <c r="M183" s="210" t="s">
        <v>1</v>
      </c>
      <c r="N183" s="211" t="s">
        <v>42</v>
      </c>
      <c r="O183" s="78"/>
      <c r="P183" s="188">
        <f>O183*H183</f>
        <v>0</v>
      </c>
      <c r="Q183" s="188">
        <v>0</v>
      </c>
      <c r="R183" s="188">
        <f>Q183*H183</f>
        <v>0</v>
      </c>
      <c r="S183" s="188">
        <v>0</v>
      </c>
      <c r="T183" s="189">
        <f>S183*H183</f>
        <v>0</v>
      </c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R183" s="190" t="s">
        <v>103</v>
      </c>
      <c r="AT183" s="190" t="s">
        <v>201</v>
      </c>
      <c r="AU183" s="190" t="s">
        <v>81</v>
      </c>
      <c r="AY183" s="19" t="s">
        <v>165</v>
      </c>
      <c r="BE183" s="191">
        <f>IF(N183="základná",J183,0)</f>
        <v>0</v>
      </c>
      <c r="BF183" s="191">
        <f>IF(N183="znížená",J183,0)</f>
        <v>0</v>
      </c>
      <c r="BG183" s="191">
        <f>IF(N183="zákl. prenesená",J183,0)</f>
        <v>0</v>
      </c>
      <c r="BH183" s="191">
        <f>IF(N183="zníž. prenesená",J183,0)</f>
        <v>0</v>
      </c>
      <c r="BI183" s="191">
        <f>IF(N183="nulová",J183,0)</f>
        <v>0</v>
      </c>
      <c r="BJ183" s="19" t="s">
        <v>171</v>
      </c>
      <c r="BK183" s="191">
        <f>ROUND(I183*H183,2)</f>
        <v>0</v>
      </c>
      <c r="BL183" s="19" t="s">
        <v>91</v>
      </c>
      <c r="BM183" s="190" t="s">
        <v>3025</v>
      </c>
    </row>
    <row r="184" s="2" customFormat="1" ht="16.5" customHeight="1">
      <c r="A184" s="38"/>
      <c r="B184" s="177"/>
      <c r="C184" s="201" t="s">
        <v>619</v>
      </c>
      <c r="D184" s="201" t="s">
        <v>201</v>
      </c>
      <c r="E184" s="202" t="s">
        <v>3026</v>
      </c>
      <c r="F184" s="203" t="s">
        <v>2971</v>
      </c>
      <c r="G184" s="204" t="s">
        <v>216</v>
      </c>
      <c r="H184" s="205">
        <v>233</v>
      </c>
      <c r="I184" s="206"/>
      <c r="J184" s="207">
        <f>ROUND(I184*H184,2)</f>
        <v>0</v>
      </c>
      <c r="K184" s="208"/>
      <c r="L184" s="209"/>
      <c r="M184" s="210" t="s">
        <v>1</v>
      </c>
      <c r="N184" s="211" t="s">
        <v>42</v>
      </c>
      <c r="O184" s="78"/>
      <c r="P184" s="188">
        <f>O184*H184</f>
        <v>0</v>
      </c>
      <c r="Q184" s="188">
        <v>0</v>
      </c>
      <c r="R184" s="188">
        <f>Q184*H184</f>
        <v>0</v>
      </c>
      <c r="S184" s="188">
        <v>0</v>
      </c>
      <c r="T184" s="189">
        <f>S184*H184</f>
        <v>0</v>
      </c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R184" s="190" t="s">
        <v>103</v>
      </c>
      <c r="AT184" s="190" t="s">
        <v>201</v>
      </c>
      <c r="AU184" s="190" t="s">
        <v>81</v>
      </c>
      <c r="AY184" s="19" t="s">
        <v>165</v>
      </c>
      <c r="BE184" s="191">
        <f>IF(N184="základná",J184,0)</f>
        <v>0</v>
      </c>
      <c r="BF184" s="191">
        <f>IF(N184="znížená",J184,0)</f>
        <v>0</v>
      </c>
      <c r="BG184" s="191">
        <f>IF(N184="zákl. prenesená",J184,0)</f>
        <v>0</v>
      </c>
      <c r="BH184" s="191">
        <f>IF(N184="zníž. prenesená",J184,0)</f>
        <v>0</v>
      </c>
      <c r="BI184" s="191">
        <f>IF(N184="nulová",J184,0)</f>
        <v>0</v>
      </c>
      <c r="BJ184" s="19" t="s">
        <v>171</v>
      </c>
      <c r="BK184" s="191">
        <f>ROUND(I184*H184,2)</f>
        <v>0</v>
      </c>
      <c r="BL184" s="19" t="s">
        <v>91</v>
      </c>
      <c r="BM184" s="190" t="s">
        <v>3027</v>
      </c>
    </row>
    <row r="185" s="2" customFormat="1" ht="16.5" customHeight="1">
      <c r="A185" s="38"/>
      <c r="B185" s="177"/>
      <c r="C185" s="201" t="s">
        <v>624</v>
      </c>
      <c r="D185" s="201" t="s">
        <v>201</v>
      </c>
      <c r="E185" s="202" t="s">
        <v>3028</v>
      </c>
      <c r="F185" s="203" t="s">
        <v>2977</v>
      </c>
      <c r="G185" s="204" t="s">
        <v>216</v>
      </c>
      <c r="H185" s="205">
        <v>233</v>
      </c>
      <c r="I185" s="206"/>
      <c r="J185" s="207">
        <f>ROUND(I185*H185,2)</f>
        <v>0</v>
      </c>
      <c r="K185" s="208"/>
      <c r="L185" s="209"/>
      <c r="M185" s="210" t="s">
        <v>1</v>
      </c>
      <c r="N185" s="211" t="s">
        <v>42</v>
      </c>
      <c r="O185" s="78"/>
      <c r="P185" s="188">
        <f>O185*H185</f>
        <v>0</v>
      </c>
      <c r="Q185" s="188">
        <v>0</v>
      </c>
      <c r="R185" s="188">
        <f>Q185*H185</f>
        <v>0</v>
      </c>
      <c r="S185" s="188">
        <v>0</v>
      </c>
      <c r="T185" s="189">
        <f>S185*H185</f>
        <v>0</v>
      </c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R185" s="190" t="s">
        <v>103</v>
      </c>
      <c r="AT185" s="190" t="s">
        <v>201</v>
      </c>
      <c r="AU185" s="190" t="s">
        <v>81</v>
      </c>
      <c r="AY185" s="19" t="s">
        <v>165</v>
      </c>
      <c r="BE185" s="191">
        <f>IF(N185="základná",J185,0)</f>
        <v>0</v>
      </c>
      <c r="BF185" s="191">
        <f>IF(N185="znížená",J185,0)</f>
        <v>0</v>
      </c>
      <c r="BG185" s="191">
        <f>IF(N185="zákl. prenesená",J185,0)</f>
        <v>0</v>
      </c>
      <c r="BH185" s="191">
        <f>IF(N185="zníž. prenesená",J185,0)</f>
        <v>0</v>
      </c>
      <c r="BI185" s="191">
        <f>IF(N185="nulová",J185,0)</f>
        <v>0</v>
      </c>
      <c r="BJ185" s="19" t="s">
        <v>171</v>
      </c>
      <c r="BK185" s="191">
        <f>ROUND(I185*H185,2)</f>
        <v>0</v>
      </c>
      <c r="BL185" s="19" t="s">
        <v>91</v>
      </c>
      <c r="BM185" s="190" t="s">
        <v>3029</v>
      </c>
    </row>
    <row r="186" s="2" customFormat="1" ht="24.15" customHeight="1">
      <c r="A186" s="38"/>
      <c r="B186" s="177"/>
      <c r="C186" s="201" t="s">
        <v>630</v>
      </c>
      <c r="D186" s="201" t="s">
        <v>201</v>
      </c>
      <c r="E186" s="202" t="s">
        <v>3030</v>
      </c>
      <c r="F186" s="203" t="s">
        <v>2980</v>
      </c>
      <c r="G186" s="204" t="s">
        <v>216</v>
      </c>
      <c r="H186" s="205">
        <v>233</v>
      </c>
      <c r="I186" s="206"/>
      <c r="J186" s="207">
        <f>ROUND(I186*H186,2)</f>
        <v>0</v>
      </c>
      <c r="K186" s="208"/>
      <c r="L186" s="209"/>
      <c r="M186" s="210" t="s">
        <v>1</v>
      </c>
      <c r="N186" s="211" t="s">
        <v>42</v>
      </c>
      <c r="O186" s="78"/>
      <c r="P186" s="188">
        <f>O186*H186</f>
        <v>0</v>
      </c>
      <c r="Q186" s="188">
        <v>0</v>
      </c>
      <c r="R186" s="188">
        <f>Q186*H186</f>
        <v>0</v>
      </c>
      <c r="S186" s="188">
        <v>0</v>
      </c>
      <c r="T186" s="189">
        <f>S186*H186</f>
        <v>0</v>
      </c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R186" s="190" t="s">
        <v>103</v>
      </c>
      <c r="AT186" s="190" t="s">
        <v>201</v>
      </c>
      <c r="AU186" s="190" t="s">
        <v>81</v>
      </c>
      <c r="AY186" s="19" t="s">
        <v>165</v>
      </c>
      <c r="BE186" s="191">
        <f>IF(N186="základná",J186,0)</f>
        <v>0</v>
      </c>
      <c r="BF186" s="191">
        <f>IF(N186="znížená",J186,0)</f>
        <v>0</v>
      </c>
      <c r="BG186" s="191">
        <f>IF(N186="zákl. prenesená",J186,0)</f>
        <v>0</v>
      </c>
      <c r="BH186" s="191">
        <f>IF(N186="zníž. prenesená",J186,0)</f>
        <v>0</v>
      </c>
      <c r="BI186" s="191">
        <f>IF(N186="nulová",J186,0)</f>
        <v>0</v>
      </c>
      <c r="BJ186" s="19" t="s">
        <v>171</v>
      </c>
      <c r="BK186" s="191">
        <f>ROUND(I186*H186,2)</f>
        <v>0</v>
      </c>
      <c r="BL186" s="19" t="s">
        <v>91</v>
      </c>
      <c r="BM186" s="190" t="s">
        <v>3031</v>
      </c>
    </row>
    <row r="187" s="2" customFormat="1" ht="24.15" customHeight="1">
      <c r="A187" s="38"/>
      <c r="B187" s="177"/>
      <c r="C187" s="201" t="s">
        <v>636</v>
      </c>
      <c r="D187" s="201" t="s">
        <v>201</v>
      </c>
      <c r="E187" s="202" t="s">
        <v>3032</v>
      </c>
      <c r="F187" s="203" t="s">
        <v>3033</v>
      </c>
      <c r="G187" s="204" t="s">
        <v>216</v>
      </c>
      <c r="H187" s="205">
        <v>233</v>
      </c>
      <c r="I187" s="206"/>
      <c r="J187" s="207">
        <f>ROUND(I187*H187,2)</f>
        <v>0</v>
      </c>
      <c r="K187" s="208"/>
      <c r="L187" s="209"/>
      <c r="M187" s="210" t="s">
        <v>1</v>
      </c>
      <c r="N187" s="211" t="s">
        <v>42</v>
      </c>
      <c r="O187" s="78"/>
      <c r="P187" s="188">
        <f>O187*H187</f>
        <v>0</v>
      </c>
      <c r="Q187" s="188">
        <v>0</v>
      </c>
      <c r="R187" s="188">
        <f>Q187*H187</f>
        <v>0</v>
      </c>
      <c r="S187" s="188">
        <v>0</v>
      </c>
      <c r="T187" s="189">
        <f>S187*H187</f>
        <v>0</v>
      </c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R187" s="190" t="s">
        <v>103</v>
      </c>
      <c r="AT187" s="190" t="s">
        <v>201</v>
      </c>
      <c r="AU187" s="190" t="s">
        <v>81</v>
      </c>
      <c r="AY187" s="19" t="s">
        <v>165</v>
      </c>
      <c r="BE187" s="191">
        <f>IF(N187="základná",J187,0)</f>
        <v>0</v>
      </c>
      <c r="BF187" s="191">
        <f>IF(N187="znížená",J187,0)</f>
        <v>0</v>
      </c>
      <c r="BG187" s="191">
        <f>IF(N187="zákl. prenesená",J187,0)</f>
        <v>0</v>
      </c>
      <c r="BH187" s="191">
        <f>IF(N187="zníž. prenesená",J187,0)</f>
        <v>0</v>
      </c>
      <c r="BI187" s="191">
        <f>IF(N187="nulová",J187,0)</f>
        <v>0</v>
      </c>
      <c r="BJ187" s="19" t="s">
        <v>171</v>
      </c>
      <c r="BK187" s="191">
        <f>ROUND(I187*H187,2)</f>
        <v>0</v>
      </c>
      <c r="BL187" s="19" t="s">
        <v>91</v>
      </c>
      <c r="BM187" s="190" t="s">
        <v>3034</v>
      </c>
    </row>
    <row r="188" s="2" customFormat="1" ht="24.15" customHeight="1">
      <c r="A188" s="38"/>
      <c r="B188" s="177"/>
      <c r="C188" s="201" t="s">
        <v>641</v>
      </c>
      <c r="D188" s="201" t="s">
        <v>201</v>
      </c>
      <c r="E188" s="202" t="s">
        <v>3035</v>
      </c>
      <c r="F188" s="203" t="s">
        <v>2986</v>
      </c>
      <c r="G188" s="204" t="s">
        <v>216</v>
      </c>
      <c r="H188" s="205">
        <v>440</v>
      </c>
      <c r="I188" s="206"/>
      <c r="J188" s="207">
        <f>ROUND(I188*H188,2)</f>
        <v>0</v>
      </c>
      <c r="K188" s="208"/>
      <c r="L188" s="209"/>
      <c r="M188" s="210" t="s">
        <v>1</v>
      </c>
      <c r="N188" s="211" t="s">
        <v>42</v>
      </c>
      <c r="O188" s="78"/>
      <c r="P188" s="188">
        <f>O188*H188</f>
        <v>0</v>
      </c>
      <c r="Q188" s="188">
        <v>0</v>
      </c>
      <c r="R188" s="188">
        <f>Q188*H188</f>
        <v>0</v>
      </c>
      <c r="S188" s="188">
        <v>0</v>
      </c>
      <c r="T188" s="189">
        <f>S188*H188</f>
        <v>0</v>
      </c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R188" s="190" t="s">
        <v>103</v>
      </c>
      <c r="AT188" s="190" t="s">
        <v>201</v>
      </c>
      <c r="AU188" s="190" t="s">
        <v>81</v>
      </c>
      <c r="AY188" s="19" t="s">
        <v>165</v>
      </c>
      <c r="BE188" s="191">
        <f>IF(N188="základná",J188,0)</f>
        <v>0</v>
      </c>
      <c r="BF188" s="191">
        <f>IF(N188="znížená",J188,0)</f>
        <v>0</v>
      </c>
      <c r="BG188" s="191">
        <f>IF(N188="zákl. prenesená",J188,0)</f>
        <v>0</v>
      </c>
      <c r="BH188" s="191">
        <f>IF(N188="zníž. prenesená",J188,0)</f>
        <v>0</v>
      </c>
      <c r="BI188" s="191">
        <f>IF(N188="nulová",J188,0)</f>
        <v>0</v>
      </c>
      <c r="BJ188" s="19" t="s">
        <v>171</v>
      </c>
      <c r="BK188" s="191">
        <f>ROUND(I188*H188,2)</f>
        <v>0</v>
      </c>
      <c r="BL188" s="19" t="s">
        <v>91</v>
      </c>
      <c r="BM188" s="190" t="s">
        <v>3036</v>
      </c>
    </row>
    <row r="189" s="2" customFormat="1" ht="16.5" customHeight="1">
      <c r="A189" s="38"/>
      <c r="B189" s="177"/>
      <c r="C189" s="201" t="s">
        <v>659</v>
      </c>
      <c r="D189" s="201" t="s">
        <v>201</v>
      </c>
      <c r="E189" s="202" t="s">
        <v>3037</v>
      </c>
      <c r="F189" s="203" t="s">
        <v>3038</v>
      </c>
      <c r="G189" s="204" t="s">
        <v>216</v>
      </c>
      <c r="H189" s="205">
        <v>9</v>
      </c>
      <c r="I189" s="206"/>
      <c r="J189" s="207">
        <f>ROUND(I189*H189,2)</f>
        <v>0</v>
      </c>
      <c r="K189" s="208"/>
      <c r="L189" s="209"/>
      <c r="M189" s="210" t="s">
        <v>1</v>
      </c>
      <c r="N189" s="211" t="s">
        <v>42</v>
      </c>
      <c r="O189" s="78"/>
      <c r="P189" s="188">
        <f>O189*H189</f>
        <v>0</v>
      </c>
      <c r="Q189" s="188">
        <v>0</v>
      </c>
      <c r="R189" s="188">
        <f>Q189*H189</f>
        <v>0</v>
      </c>
      <c r="S189" s="188">
        <v>0</v>
      </c>
      <c r="T189" s="189">
        <f>S189*H189</f>
        <v>0</v>
      </c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R189" s="190" t="s">
        <v>103</v>
      </c>
      <c r="AT189" s="190" t="s">
        <v>201</v>
      </c>
      <c r="AU189" s="190" t="s">
        <v>81</v>
      </c>
      <c r="AY189" s="19" t="s">
        <v>165</v>
      </c>
      <c r="BE189" s="191">
        <f>IF(N189="základná",J189,0)</f>
        <v>0</v>
      </c>
      <c r="BF189" s="191">
        <f>IF(N189="znížená",J189,0)</f>
        <v>0</v>
      </c>
      <c r="BG189" s="191">
        <f>IF(N189="zákl. prenesená",J189,0)</f>
        <v>0</v>
      </c>
      <c r="BH189" s="191">
        <f>IF(N189="zníž. prenesená",J189,0)</f>
        <v>0</v>
      </c>
      <c r="BI189" s="191">
        <f>IF(N189="nulová",J189,0)</f>
        <v>0</v>
      </c>
      <c r="BJ189" s="19" t="s">
        <v>171</v>
      </c>
      <c r="BK189" s="191">
        <f>ROUND(I189*H189,2)</f>
        <v>0</v>
      </c>
      <c r="BL189" s="19" t="s">
        <v>91</v>
      </c>
      <c r="BM189" s="190" t="s">
        <v>3039</v>
      </c>
    </row>
    <row r="190" s="2" customFormat="1" ht="24.15" customHeight="1">
      <c r="A190" s="38"/>
      <c r="B190" s="177"/>
      <c r="C190" s="201" t="s">
        <v>664</v>
      </c>
      <c r="D190" s="201" t="s">
        <v>201</v>
      </c>
      <c r="E190" s="202" t="s">
        <v>3040</v>
      </c>
      <c r="F190" s="203" t="s">
        <v>2989</v>
      </c>
      <c r="G190" s="204" t="s">
        <v>216</v>
      </c>
      <c r="H190" s="205">
        <v>440</v>
      </c>
      <c r="I190" s="206"/>
      <c r="J190" s="207">
        <f>ROUND(I190*H190,2)</f>
        <v>0</v>
      </c>
      <c r="K190" s="208"/>
      <c r="L190" s="209"/>
      <c r="M190" s="210" t="s">
        <v>1</v>
      </c>
      <c r="N190" s="211" t="s">
        <v>42</v>
      </c>
      <c r="O190" s="78"/>
      <c r="P190" s="188">
        <f>O190*H190</f>
        <v>0</v>
      </c>
      <c r="Q190" s="188">
        <v>0</v>
      </c>
      <c r="R190" s="188">
        <f>Q190*H190</f>
        <v>0</v>
      </c>
      <c r="S190" s="188">
        <v>0</v>
      </c>
      <c r="T190" s="189">
        <f>S190*H190</f>
        <v>0</v>
      </c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R190" s="190" t="s">
        <v>103</v>
      </c>
      <c r="AT190" s="190" t="s">
        <v>201</v>
      </c>
      <c r="AU190" s="190" t="s">
        <v>81</v>
      </c>
      <c r="AY190" s="19" t="s">
        <v>165</v>
      </c>
      <c r="BE190" s="191">
        <f>IF(N190="základná",J190,0)</f>
        <v>0</v>
      </c>
      <c r="BF190" s="191">
        <f>IF(N190="znížená",J190,0)</f>
        <v>0</v>
      </c>
      <c r="BG190" s="191">
        <f>IF(N190="zákl. prenesená",J190,0)</f>
        <v>0</v>
      </c>
      <c r="BH190" s="191">
        <f>IF(N190="zníž. prenesená",J190,0)</f>
        <v>0</v>
      </c>
      <c r="BI190" s="191">
        <f>IF(N190="nulová",J190,0)</f>
        <v>0</v>
      </c>
      <c r="BJ190" s="19" t="s">
        <v>171</v>
      </c>
      <c r="BK190" s="191">
        <f>ROUND(I190*H190,2)</f>
        <v>0</v>
      </c>
      <c r="BL190" s="19" t="s">
        <v>91</v>
      </c>
      <c r="BM190" s="190" t="s">
        <v>3041</v>
      </c>
    </row>
    <row r="191" s="2" customFormat="1" ht="21.75" customHeight="1">
      <c r="A191" s="38"/>
      <c r="B191" s="177"/>
      <c r="C191" s="201" t="s">
        <v>669</v>
      </c>
      <c r="D191" s="201" t="s">
        <v>201</v>
      </c>
      <c r="E191" s="202" t="s">
        <v>3042</v>
      </c>
      <c r="F191" s="203" t="s">
        <v>3043</v>
      </c>
      <c r="G191" s="204" t="s">
        <v>216</v>
      </c>
      <c r="H191" s="205">
        <v>13</v>
      </c>
      <c r="I191" s="206"/>
      <c r="J191" s="207">
        <f>ROUND(I191*H191,2)</f>
        <v>0</v>
      </c>
      <c r="K191" s="208"/>
      <c r="L191" s="209"/>
      <c r="M191" s="210" t="s">
        <v>1</v>
      </c>
      <c r="N191" s="211" t="s">
        <v>42</v>
      </c>
      <c r="O191" s="78"/>
      <c r="P191" s="188">
        <f>O191*H191</f>
        <v>0</v>
      </c>
      <c r="Q191" s="188">
        <v>0</v>
      </c>
      <c r="R191" s="188">
        <f>Q191*H191</f>
        <v>0</v>
      </c>
      <c r="S191" s="188">
        <v>0</v>
      </c>
      <c r="T191" s="189">
        <f>S191*H191</f>
        <v>0</v>
      </c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R191" s="190" t="s">
        <v>103</v>
      </c>
      <c r="AT191" s="190" t="s">
        <v>201</v>
      </c>
      <c r="AU191" s="190" t="s">
        <v>81</v>
      </c>
      <c r="AY191" s="19" t="s">
        <v>165</v>
      </c>
      <c r="BE191" s="191">
        <f>IF(N191="základná",J191,0)</f>
        <v>0</v>
      </c>
      <c r="BF191" s="191">
        <f>IF(N191="znížená",J191,0)</f>
        <v>0</v>
      </c>
      <c r="BG191" s="191">
        <f>IF(N191="zákl. prenesená",J191,0)</f>
        <v>0</v>
      </c>
      <c r="BH191" s="191">
        <f>IF(N191="zníž. prenesená",J191,0)</f>
        <v>0</v>
      </c>
      <c r="BI191" s="191">
        <f>IF(N191="nulová",J191,0)</f>
        <v>0</v>
      </c>
      <c r="BJ191" s="19" t="s">
        <v>171</v>
      </c>
      <c r="BK191" s="191">
        <f>ROUND(I191*H191,2)</f>
        <v>0</v>
      </c>
      <c r="BL191" s="19" t="s">
        <v>91</v>
      </c>
      <c r="BM191" s="190" t="s">
        <v>3044</v>
      </c>
    </row>
    <row r="192" s="2" customFormat="1" ht="24.15" customHeight="1">
      <c r="A192" s="38"/>
      <c r="B192" s="177"/>
      <c r="C192" s="201" t="s">
        <v>673</v>
      </c>
      <c r="D192" s="201" t="s">
        <v>201</v>
      </c>
      <c r="E192" s="202" t="s">
        <v>3045</v>
      </c>
      <c r="F192" s="203" t="s">
        <v>3046</v>
      </c>
      <c r="G192" s="204" t="s">
        <v>222</v>
      </c>
      <c r="H192" s="205">
        <v>70</v>
      </c>
      <c r="I192" s="206"/>
      <c r="J192" s="207">
        <f>ROUND(I192*H192,2)</f>
        <v>0</v>
      </c>
      <c r="K192" s="208"/>
      <c r="L192" s="209"/>
      <c r="M192" s="210" t="s">
        <v>1</v>
      </c>
      <c r="N192" s="211" t="s">
        <v>42</v>
      </c>
      <c r="O192" s="78"/>
      <c r="P192" s="188">
        <f>O192*H192</f>
        <v>0</v>
      </c>
      <c r="Q192" s="188">
        <v>0</v>
      </c>
      <c r="R192" s="188">
        <f>Q192*H192</f>
        <v>0</v>
      </c>
      <c r="S192" s="188">
        <v>0</v>
      </c>
      <c r="T192" s="189">
        <f>S192*H192</f>
        <v>0</v>
      </c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R192" s="190" t="s">
        <v>103</v>
      </c>
      <c r="AT192" s="190" t="s">
        <v>201</v>
      </c>
      <c r="AU192" s="190" t="s">
        <v>81</v>
      </c>
      <c r="AY192" s="19" t="s">
        <v>165</v>
      </c>
      <c r="BE192" s="191">
        <f>IF(N192="základná",J192,0)</f>
        <v>0</v>
      </c>
      <c r="BF192" s="191">
        <f>IF(N192="znížená",J192,0)</f>
        <v>0</v>
      </c>
      <c r="BG192" s="191">
        <f>IF(N192="zákl. prenesená",J192,0)</f>
        <v>0</v>
      </c>
      <c r="BH192" s="191">
        <f>IF(N192="zníž. prenesená",J192,0)</f>
        <v>0</v>
      </c>
      <c r="BI192" s="191">
        <f>IF(N192="nulová",J192,0)</f>
        <v>0</v>
      </c>
      <c r="BJ192" s="19" t="s">
        <v>171</v>
      </c>
      <c r="BK192" s="191">
        <f>ROUND(I192*H192,2)</f>
        <v>0</v>
      </c>
      <c r="BL192" s="19" t="s">
        <v>91</v>
      </c>
      <c r="BM192" s="190" t="s">
        <v>3047</v>
      </c>
    </row>
    <row r="193" s="2" customFormat="1" ht="16.5" customHeight="1">
      <c r="A193" s="38"/>
      <c r="B193" s="177"/>
      <c r="C193" s="201" t="s">
        <v>680</v>
      </c>
      <c r="D193" s="201" t="s">
        <v>201</v>
      </c>
      <c r="E193" s="202" t="s">
        <v>3048</v>
      </c>
      <c r="F193" s="203" t="s">
        <v>2971</v>
      </c>
      <c r="G193" s="204" t="s">
        <v>216</v>
      </c>
      <c r="H193" s="205">
        <v>47</v>
      </c>
      <c r="I193" s="206"/>
      <c r="J193" s="207">
        <f>ROUND(I193*H193,2)</f>
        <v>0</v>
      </c>
      <c r="K193" s="208"/>
      <c r="L193" s="209"/>
      <c r="M193" s="210" t="s">
        <v>1</v>
      </c>
      <c r="N193" s="211" t="s">
        <v>42</v>
      </c>
      <c r="O193" s="78"/>
      <c r="P193" s="188">
        <f>O193*H193</f>
        <v>0</v>
      </c>
      <c r="Q193" s="188">
        <v>0</v>
      </c>
      <c r="R193" s="188">
        <f>Q193*H193</f>
        <v>0</v>
      </c>
      <c r="S193" s="188">
        <v>0</v>
      </c>
      <c r="T193" s="189">
        <f>S193*H193</f>
        <v>0</v>
      </c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R193" s="190" t="s">
        <v>103</v>
      </c>
      <c r="AT193" s="190" t="s">
        <v>201</v>
      </c>
      <c r="AU193" s="190" t="s">
        <v>81</v>
      </c>
      <c r="AY193" s="19" t="s">
        <v>165</v>
      </c>
      <c r="BE193" s="191">
        <f>IF(N193="základná",J193,0)</f>
        <v>0</v>
      </c>
      <c r="BF193" s="191">
        <f>IF(N193="znížená",J193,0)</f>
        <v>0</v>
      </c>
      <c r="BG193" s="191">
        <f>IF(N193="zákl. prenesená",J193,0)</f>
        <v>0</v>
      </c>
      <c r="BH193" s="191">
        <f>IF(N193="zníž. prenesená",J193,0)</f>
        <v>0</v>
      </c>
      <c r="BI193" s="191">
        <f>IF(N193="nulová",J193,0)</f>
        <v>0</v>
      </c>
      <c r="BJ193" s="19" t="s">
        <v>171</v>
      </c>
      <c r="BK193" s="191">
        <f>ROUND(I193*H193,2)</f>
        <v>0</v>
      </c>
      <c r="BL193" s="19" t="s">
        <v>91</v>
      </c>
      <c r="BM193" s="190" t="s">
        <v>3049</v>
      </c>
    </row>
    <row r="194" s="2" customFormat="1" ht="16.5" customHeight="1">
      <c r="A194" s="38"/>
      <c r="B194" s="177"/>
      <c r="C194" s="201" t="s">
        <v>684</v>
      </c>
      <c r="D194" s="201" t="s">
        <v>201</v>
      </c>
      <c r="E194" s="202" t="s">
        <v>3050</v>
      </c>
      <c r="F194" s="203" t="s">
        <v>2974</v>
      </c>
      <c r="G194" s="204" t="s">
        <v>216</v>
      </c>
      <c r="H194" s="205">
        <v>47</v>
      </c>
      <c r="I194" s="206"/>
      <c r="J194" s="207">
        <f>ROUND(I194*H194,2)</f>
        <v>0</v>
      </c>
      <c r="K194" s="208"/>
      <c r="L194" s="209"/>
      <c r="M194" s="210" t="s">
        <v>1</v>
      </c>
      <c r="N194" s="211" t="s">
        <v>42</v>
      </c>
      <c r="O194" s="78"/>
      <c r="P194" s="188">
        <f>O194*H194</f>
        <v>0</v>
      </c>
      <c r="Q194" s="188">
        <v>0</v>
      </c>
      <c r="R194" s="188">
        <f>Q194*H194</f>
        <v>0</v>
      </c>
      <c r="S194" s="188">
        <v>0</v>
      </c>
      <c r="T194" s="189">
        <f>S194*H194</f>
        <v>0</v>
      </c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R194" s="190" t="s">
        <v>103</v>
      </c>
      <c r="AT194" s="190" t="s">
        <v>201</v>
      </c>
      <c r="AU194" s="190" t="s">
        <v>81</v>
      </c>
      <c r="AY194" s="19" t="s">
        <v>165</v>
      </c>
      <c r="BE194" s="191">
        <f>IF(N194="základná",J194,0)</f>
        <v>0</v>
      </c>
      <c r="BF194" s="191">
        <f>IF(N194="znížená",J194,0)</f>
        <v>0</v>
      </c>
      <c r="BG194" s="191">
        <f>IF(N194="zákl. prenesená",J194,0)</f>
        <v>0</v>
      </c>
      <c r="BH194" s="191">
        <f>IF(N194="zníž. prenesená",J194,0)</f>
        <v>0</v>
      </c>
      <c r="BI194" s="191">
        <f>IF(N194="nulová",J194,0)</f>
        <v>0</v>
      </c>
      <c r="BJ194" s="19" t="s">
        <v>171</v>
      </c>
      <c r="BK194" s="191">
        <f>ROUND(I194*H194,2)</f>
        <v>0</v>
      </c>
      <c r="BL194" s="19" t="s">
        <v>91</v>
      </c>
      <c r="BM194" s="190" t="s">
        <v>3051</v>
      </c>
    </row>
    <row r="195" s="2" customFormat="1" ht="16.5" customHeight="1">
      <c r="A195" s="38"/>
      <c r="B195" s="177"/>
      <c r="C195" s="201" t="s">
        <v>691</v>
      </c>
      <c r="D195" s="201" t="s">
        <v>201</v>
      </c>
      <c r="E195" s="202" t="s">
        <v>3052</v>
      </c>
      <c r="F195" s="203" t="s">
        <v>2977</v>
      </c>
      <c r="G195" s="204" t="s">
        <v>216</v>
      </c>
      <c r="H195" s="205">
        <v>47</v>
      </c>
      <c r="I195" s="206"/>
      <c r="J195" s="207">
        <f>ROUND(I195*H195,2)</f>
        <v>0</v>
      </c>
      <c r="K195" s="208"/>
      <c r="L195" s="209"/>
      <c r="M195" s="210" t="s">
        <v>1</v>
      </c>
      <c r="N195" s="211" t="s">
        <v>42</v>
      </c>
      <c r="O195" s="78"/>
      <c r="P195" s="188">
        <f>O195*H195</f>
        <v>0</v>
      </c>
      <c r="Q195" s="188">
        <v>0</v>
      </c>
      <c r="R195" s="188">
        <f>Q195*H195</f>
        <v>0</v>
      </c>
      <c r="S195" s="188">
        <v>0</v>
      </c>
      <c r="T195" s="189">
        <f>S195*H195</f>
        <v>0</v>
      </c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R195" s="190" t="s">
        <v>103</v>
      </c>
      <c r="AT195" s="190" t="s">
        <v>201</v>
      </c>
      <c r="AU195" s="190" t="s">
        <v>81</v>
      </c>
      <c r="AY195" s="19" t="s">
        <v>165</v>
      </c>
      <c r="BE195" s="191">
        <f>IF(N195="základná",J195,0)</f>
        <v>0</v>
      </c>
      <c r="BF195" s="191">
        <f>IF(N195="znížená",J195,0)</f>
        <v>0</v>
      </c>
      <c r="BG195" s="191">
        <f>IF(N195="zákl. prenesená",J195,0)</f>
        <v>0</v>
      </c>
      <c r="BH195" s="191">
        <f>IF(N195="zníž. prenesená",J195,0)</f>
        <v>0</v>
      </c>
      <c r="BI195" s="191">
        <f>IF(N195="nulová",J195,0)</f>
        <v>0</v>
      </c>
      <c r="BJ195" s="19" t="s">
        <v>171</v>
      </c>
      <c r="BK195" s="191">
        <f>ROUND(I195*H195,2)</f>
        <v>0</v>
      </c>
      <c r="BL195" s="19" t="s">
        <v>91</v>
      </c>
      <c r="BM195" s="190" t="s">
        <v>3053</v>
      </c>
    </row>
    <row r="196" s="2" customFormat="1" ht="24.15" customHeight="1">
      <c r="A196" s="38"/>
      <c r="B196" s="177"/>
      <c r="C196" s="201" t="s">
        <v>695</v>
      </c>
      <c r="D196" s="201" t="s">
        <v>201</v>
      </c>
      <c r="E196" s="202" t="s">
        <v>3054</v>
      </c>
      <c r="F196" s="203" t="s">
        <v>2980</v>
      </c>
      <c r="G196" s="204" t="s">
        <v>216</v>
      </c>
      <c r="H196" s="205">
        <v>47</v>
      </c>
      <c r="I196" s="206"/>
      <c r="J196" s="207">
        <f>ROUND(I196*H196,2)</f>
        <v>0</v>
      </c>
      <c r="K196" s="208"/>
      <c r="L196" s="209"/>
      <c r="M196" s="210" t="s">
        <v>1</v>
      </c>
      <c r="N196" s="211" t="s">
        <v>42</v>
      </c>
      <c r="O196" s="78"/>
      <c r="P196" s="188">
        <f>O196*H196</f>
        <v>0</v>
      </c>
      <c r="Q196" s="188">
        <v>0</v>
      </c>
      <c r="R196" s="188">
        <f>Q196*H196</f>
        <v>0</v>
      </c>
      <c r="S196" s="188">
        <v>0</v>
      </c>
      <c r="T196" s="189">
        <f>S196*H196</f>
        <v>0</v>
      </c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R196" s="190" t="s">
        <v>103</v>
      </c>
      <c r="AT196" s="190" t="s">
        <v>201</v>
      </c>
      <c r="AU196" s="190" t="s">
        <v>81</v>
      </c>
      <c r="AY196" s="19" t="s">
        <v>165</v>
      </c>
      <c r="BE196" s="191">
        <f>IF(N196="základná",J196,0)</f>
        <v>0</v>
      </c>
      <c r="BF196" s="191">
        <f>IF(N196="znížená",J196,0)</f>
        <v>0</v>
      </c>
      <c r="BG196" s="191">
        <f>IF(N196="zákl. prenesená",J196,0)</f>
        <v>0</v>
      </c>
      <c r="BH196" s="191">
        <f>IF(N196="zníž. prenesená",J196,0)</f>
        <v>0</v>
      </c>
      <c r="BI196" s="191">
        <f>IF(N196="nulová",J196,0)</f>
        <v>0</v>
      </c>
      <c r="BJ196" s="19" t="s">
        <v>171</v>
      </c>
      <c r="BK196" s="191">
        <f>ROUND(I196*H196,2)</f>
        <v>0</v>
      </c>
      <c r="BL196" s="19" t="s">
        <v>91</v>
      </c>
      <c r="BM196" s="190" t="s">
        <v>3055</v>
      </c>
    </row>
    <row r="197" s="2" customFormat="1" ht="24.15" customHeight="1">
      <c r="A197" s="38"/>
      <c r="B197" s="177"/>
      <c r="C197" s="201" t="s">
        <v>699</v>
      </c>
      <c r="D197" s="201" t="s">
        <v>201</v>
      </c>
      <c r="E197" s="202" t="s">
        <v>3056</v>
      </c>
      <c r="F197" s="203" t="s">
        <v>3057</v>
      </c>
      <c r="G197" s="204" t="s">
        <v>216</v>
      </c>
      <c r="H197" s="205">
        <v>47</v>
      </c>
      <c r="I197" s="206"/>
      <c r="J197" s="207">
        <f>ROUND(I197*H197,2)</f>
        <v>0</v>
      </c>
      <c r="K197" s="208"/>
      <c r="L197" s="209"/>
      <c r="M197" s="210" t="s">
        <v>1</v>
      </c>
      <c r="N197" s="211" t="s">
        <v>42</v>
      </c>
      <c r="O197" s="78"/>
      <c r="P197" s="188">
        <f>O197*H197</f>
        <v>0</v>
      </c>
      <c r="Q197" s="188">
        <v>0</v>
      </c>
      <c r="R197" s="188">
        <f>Q197*H197</f>
        <v>0</v>
      </c>
      <c r="S197" s="188">
        <v>0</v>
      </c>
      <c r="T197" s="189">
        <f>S197*H197</f>
        <v>0</v>
      </c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R197" s="190" t="s">
        <v>103</v>
      </c>
      <c r="AT197" s="190" t="s">
        <v>201</v>
      </c>
      <c r="AU197" s="190" t="s">
        <v>81</v>
      </c>
      <c r="AY197" s="19" t="s">
        <v>165</v>
      </c>
      <c r="BE197" s="191">
        <f>IF(N197="základná",J197,0)</f>
        <v>0</v>
      </c>
      <c r="BF197" s="191">
        <f>IF(N197="znížená",J197,0)</f>
        <v>0</v>
      </c>
      <c r="BG197" s="191">
        <f>IF(N197="zákl. prenesená",J197,0)</f>
        <v>0</v>
      </c>
      <c r="BH197" s="191">
        <f>IF(N197="zníž. prenesená",J197,0)</f>
        <v>0</v>
      </c>
      <c r="BI197" s="191">
        <f>IF(N197="nulová",J197,0)</f>
        <v>0</v>
      </c>
      <c r="BJ197" s="19" t="s">
        <v>171</v>
      </c>
      <c r="BK197" s="191">
        <f>ROUND(I197*H197,2)</f>
        <v>0</v>
      </c>
      <c r="BL197" s="19" t="s">
        <v>91</v>
      </c>
      <c r="BM197" s="190" t="s">
        <v>3058</v>
      </c>
    </row>
    <row r="198" s="2" customFormat="1" ht="24.15" customHeight="1">
      <c r="A198" s="38"/>
      <c r="B198" s="177"/>
      <c r="C198" s="201" t="s">
        <v>703</v>
      </c>
      <c r="D198" s="201" t="s">
        <v>201</v>
      </c>
      <c r="E198" s="202" t="s">
        <v>3059</v>
      </c>
      <c r="F198" s="203" t="s">
        <v>2986</v>
      </c>
      <c r="G198" s="204" t="s">
        <v>216</v>
      </c>
      <c r="H198" s="205">
        <v>93</v>
      </c>
      <c r="I198" s="206"/>
      <c r="J198" s="207">
        <f>ROUND(I198*H198,2)</f>
        <v>0</v>
      </c>
      <c r="K198" s="208"/>
      <c r="L198" s="209"/>
      <c r="M198" s="210" t="s">
        <v>1</v>
      </c>
      <c r="N198" s="211" t="s">
        <v>42</v>
      </c>
      <c r="O198" s="78"/>
      <c r="P198" s="188">
        <f>O198*H198</f>
        <v>0</v>
      </c>
      <c r="Q198" s="188">
        <v>0</v>
      </c>
      <c r="R198" s="188">
        <f>Q198*H198</f>
        <v>0</v>
      </c>
      <c r="S198" s="188">
        <v>0</v>
      </c>
      <c r="T198" s="189">
        <f>S198*H198</f>
        <v>0</v>
      </c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R198" s="190" t="s">
        <v>103</v>
      </c>
      <c r="AT198" s="190" t="s">
        <v>201</v>
      </c>
      <c r="AU198" s="190" t="s">
        <v>81</v>
      </c>
      <c r="AY198" s="19" t="s">
        <v>165</v>
      </c>
      <c r="BE198" s="191">
        <f>IF(N198="základná",J198,0)</f>
        <v>0</v>
      </c>
      <c r="BF198" s="191">
        <f>IF(N198="znížená",J198,0)</f>
        <v>0</v>
      </c>
      <c r="BG198" s="191">
        <f>IF(N198="zákl. prenesená",J198,0)</f>
        <v>0</v>
      </c>
      <c r="BH198" s="191">
        <f>IF(N198="zníž. prenesená",J198,0)</f>
        <v>0</v>
      </c>
      <c r="BI198" s="191">
        <f>IF(N198="nulová",J198,0)</f>
        <v>0</v>
      </c>
      <c r="BJ198" s="19" t="s">
        <v>171</v>
      </c>
      <c r="BK198" s="191">
        <f>ROUND(I198*H198,2)</f>
        <v>0</v>
      </c>
      <c r="BL198" s="19" t="s">
        <v>91</v>
      </c>
      <c r="BM198" s="190" t="s">
        <v>3060</v>
      </c>
    </row>
    <row r="199" s="2" customFormat="1" ht="24.15" customHeight="1">
      <c r="A199" s="38"/>
      <c r="B199" s="177"/>
      <c r="C199" s="201" t="s">
        <v>707</v>
      </c>
      <c r="D199" s="201" t="s">
        <v>201</v>
      </c>
      <c r="E199" s="202" t="s">
        <v>3061</v>
      </c>
      <c r="F199" s="203" t="s">
        <v>2989</v>
      </c>
      <c r="G199" s="204" t="s">
        <v>216</v>
      </c>
      <c r="H199" s="205">
        <v>93</v>
      </c>
      <c r="I199" s="206"/>
      <c r="J199" s="207">
        <f>ROUND(I199*H199,2)</f>
        <v>0</v>
      </c>
      <c r="K199" s="208"/>
      <c r="L199" s="209"/>
      <c r="M199" s="210" t="s">
        <v>1</v>
      </c>
      <c r="N199" s="211" t="s">
        <v>42</v>
      </c>
      <c r="O199" s="78"/>
      <c r="P199" s="188">
        <f>O199*H199</f>
        <v>0</v>
      </c>
      <c r="Q199" s="188">
        <v>0</v>
      </c>
      <c r="R199" s="188">
        <f>Q199*H199</f>
        <v>0</v>
      </c>
      <c r="S199" s="188">
        <v>0</v>
      </c>
      <c r="T199" s="189">
        <f>S199*H199</f>
        <v>0</v>
      </c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R199" s="190" t="s">
        <v>103</v>
      </c>
      <c r="AT199" s="190" t="s">
        <v>201</v>
      </c>
      <c r="AU199" s="190" t="s">
        <v>81</v>
      </c>
      <c r="AY199" s="19" t="s">
        <v>165</v>
      </c>
      <c r="BE199" s="191">
        <f>IF(N199="základná",J199,0)</f>
        <v>0</v>
      </c>
      <c r="BF199" s="191">
        <f>IF(N199="znížená",J199,0)</f>
        <v>0</v>
      </c>
      <c r="BG199" s="191">
        <f>IF(N199="zákl. prenesená",J199,0)</f>
        <v>0</v>
      </c>
      <c r="BH199" s="191">
        <f>IF(N199="zníž. prenesená",J199,0)</f>
        <v>0</v>
      </c>
      <c r="BI199" s="191">
        <f>IF(N199="nulová",J199,0)</f>
        <v>0</v>
      </c>
      <c r="BJ199" s="19" t="s">
        <v>171</v>
      </c>
      <c r="BK199" s="191">
        <f>ROUND(I199*H199,2)</f>
        <v>0</v>
      </c>
      <c r="BL199" s="19" t="s">
        <v>91</v>
      </c>
      <c r="BM199" s="190" t="s">
        <v>3062</v>
      </c>
    </row>
    <row r="200" s="2" customFormat="1" ht="16.5" customHeight="1">
      <c r="A200" s="38"/>
      <c r="B200" s="177"/>
      <c r="C200" s="201" t="s">
        <v>712</v>
      </c>
      <c r="D200" s="201" t="s">
        <v>201</v>
      </c>
      <c r="E200" s="202" t="s">
        <v>3063</v>
      </c>
      <c r="F200" s="203" t="s">
        <v>3064</v>
      </c>
      <c r="G200" s="204" t="s">
        <v>216</v>
      </c>
      <c r="H200" s="205">
        <v>6</v>
      </c>
      <c r="I200" s="206"/>
      <c r="J200" s="207">
        <f>ROUND(I200*H200,2)</f>
        <v>0</v>
      </c>
      <c r="K200" s="208"/>
      <c r="L200" s="209"/>
      <c r="M200" s="210" t="s">
        <v>1</v>
      </c>
      <c r="N200" s="211" t="s">
        <v>42</v>
      </c>
      <c r="O200" s="78"/>
      <c r="P200" s="188">
        <f>O200*H200</f>
        <v>0</v>
      </c>
      <c r="Q200" s="188">
        <v>0</v>
      </c>
      <c r="R200" s="188">
        <f>Q200*H200</f>
        <v>0</v>
      </c>
      <c r="S200" s="188">
        <v>0</v>
      </c>
      <c r="T200" s="189">
        <f>S200*H200</f>
        <v>0</v>
      </c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R200" s="190" t="s">
        <v>103</v>
      </c>
      <c r="AT200" s="190" t="s">
        <v>201</v>
      </c>
      <c r="AU200" s="190" t="s">
        <v>81</v>
      </c>
      <c r="AY200" s="19" t="s">
        <v>165</v>
      </c>
      <c r="BE200" s="191">
        <f>IF(N200="základná",J200,0)</f>
        <v>0</v>
      </c>
      <c r="BF200" s="191">
        <f>IF(N200="znížená",J200,0)</f>
        <v>0</v>
      </c>
      <c r="BG200" s="191">
        <f>IF(N200="zákl. prenesená",J200,0)</f>
        <v>0</v>
      </c>
      <c r="BH200" s="191">
        <f>IF(N200="zníž. prenesená",J200,0)</f>
        <v>0</v>
      </c>
      <c r="BI200" s="191">
        <f>IF(N200="nulová",J200,0)</f>
        <v>0</v>
      </c>
      <c r="BJ200" s="19" t="s">
        <v>171</v>
      </c>
      <c r="BK200" s="191">
        <f>ROUND(I200*H200,2)</f>
        <v>0</v>
      </c>
      <c r="BL200" s="19" t="s">
        <v>91</v>
      </c>
      <c r="BM200" s="190" t="s">
        <v>3065</v>
      </c>
    </row>
    <row r="201" s="2" customFormat="1" ht="21.75" customHeight="1">
      <c r="A201" s="38"/>
      <c r="B201" s="177"/>
      <c r="C201" s="201" t="s">
        <v>716</v>
      </c>
      <c r="D201" s="201" t="s">
        <v>201</v>
      </c>
      <c r="E201" s="202" t="s">
        <v>3066</v>
      </c>
      <c r="F201" s="203" t="s">
        <v>3067</v>
      </c>
      <c r="G201" s="204" t="s">
        <v>216</v>
      </c>
      <c r="H201" s="205">
        <v>1</v>
      </c>
      <c r="I201" s="206"/>
      <c r="J201" s="207">
        <f>ROUND(I201*H201,2)</f>
        <v>0</v>
      </c>
      <c r="K201" s="208"/>
      <c r="L201" s="209"/>
      <c r="M201" s="210" t="s">
        <v>1</v>
      </c>
      <c r="N201" s="211" t="s">
        <v>42</v>
      </c>
      <c r="O201" s="78"/>
      <c r="P201" s="188">
        <f>O201*H201</f>
        <v>0</v>
      </c>
      <c r="Q201" s="188">
        <v>0</v>
      </c>
      <c r="R201" s="188">
        <f>Q201*H201</f>
        <v>0</v>
      </c>
      <c r="S201" s="188">
        <v>0</v>
      </c>
      <c r="T201" s="189">
        <f>S201*H201</f>
        <v>0</v>
      </c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R201" s="190" t="s">
        <v>103</v>
      </c>
      <c r="AT201" s="190" t="s">
        <v>201</v>
      </c>
      <c r="AU201" s="190" t="s">
        <v>81</v>
      </c>
      <c r="AY201" s="19" t="s">
        <v>165</v>
      </c>
      <c r="BE201" s="191">
        <f>IF(N201="základná",J201,0)</f>
        <v>0</v>
      </c>
      <c r="BF201" s="191">
        <f>IF(N201="znížená",J201,0)</f>
        <v>0</v>
      </c>
      <c r="BG201" s="191">
        <f>IF(N201="zákl. prenesená",J201,0)</f>
        <v>0</v>
      </c>
      <c r="BH201" s="191">
        <f>IF(N201="zníž. prenesená",J201,0)</f>
        <v>0</v>
      </c>
      <c r="BI201" s="191">
        <f>IF(N201="nulová",J201,0)</f>
        <v>0</v>
      </c>
      <c r="BJ201" s="19" t="s">
        <v>171</v>
      </c>
      <c r="BK201" s="191">
        <f>ROUND(I201*H201,2)</f>
        <v>0</v>
      </c>
      <c r="BL201" s="19" t="s">
        <v>91</v>
      </c>
      <c r="BM201" s="190" t="s">
        <v>3068</v>
      </c>
    </row>
    <row r="202" s="2" customFormat="1" ht="24.15" customHeight="1">
      <c r="A202" s="38"/>
      <c r="B202" s="177"/>
      <c r="C202" s="201" t="s">
        <v>720</v>
      </c>
      <c r="D202" s="201" t="s">
        <v>201</v>
      </c>
      <c r="E202" s="202" t="s">
        <v>3069</v>
      </c>
      <c r="F202" s="203" t="s">
        <v>3070</v>
      </c>
      <c r="G202" s="204" t="s">
        <v>222</v>
      </c>
      <c r="H202" s="205">
        <v>28</v>
      </c>
      <c r="I202" s="206"/>
      <c r="J202" s="207">
        <f>ROUND(I202*H202,2)</f>
        <v>0</v>
      </c>
      <c r="K202" s="208"/>
      <c r="L202" s="209"/>
      <c r="M202" s="210" t="s">
        <v>1</v>
      </c>
      <c r="N202" s="211" t="s">
        <v>42</v>
      </c>
      <c r="O202" s="78"/>
      <c r="P202" s="188">
        <f>O202*H202</f>
        <v>0</v>
      </c>
      <c r="Q202" s="188">
        <v>0</v>
      </c>
      <c r="R202" s="188">
        <f>Q202*H202</f>
        <v>0</v>
      </c>
      <c r="S202" s="188">
        <v>0</v>
      </c>
      <c r="T202" s="189">
        <f>S202*H202</f>
        <v>0</v>
      </c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R202" s="190" t="s">
        <v>103</v>
      </c>
      <c r="AT202" s="190" t="s">
        <v>201</v>
      </c>
      <c r="AU202" s="190" t="s">
        <v>81</v>
      </c>
      <c r="AY202" s="19" t="s">
        <v>165</v>
      </c>
      <c r="BE202" s="191">
        <f>IF(N202="základná",J202,0)</f>
        <v>0</v>
      </c>
      <c r="BF202" s="191">
        <f>IF(N202="znížená",J202,0)</f>
        <v>0</v>
      </c>
      <c r="BG202" s="191">
        <f>IF(N202="zákl. prenesená",J202,0)</f>
        <v>0</v>
      </c>
      <c r="BH202" s="191">
        <f>IF(N202="zníž. prenesená",J202,0)</f>
        <v>0</v>
      </c>
      <c r="BI202" s="191">
        <f>IF(N202="nulová",J202,0)</f>
        <v>0</v>
      </c>
      <c r="BJ202" s="19" t="s">
        <v>171</v>
      </c>
      <c r="BK202" s="191">
        <f>ROUND(I202*H202,2)</f>
        <v>0</v>
      </c>
      <c r="BL202" s="19" t="s">
        <v>91</v>
      </c>
      <c r="BM202" s="190" t="s">
        <v>3071</v>
      </c>
    </row>
    <row r="203" s="2" customFormat="1" ht="16.5" customHeight="1">
      <c r="A203" s="38"/>
      <c r="B203" s="177"/>
      <c r="C203" s="201" t="s">
        <v>725</v>
      </c>
      <c r="D203" s="201" t="s">
        <v>201</v>
      </c>
      <c r="E203" s="202" t="s">
        <v>3072</v>
      </c>
      <c r="F203" s="203" t="s">
        <v>3073</v>
      </c>
      <c r="G203" s="204" t="s">
        <v>216</v>
      </c>
      <c r="H203" s="205">
        <v>9</v>
      </c>
      <c r="I203" s="206"/>
      <c r="J203" s="207">
        <f>ROUND(I203*H203,2)</f>
        <v>0</v>
      </c>
      <c r="K203" s="208"/>
      <c r="L203" s="209"/>
      <c r="M203" s="210" t="s">
        <v>1</v>
      </c>
      <c r="N203" s="211" t="s">
        <v>42</v>
      </c>
      <c r="O203" s="78"/>
      <c r="P203" s="188">
        <f>O203*H203</f>
        <v>0</v>
      </c>
      <c r="Q203" s="188">
        <v>0</v>
      </c>
      <c r="R203" s="188">
        <f>Q203*H203</f>
        <v>0</v>
      </c>
      <c r="S203" s="188">
        <v>0</v>
      </c>
      <c r="T203" s="189">
        <f>S203*H203</f>
        <v>0</v>
      </c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R203" s="190" t="s">
        <v>103</v>
      </c>
      <c r="AT203" s="190" t="s">
        <v>201</v>
      </c>
      <c r="AU203" s="190" t="s">
        <v>81</v>
      </c>
      <c r="AY203" s="19" t="s">
        <v>165</v>
      </c>
      <c r="BE203" s="191">
        <f>IF(N203="základná",J203,0)</f>
        <v>0</v>
      </c>
      <c r="BF203" s="191">
        <f>IF(N203="znížená",J203,0)</f>
        <v>0</v>
      </c>
      <c r="BG203" s="191">
        <f>IF(N203="zákl. prenesená",J203,0)</f>
        <v>0</v>
      </c>
      <c r="BH203" s="191">
        <f>IF(N203="zníž. prenesená",J203,0)</f>
        <v>0</v>
      </c>
      <c r="BI203" s="191">
        <f>IF(N203="nulová",J203,0)</f>
        <v>0</v>
      </c>
      <c r="BJ203" s="19" t="s">
        <v>171</v>
      </c>
      <c r="BK203" s="191">
        <f>ROUND(I203*H203,2)</f>
        <v>0</v>
      </c>
      <c r="BL203" s="19" t="s">
        <v>91</v>
      </c>
      <c r="BM203" s="190" t="s">
        <v>3074</v>
      </c>
    </row>
    <row r="204" s="2" customFormat="1" ht="24.15" customHeight="1">
      <c r="A204" s="38"/>
      <c r="B204" s="177"/>
      <c r="C204" s="201" t="s">
        <v>730</v>
      </c>
      <c r="D204" s="201" t="s">
        <v>201</v>
      </c>
      <c r="E204" s="202" t="s">
        <v>3075</v>
      </c>
      <c r="F204" s="203" t="s">
        <v>2989</v>
      </c>
      <c r="G204" s="204" t="s">
        <v>216</v>
      </c>
      <c r="H204" s="205">
        <v>47</v>
      </c>
      <c r="I204" s="206"/>
      <c r="J204" s="207">
        <f>ROUND(I204*H204,2)</f>
        <v>0</v>
      </c>
      <c r="K204" s="208"/>
      <c r="L204" s="209"/>
      <c r="M204" s="210" t="s">
        <v>1</v>
      </c>
      <c r="N204" s="211" t="s">
        <v>42</v>
      </c>
      <c r="O204" s="78"/>
      <c r="P204" s="188">
        <f>O204*H204</f>
        <v>0</v>
      </c>
      <c r="Q204" s="188">
        <v>0</v>
      </c>
      <c r="R204" s="188">
        <f>Q204*H204</f>
        <v>0</v>
      </c>
      <c r="S204" s="188">
        <v>0</v>
      </c>
      <c r="T204" s="189">
        <f>S204*H204</f>
        <v>0</v>
      </c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R204" s="190" t="s">
        <v>103</v>
      </c>
      <c r="AT204" s="190" t="s">
        <v>201</v>
      </c>
      <c r="AU204" s="190" t="s">
        <v>81</v>
      </c>
      <c r="AY204" s="19" t="s">
        <v>165</v>
      </c>
      <c r="BE204" s="191">
        <f>IF(N204="základná",J204,0)</f>
        <v>0</v>
      </c>
      <c r="BF204" s="191">
        <f>IF(N204="znížená",J204,0)</f>
        <v>0</v>
      </c>
      <c r="BG204" s="191">
        <f>IF(N204="zákl. prenesená",J204,0)</f>
        <v>0</v>
      </c>
      <c r="BH204" s="191">
        <f>IF(N204="zníž. prenesená",J204,0)</f>
        <v>0</v>
      </c>
      <c r="BI204" s="191">
        <f>IF(N204="nulová",J204,0)</f>
        <v>0</v>
      </c>
      <c r="BJ204" s="19" t="s">
        <v>171</v>
      </c>
      <c r="BK204" s="191">
        <f>ROUND(I204*H204,2)</f>
        <v>0</v>
      </c>
      <c r="BL204" s="19" t="s">
        <v>91</v>
      </c>
      <c r="BM204" s="190" t="s">
        <v>3076</v>
      </c>
    </row>
    <row r="205" s="2" customFormat="1" ht="21.75" customHeight="1">
      <c r="A205" s="38"/>
      <c r="B205" s="177"/>
      <c r="C205" s="201" t="s">
        <v>734</v>
      </c>
      <c r="D205" s="201" t="s">
        <v>201</v>
      </c>
      <c r="E205" s="202" t="s">
        <v>3077</v>
      </c>
      <c r="F205" s="203" t="s">
        <v>3078</v>
      </c>
      <c r="G205" s="204" t="s">
        <v>216</v>
      </c>
      <c r="H205" s="205">
        <v>10</v>
      </c>
      <c r="I205" s="206"/>
      <c r="J205" s="207">
        <f>ROUND(I205*H205,2)</f>
        <v>0</v>
      </c>
      <c r="K205" s="208"/>
      <c r="L205" s="209"/>
      <c r="M205" s="210" t="s">
        <v>1</v>
      </c>
      <c r="N205" s="211" t="s">
        <v>42</v>
      </c>
      <c r="O205" s="78"/>
      <c r="P205" s="188">
        <f>O205*H205</f>
        <v>0</v>
      </c>
      <c r="Q205" s="188">
        <v>0</v>
      </c>
      <c r="R205" s="188">
        <f>Q205*H205</f>
        <v>0</v>
      </c>
      <c r="S205" s="188">
        <v>0</v>
      </c>
      <c r="T205" s="189">
        <f>S205*H205</f>
        <v>0</v>
      </c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R205" s="190" t="s">
        <v>103</v>
      </c>
      <c r="AT205" s="190" t="s">
        <v>201</v>
      </c>
      <c r="AU205" s="190" t="s">
        <v>81</v>
      </c>
      <c r="AY205" s="19" t="s">
        <v>165</v>
      </c>
      <c r="BE205" s="191">
        <f>IF(N205="základná",J205,0)</f>
        <v>0</v>
      </c>
      <c r="BF205" s="191">
        <f>IF(N205="znížená",J205,0)</f>
        <v>0</v>
      </c>
      <c r="BG205" s="191">
        <f>IF(N205="zákl. prenesená",J205,0)</f>
        <v>0</v>
      </c>
      <c r="BH205" s="191">
        <f>IF(N205="zníž. prenesená",J205,0)</f>
        <v>0</v>
      </c>
      <c r="BI205" s="191">
        <f>IF(N205="nulová",J205,0)</f>
        <v>0</v>
      </c>
      <c r="BJ205" s="19" t="s">
        <v>171</v>
      </c>
      <c r="BK205" s="191">
        <f>ROUND(I205*H205,2)</f>
        <v>0</v>
      </c>
      <c r="BL205" s="19" t="s">
        <v>91</v>
      </c>
      <c r="BM205" s="190" t="s">
        <v>3079</v>
      </c>
    </row>
    <row r="206" s="2" customFormat="1" ht="21.75" customHeight="1">
      <c r="A206" s="38"/>
      <c r="B206" s="177"/>
      <c r="C206" s="201" t="s">
        <v>738</v>
      </c>
      <c r="D206" s="201" t="s">
        <v>201</v>
      </c>
      <c r="E206" s="202" t="s">
        <v>3080</v>
      </c>
      <c r="F206" s="203" t="s">
        <v>3081</v>
      </c>
      <c r="G206" s="204" t="s">
        <v>216</v>
      </c>
      <c r="H206" s="205">
        <v>10</v>
      </c>
      <c r="I206" s="206"/>
      <c r="J206" s="207">
        <f>ROUND(I206*H206,2)</f>
        <v>0</v>
      </c>
      <c r="K206" s="208"/>
      <c r="L206" s="209"/>
      <c r="M206" s="210" t="s">
        <v>1</v>
      </c>
      <c r="N206" s="211" t="s">
        <v>42</v>
      </c>
      <c r="O206" s="78"/>
      <c r="P206" s="188">
        <f>O206*H206</f>
        <v>0</v>
      </c>
      <c r="Q206" s="188">
        <v>0</v>
      </c>
      <c r="R206" s="188">
        <f>Q206*H206</f>
        <v>0</v>
      </c>
      <c r="S206" s="188">
        <v>0</v>
      </c>
      <c r="T206" s="189">
        <f>S206*H206</f>
        <v>0</v>
      </c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R206" s="190" t="s">
        <v>103</v>
      </c>
      <c r="AT206" s="190" t="s">
        <v>201</v>
      </c>
      <c r="AU206" s="190" t="s">
        <v>81</v>
      </c>
      <c r="AY206" s="19" t="s">
        <v>165</v>
      </c>
      <c r="BE206" s="191">
        <f>IF(N206="základná",J206,0)</f>
        <v>0</v>
      </c>
      <c r="BF206" s="191">
        <f>IF(N206="znížená",J206,0)</f>
        <v>0</v>
      </c>
      <c r="BG206" s="191">
        <f>IF(N206="zákl. prenesená",J206,0)</f>
        <v>0</v>
      </c>
      <c r="BH206" s="191">
        <f>IF(N206="zníž. prenesená",J206,0)</f>
        <v>0</v>
      </c>
      <c r="BI206" s="191">
        <f>IF(N206="nulová",J206,0)</f>
        <v>0</v>
      </c>
      <c r="BJ206" s="19" t="s">
        <v>171</v>
      </c>
      <c r="BK206" s="191">
        <f>ROUND(I206*H206,2)</f>
        <v>0</v>
      </c>
      <c r="BL206" s="19" t="s">
        <v>91</v>
      </c>
      <c r="BM206" s="190" t="s">
        <v>3082</v>
      </c>
    </row>
    <row r="207" s="2" customFormat="1" ht="21.75" customHeight="1">
      <c r="A207" s="38"/>
      <c r="B207" s="177"/>
      <c r="C207" s="201" t="s">
        <v>742</v>
      </c>
      <c r="D207" s="201" t="s">
        <v>201</v>
      </c>
      <c r="E207" s="202" t="s">
        <v>3083</v>
      </c>
      <c r="F207" s="203" t="s">
        <v>3084</v>
      </c>
      <c r="G207" s="204" t="s">
        <v>216</v>
      </c>
      <c r="H207" s="205">
        <v>10</v>
      </c>
      <c r="I207" s="206"/>
      <c r="J207" s="207">
        <f>ROUND(I207*H207,2)</f>
        <v>0</v>
      </c>
      <c r="K207" s="208"/>
      <c r="L207" s="209"/>
      <c r="M207" s="210" t="s">
        <v>1</v>
      </c>
      <c r="N207" s="211" t="s">
        <v>42</v>
      </c>
      <c r="O207" s="78"/>
      <c r="P207" s="188">
        <f>O207*H207</f>
        <v>0</v>
      </c>
      <c r="Q207" s="188">
        <v>0</v>
      </c>
      <c r="R207" s="188">
        <f>Q207*H207</f>
        <v>0</v>
      </c>
      <c r="S207" s="188">
        <v>0</v>
      </c>
      <c r="T207" s="189">
        <f>S207*H207</f>
        <v>0</v>
      </c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R207" s="190" t="s">
        <v>103</v>
      </c>
      <c r="AT207" s="190" t="s">
        <v>201</v>
      </c>
      <c r="AU207" s="190" t="s">
        <v>81</v>
      </c>
      <c r="AY207" s="19" t="s">
        <v>165</v>
      </c>
      <c r="BE207" s="191">
        <f>IF(N207="základná",J207,0)</f>
        <v>0</v>
      </c>
      <c r="BF207" s="191">
        <f>IF(N207="znížená",J207,0)</f>
        <v>0</v>
      </c>
      <c r="BG207" s="191">
        <f>IF(N207="zákl. prenesená",J207,0)</f>
        <v>0</v>
      </c>
      <c r="BH207" s="191">
        <f>IF(N207="zníž. prenesená",J207,0)</f>
        <v>0</v>
      </c>
      <c r="BI207" s="191">
        <f>IF(N207="nulová",J207,0)</f>
        <v>0</v>
      </c>
      <c r="BJ207" s="19" t="s">
        <v>171</v>
      </c>
      <c r="BK207" s="191">
        <f>ROUND(I207*H207,2)</f>
        <v>0</v>
      </c>
      <c r="BL207" s="19" t="s">
        <v>91</v>
      </c>
      <c r="BM207" s="190" t="s">
        <v>3085</v>
      </c>
    </row>
    <row r="208" s="2" customFormat="1" ht="16.5" customHeight="1">
      <c r="A208" s="38"/>
      <c r="B208" s="177"/>
      <c r="C208" s="201" t="s">
        <v>746</v>
      </c>
      <c r="D208" s="201" t="s">
        <v>201</v>
      </c>
      <c r="E208" s="202" t="s">
        <v>3086</v>
      </c>
      <c r="F208" s="203" t="s">
        <v>3087</v>
      </c>
      <c r="G208" s="204" t="s">
        <v>216</v>
      </c>
      <c r="H208" s="205">
        <v>200</v>
      </c>
      <c r="I208" s="206"/>
      <c r="J208" s="207">
        <f>ROUND(I208*H208,2)</f>
        <v>0</v>
      </c>
      <c r="K208" s="208"/>
      <c r="L208" s="209"/>
      <c r="M208" s="210" t="s">
        <v>1</v>
      </c>
      <c r="N208" s="211" t="s">
        <v>42</v>
      </c>
      <c r="O208" s="78"/>
      <c r="P208" s="188">
        <f>O208*H208</f>
        <v>0</v>
      </c>
      <c r="Q208" s="188">
        <v>0</v>
      </c>
      <c r="R208" s="188">
        <f>Q208*H208</f>
        <v>0</v>
      </c>
      <c r="S208" s="188">
        <v>0</v>
      </c>
      <c r="T208" s="189">
        <f>S208*H208</f>
        <v>0</v>
      </c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R208" s="190" t="s">
        <v>103</v>
      </c>
      <c r="AT208" s="190" t="s">
        <v>201</v>
      </c>
      <c r="AU208" s="190" t="s">
        <v>81</v>
      </c>
      <c r="AY208" s="19" t="s">
        <v>165</v>
      </c>
      <c r="BE208" s="191">
        <f>IF(N208="základná",J208,0)</f>
        <v>0</v>
      </c>
      <c r="BF208" s="191">
        <f>IF(N208="znížená",J208,0)</f>
        <v>0</v>
      </c>
      <c r="BG208" s="191">
        <f>IF(N208="zákl. prenesená",J208,0)</f>
        <v>0</v>
      </c>
      <c r="BH208" s="191">
        <f>IF(N208="zníž. prenesená",J208,0)</f>
        <v>0</v>
      </c>
      <c r="BI208" s="191">
        <f>IF(N208="nulová",J208,0)</f>
        <v>0</v>
      </c>
      <c r="BJ208" s="19" t="s">
        <v>171</v>
      </c>
      <c r="BK208" s="191">
        <f>ROUND(I208*H208,2)</f>
        <v>0</v>
      </c>
      <c r="BL208" s="19" t="s">
        <v>91</v>
      </c>
      <c r="BM208" s="190" t="s">
        <v>3088</v>
      </c>
    </row>
    <row r="209" s="2" customFormat="1" ht="16.5" customHeight="1">
      <c r="A209" s="38"/>
      <c r="B209" s="177"/>
      <c r="C209" s="201" t="s">
        <v>751</v>
      </c>
      <c r="D209" s="201" t="s">
        <v>201</v>
      </c>
      <c r="E209" s="202" t="s">
        <v>3089</v>
      </c>
      <c r="F209" s="203" t="s">
        <v>3090</v>
      </c>
      <c r="G209" s="204" t="s">
        <v>216</v>
      </c>
      <c r="H209" s="205">
        <v>200</v>
      </c>
      <c r="I209" s="206"/>
      <c r="J209" s="207">
        <f>ROUND(I209*H209,2)</f>
        <v>0</v>
      </c>
      <c r="K209" s="208"/>
      <c r="L209" s="209"/>
      <c r="M209" s="210" t="s">
        <v>1</v>
      </c>
      <c r="N209" s="211" t="s">
        <v>42</v>
      </c>
      <c r="O209" s="78"/>
      <c r="P209" s="188">
        <f>O209*H209</f>
        <v>0</v>
      </c>
      <c r="Q209" s="188">
        <v>0</v>
      </c>
      <c r="R209" s="188">
        <f>Q209*H209</f>
        <v>0</v>
      </c>
      <c r="S209" s="188">
        <v>0</v>
      </c>
      <c r="T209" s="189">
        <f>S209*H209</f>
        <v>0</v>
      </c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R209" s="190" t="s">
        <v>103</v>
      </c>
      <c r="AT209" s="190" t="s">
        <v>201</v>
      </c>
      <c r="AU209" s="190" t="s">
        <v>81</v>
      </c>
      <c r="AY209" s="19" t="s">
        <v>165</v>
      </c>
      <c r="BE209" s="191">
        <f>IF(N209="základná",J209,0)</f>
        <v>0</v>
      </c>
      <c r="BF209" s="191">
        <f>IF(N209="znížená",J209,0)</f>
        <v>0</v>
      </c>
      <c r="BG209" s="191">
        <f>IF(N209="zákl. prenesená",J209,0)</f>
        <v>0</v>
      </c>
      <c r="BH209" s="191">
        <f>IF(N209="zníž. prenesená",J209,0)</f>
        <v>0</v>
      </c>
      <c r="BI209" s="191">
        <f>IF(N209="nulová",J209,0)</f>
        <v>0</v>
      </c>
      <c r="BJ209" s="19" t="s">
        <v>171</v>
      </c>
      <c r="BK209" s="191">
        <f>ROUND(I209*H209,2)</f>
        <v>0</v>
      </c>
      <c r="BL209" s="19" t="s">
        <v>91</v>
      </c>
      <c r="BM209" s="190" t="s">
        <v>3091</v>
      </c>
    </row>
    <row r="210" s="2" customFormat="1" ht="21.75" customHeight="1">
      <c r="A210" s="38"/>
      <c r="B210" s="177"/>
      <c r="C210" s="178" t="s">
        <v>767</v>
      </c>
      <c r="D210" s="178" t="s">
        <v>167</v>
      </c>
      <c r="E210" s="179" t="s">
        <v>3092</v>
      </c>
      <c r="F210" s="180" t="s">
        <v>3093</v>
      </c>
      <c r="G210" s="181" t="s">
        <v>2853</v>
      </c>
      <c r="H210" s="182">
        <v>1</v>
      </c>
      <c r="I210" s="183"/>
      <c r="J210" s="184">
        <f>ROUND(I210*H210,2)</f>
        <v>0</v>
      </c>
      <c r="K210" s="185"/>
      <c r="L210" s="39"/>
      <c r="M210" s="186" t="s">
        <v>1</v>
      </c>
      <c r="N210" s="187" t="s">
        <v>42</v>
      </c>
      <c r="O210" s="78"/>
      <c r="P210" s="188">
        <f>O210*H210</f>
        <v>0</v>
      </c>
      <c r="Q210" s="188">
        <v>0</v>
      </c>
      <c r="R210" s="188">
        <f>Q210*H210</f>
        <v>0</v>
      </c>
      <c r="S210" s="188">
        <v>0</v>
      </c>
      <c r="T210" s="189">
        <f>S210*H210</f>
        <v>0</v>
      </c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R210" s="190" t="s">
        <v>91</v>
      </c>
      <c r="AT210" s="190" t="s">
        <v>167</v>
      </c>
      <c r="AU210" s="190" t="s">
        <v>81</v>
      </c>
      <c r="AY210" s="19" t="s">
        <v>165</v>
      </c>
      <c r="BE210" s="191">
        <f>IF(N210="základná",J210,0)</f>
        <v>0</v>
      </c>
      <c r="BF210" s="191">
        <f>IF(N210="znížená",J210,0)</f>
        <v>0</v>
      </c>
      <c r="BG210" s="191">
        <f>IF(N210="zákl. prenesená",J210,0)</f>
        <v>0</v>
      </c>
      <c r="BH210" s="191">
        <f>IF(N210="zníž. prenesená",J210,0)</f>
        <v>0</v>
      </c>
      <c r="BI210" s="191">
        <f>IF(N210="nulová",J210,0)</f>
        <v>0</v>
      </c>
      <c r="BJ210" s="19" t="s">
        <v>171</v>
      </c>
      <c r="BK210" s="191">
        <f>ROUND(I210*H210,2)</f>
        <v>0</v>
      </c>
      <c r="BL210" s="19" t="s">
        <v>91</v>
      </c>
      <c r="BM210" s="190" t="s">
        <v>3094</v>
      </c>
    </row>
    <row r="211" s="12" customFormat="1" ht="25.92" customHeight="1">
      <c r="A211" s="12"/>
      <c r="B211" s="164"/>
      <c r="C211" s="12"/>
      <c r="D211" s="165" t="s">
        <v>75</v>
      </c>
      <c r="E211" s="166" t="s">
        <v>3095</v>
      </c>
      <c r="F211" s="166" t="s">
        <v>3096</v>
      </c>
      <c r="G211" s="12"/>
      <c r="H211" s="12"/>
      <c r="I211" s="167"/>
      <c r="J211" s="168">
        <f>BK211</f>
        <v>0</v>
      </c>
      <c r="K211" s="12"/>
      <c r="L211" s="164"/>
      <c r="M211" s="169"/>
      <c r="N211" s="170"/>
      <c r="O211" s="170"/>
      <c r="P211" s="171">
        <f>SUM(P212:P217)</f>
        <v>0</v>
      </c>
      <c r="Q211" s="170"/>
      <c r="R211" s="171">
        <f>SUM(R212:R217)</f>
        <v>0</v>
      </c>
      <c r="S211" s="170"/>
      <c r="T211" s="172">
        <f>SUM(T212:T217)</f>
        <v>0</v>
      </c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R211" s="165" t="s">
        <v>81</v>
      </c>
      <c r="AT211" s="173" t="s">
        <v>75</v>
      </c>
      <c r="AU211" s="173" t="s">
        <v>76</v>
      </c>
      <c r="AY211" s="165" t="s">
        <v>165</v>
      </c>
      <c r="BK211" s="174">
        <f>SUM(BK212:BK217)</f>
        <v>0</v>
      </c>
    </row>
    <row r="212" s="2" customFormat="1" ht="21.75" customHeight="1">
      <c r="A212" s="38"/>
      <c r="B212" s="177"/>
      <c r="C212" s="201" t="s">
        <v>775</v>
      </c>
      <c r="D212" s="201" t="s">
        <v>201</v>
      </c>
      <c r="E212" s="202" t="s">
        <v>3097</v>
      </c>
      <c r="F212" s="203" t="s">
        <v>3098</v>
      </c>
      <c r="G212" s="204" t="s">
        <v>216</v>
      </c>
      <c r="H212" s="205">
        <v>48</v>
      </c>
      <c r="I212" s="206"/>
      <c r="J212" s="207">
        <f>ROUND(I212*H212,2)</f>
        <v>0</v>
      </c>
      <c r="K212" s="208"/>
      <c r="L212" s="209"/>
      <c r="M212" s="210" t="s">
        <v>1</v>
      </c>
      <c r="N212" s="211" t="s">
        <v>42</v>
      </c>
      <c r="O212" s="78"/>
      <c r="P212" s="188">
        <f>O212*H212</f>
        <v>0</v>
      </c>
      <c r="Q212" s="188">
        <v>0</v>
      </c>
      <c r="R212" s="188">
        <f>Q212*H212</f>
        <v>0</v>
      </c>
      <c r="S212" s="188">
        <v>0</v>
      </c>
      <c r="T212" s="189">
        <f>S212*H212</f>
        <v>0</v>
      </c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R212" s="190" t="s">
        <v>103</v>
      </c>
      <c r="AT212" s="190" t="s">
        <v>201</v>
      </c>
      <c r="AU212" s="190" t="s">
        <v>81</v>
      </c>
      <c r="AY212" s="19" t="s">
        <v>165</v>
      </c>
      <c r="BE212" s="191">
        <f>IF(N212="základná",J212,0)</f>
        <v>0</v>
      </c>
      <c r="BF212" s="191">
        <f>IF(N212="znížená",J212,0)</f>
        <v>0</v>
      </c>
      <c r="BG212" s="191">
        <f>IF(N212="zákl. prenesená",J212,0)</f>
        <v>0</v>
      </c>
      <c r="BH212" s="191">
        <f>IF(N212="zníž. prenesená",J212,0)</f>
        <v>0</v>
      </c>
      <c r="BI212" s="191">
        <f>IF(N212="nulová",J212,0)</f>
        <v>0</v>
      </c>
      <c r="BJ212" s="19" t="s">
        <v>171</v>
      </c>
      <c r="BK212" s="191">
        <f>ROUND(I212*H212,2)</f>
        <v>0</v>
      </c>
      <c r="BL212" s="19" t="s">
        <v>91</v>
      </c>
      <c r="BM212" s="190" t="s">
        <v>3099</v>
      </c>
    </row>
    <row r="213" s="2" customFormat="1" ht="24.15" customHeight="1">
      <c r="A213" s="38"/>
      <c r="B213" s="177"/>
      <c r="C213" s="201" t="s">
        <v>782</v>
      </c>
      <c r="D213" s="201" t="s">
        <v>201</v>
      </c>
      <c r="E213" s="202" t="s">
        <v>3100</v>
      </c>
      <c r="F213" s="203" t="s">
        <v>3101</v>
      </c>
      <c r="G213" s="204" t="s">
        <v>216</v>
      </c>
      <c r="H213" s="205">
        <v>50</v>
      </c>
      <c r="I213" s="206"/>
      <c r="J213" s="207">
        <f>ROUND(I213*H213,2)</f>
        <v>0</v>
      </c>
      <c r="K213" s="208"/>
      <c r="L213" s="209"/>
      <c r="M213" s="210" t="s">
        <v>1</v>
      </c>
      <c r="N213" s="211" t="s">
        <v>42</v>
      </c>
      <c r="O213" s="78"/>
      <c r="P213" s="188">
        <f>O213*H213</f>
        <v>0</v>
      </c>
      <c r="Q213" s="188">
        <v>0</v>
      </c>
      <c r="R213" s="188">
        <f>Q213*H213</f>
        <v>0</v>
      </c>
      <c r="S213" s="188">
        <v>0</v>
      </c>
      <c r="T213" s="189">
        <f>S213*H213</f>
        <v>0</v>
      </c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R213" s="190" t="s">
        <v>103</v>
      </c>
      <c r="AT213" s="190" t="s">
        <v>201</v>
      </c>
      <c r="AU213" s="190" t="s">
        <v>81</v>
      </c>
      <c r="AY213" s="19" t="s">
        <v>165</v>
      </c>
      <c r="BE213" s="191">
        <f>IF(N213="základná",J213,0)</f>
        <v>0</v>
      </c>
      <c r="BF213" s="191">
        <f>IF(N213="znížená",J213,0)</f>
        <v>0</v>
      </c>
      <c r="BG213" s="191">
        <f>IF(N213="zákl. prenesená",J213,0)</f>
        <v>0</v>
      </c>
      <c r="BH213" s="191">
        <f>IF(N213="zníž. prenesená",J213,0)</f>
        <v>0</v>
      </c>
      <c r="BI213" s="191">
        <f>IF(N213="nulová",J213,0)</f>
        <v>0</v>
      </c>
      <c r="BJ213" s="19" t="s">
        <v>171</v>
      </c>
      <c r="BK213" s="191">
        <f>ROUND(I213*H213,2)</f>
        <v>0</v>
      </c>
      <c r="BL213" s="19" t="s">
        <v>91</v>
      </c>
      <c r="BM213" s="190" t="s">
        <v>3102</v>
      </c>
    </row>
    <row r="214" s="2" customFormat="1" ht="24.15" customHeight="1">
      <c r="A214" s="38"/>
      <c r="B214" s="177"/>
      <c r="C214" s="201" t="s">
        <v>789</v>
      </c>
      <c r="D214" s="201" t="s">
        <v>201</v>
      </c>
      <c r="E214" s="202" t="s">
        <v>3103</v>
      </c>
      <c r="F214" s="203" t="s">
        <v>3104</v>
      </c>
      <c r="G214" s="204" t="s">
        <v>216</v>
      </c>
      <c r="H214" s="205">
        <v>24</v>
      </c>
      <c r="I214" s="206"/>
      <c r="J214" s="207">
        <f>ROUND(I214*H214,2)</f>
        <v>0</v>
      </c>
      <c r="K214" s="208"/>
      <c r="L214" s="209"/>
      <c r="M214" s="210" t="s">
        <v>1</v>
      </c>
      <c r="N214" s="211" t="s">
        <v>42</v>
      </c>
      <c r="O214" s="78"/>
      <c r="P214" s="188">
        <f>O214*H214</f>
        <v>0</v>
      </c>
      <c r="Q214" s="188">
        <v>0</v>
      </c>
      <c r="R214" s="188">
        <f>Q214*H214</f>
        <v>0</v>
      </c>
      <c r="S214" s="188">
        <v>0</v>
      </c>
      <c r="T214" s="189">
        <f>S214*H214</f>
        <v>0</v>
      </c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R214" s="190" t="s">
        <v>103</v>
      </c>
      <c r="AT214" s="190" t="s">
        <v>201</v>
      </c>
      <c r="AU214" s="190" t="s">
        <v>81</v>
      </c>
      <c r="AY214" s="19" t="s">
        <v>165</v>
      </c>
      <c r="BE214" s="191">
        <f>IF(N214="základná",J214,0)</f>
        <v>0</v>
      </c>
      <c r="BF214" s="191">
        <f>IF(N214="znížená",J214,0)</f>
        <v>0</v>
      </c>
      <c r="BG214" s="191">
        <f>IF(N214="zákl. prenesená",J214,0)</f>
        <v>0</v>
      </c>
      <c r="BH214" s="191">
        <f>IF(N214="zníž. prenesená",J214,0)</f>
        <v>0</v>
      </c>
      <c r="BI214" s="191">
        <f>IF(N214="nulová",J214,0)</f>
        <v>0</v>
      </c>
      <c r="BJ214" s="19" t="s">
        <v>171</v>
      </c>
      <c r="BK214" s="191">
        <f>ROUND(I214*H214,2)</f>
        <v>0</v>
      </c>
      <c r="BL214" s="19" t="s">
        <v>91</v>
      </c>
      <c r="BM214" s="190" t="s">
        <v>3105</v>
      </c>
    </row>
    <row r="215" s="2" customFormat="1" ht="21.75" customHeight="1">
      <c r="A215" s="38"/>
      <c r="B215" s="177"/>
      <c r="C215" s="201" t="s">
        <v>795</v>
      </c>
      <c r="D215" s="201" t="s">
        <v>201</v>
      </c>
      <c r="E215" s="202" t="s">
        <v>3106</v>
      </c>
      <c r="F215" s="203" t="s">
        <v>3107</v>
      </c>
      <c r="G215" s="204" t="s">
        <v>216</v>
      </c>
      <c r="H215" s="205">
        <v>15</v>
      </c>
      <c r="I215" s="206"/>
      <c r="J215" s="207">
        <f>ROUND(I215*H215,2)</f>
        <v>0</v>
      </c>
      <c r="K215" s="208"/>
      <c r="L215" s="209"/>
      <c r="M215" s="210" t="s">
        <v>1</v>
      </c>
      <c r="N215" s="211" t="s">
        <v>42</v>
      </c>
      <c r="O215" s="78"/>
      <c r="P215" s="188">
        <f>O215*H215</f>
        <v>0</v>
      </c>
      <c r="Q215" s="188">
        <v>0</v>
      </c>
      <c r="R215" s="188">
        <f>Q215*H215</f>
        <v>0</v>
      </c>
      <c r="S215" s="188">
        <v>0</v>
      </c>
      <c r="T215" s="189">
        <f>S215*H215</f>
        <v>0</v>
      </c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R215" s="190" t="s">
        <v>103</v>
      </c>
      <c r="AT215" s="190" t="s">
        <v>201</v>
      </c>
      <c r="AU215" s="190" t="s">
        <v>81</v>
      </c>
      <c r="AY215" s="19" t="s">
        <v>165</v>
      </c>
      <c r="BE215" s="191">
        <f>IF(N215="základná",J215,0)</f>
        <v>0</v>
      </c>
      <c r="BF215" s="191">
        <f>IF(N215="znížená",J215,0)</f>
        <v>0</v>
      </c>
      <c r="BG215" s="191">
        <f>IF(N215="zákl. prenesená",J215,0)</f>
        <v>0</v>
      </c>
      <c r="BH215" s="191">
        <f>IF(N215="zníž. prenesená",J215,0)</f>
        <v>0</v>
      </c>
      <c r="BI215" s="191">
        <f>IF(N215="nulová",J215,0)</f>
        <v>0</v>
      </c>
      <c r="BJ215" s="19" t="s">
        <v>171</v>
      </c>
      <c r="BK215" s="191">
        <f>ROUND(I215*H215,2)</f>
        <v>0</v>
      </c>
      <c r="BL215" s="19" t="s">
        <v>91</v>
      </c>
      <c r="BM215" s="190" t="s">
        <v>3108</v>
      </c>
    </row>
    <row r="216" s="2" customFormat="1" ht="16.5" customHeight="1">
      <c r="A216" s="38"/>
      <c r="B216" s="177"/>
      <c r="C216" s="201" t="s">
        <v>799</v>
      </c>
      <c r="D216" s="201" t="s">
        <v>201</v>
      </c>
      <c r="E216" s="202" t="s">
        <v>3109</v>
      </c>
      <c r="F216" s="203" t="s">
        <v>3110</v>
      </c>
      <c r="G216" s="204" t="s">
        <v>216</v>
      </c>
      <c r="H216" s="205">
        <v>137</v>
      </c>
      <c r="I216" s="206"/>
      <c r="J216" s="207">
        <f>ROUND(I216*H216,2)</f>
        <v>0</v>
      </c>
      <c r="K216" s="208"/>
      <c r="L216" s="209"/>
      <c r="M216" s="210" t="s">
        <v>1</v>
      </c>
      <c r="N216" s="211" t="s">
        <v>42</v>
      </c>
      <c r="O216" s="78"/>
      <c r="P216" s="188">
        <f>O216*H216</f>
        <v>0</v>
      </c>
      <c r="Q216" s="188">
        <v>0</v>
      </c>
      <c r="R216" s="188">
        <f>Q216*H216</f>
        <v>0</v>
      </c>
      <c r="S216" s="188">
        <v>0</v>
      </c>
      <c r="T216" s="189">
        <f>S216*H216</f>
        <v>0</v>
      </c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R216" s="190" t="s">
        <v>103</v>
      </c>
      <c r="AT216" s="190" t="s">
        <v>201</v>
      </c>
      <c r="AU216" s="190" t="s">
        <v>81</v>
      </c>
      <c r="AY216" s="19" t="s">
        <v>165</v>
      </c>
      <c r="BE216" s="191">
        <f>IF(N216="základná",J216,0)</f>
        <v>0</v>
      </c>
      <c r="BF216" s="191">
        <f>IF(N216="znížená",J216,0)</f>
        <v>0</v>
      </c>
      <c r="BG216" s="191">
        <f>IF(N216="zákl. prenesená",J216,0)</f>
        <v>0</v>
      </c>
      <c r="BH216" s="191">
        <f>IF(N216="zníž. prenesená",J216,0)</f>
        <v>0</v>
      </c>
      <c r="BI216" s="191">
        <f>IF(N216="nulová",J216,0)</f>
        <v>0</v>
      </c>
      <c r="BJ216" s="19" t="s">
        <v>171</v>
      </c>
      <c r="BK216" s="191">
        <f>ROUND(I216*H216,2)</f>
        <v>0</v>
      </c>
      <c r="BL216" s="19" t="s">
        <v>91</v>
      </c>
      <c r="BM216" s="190" t="s">
        <v>3111</v>
      </c>
    </row>
    <row r="217" s="2" customFormat="1" ht="16.5" customHeight="1">
      <c r="A217" s="38"/>
      <c r="B217" s="177"/>
      <c r="C217" s="178" t="s">
        <v>807</v>
      </c>
      <c r="D217" s="178" t="s">
        <v>167</v>
      </c>
      <c r="E217" s="179" t="s">
        <v>3112</v>
      </c>
      <c r="F217" s="180" t="s">
        <v>3113</v>
      </c>
      <c r="G217" s="181" t="s">
        <v>216</v>
      </c>
      <c r="H217" s="182">
        <v>137</v>
      </c>
      <c r="I217" s="183"/>
      <c r="J217" s="184">
        <f>ROUND(I217*H217,2)</f>
        <v>0</v>
      </c>
      <c r="K217" s="185"/>
      <c r="L217" s="39"/>
      <c r="M217" s="186" t="s">
        <v>1</v>
      </c>
      <c r="N217" s="187" t="s">
        <v>42</v>
      </c>
      <c r="O217" s="78"/>
      <c r="P217" s="188">
        <f>O217*H217</f>
        <v>0</v>
      </c>
      <c r="Q217" s="188">
        <v>0</v>
      </c>
      <c r="R217" s="188">
        <f>Q217*H217</f>
        <v>0</v>
      </c>
      <c r="S217" s="188">
        <v>0</v>
      </c>
      <c r="T217" s="189">
        <f>S217*H217</f>
        <v>0</v>
      </c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R217" s="190" t="s">
        <v>91</v>
      </c>
      <c r="AT217" s="190" t="s">
        <v>167</v>
      </c>
      <c r="AU217" s="190" t="s">
        <v>81</v>
      </c>
      <c r="AY217" s="19" t="s">
        <v>165</v>
      </c>
      <c r="BE217" s="191">
        <f>IF(N217="základná",J217,0)</f>
        <v>0</v>
      </c>
      <c r="BF217" s="191">
        <f>IF(N217="znížená",J217,0)</f>
        <v>0</v>
      </c>
      <c r="BG217" s="191">
        <f>IF(N217="zákl. prenesená",J217,0)</f>
        <v>0</v>
      </c>
      <c r="BH217" s="191">
        <f>IF(N217="zníž. prenesená",J217,0)</f>
        <v>0</v>
      </c>
      <c r="BI217" s="191">
        <f>IF(N217="nulová",J217,0)</f>
        <v>0</v>
      </c>
      <c r="BJ217" s="19" t="s">
        <v>171</v>
      </c>
      <c r="BK217" s="191">
        <f>ROUND(I217*H217,2)</f>
        <v>0</v>
      </c>
      <c r="BL217" s="19" t="s">
        <v>91</v>
      </c>
      <c r="BM217" s="190" t="s">
        <v>3114</v>
      </c>
    </row>
    <row r="218" s="12" customFormat="1" ht="25.92" customHeight="1">
      <c r="A218" s="12"/>
      <c r="B218" s="164"/>
      <c r="C218" s="12"/>
      <c r="D218" s="165" t="s">
        <v>75</v>
      </c>
      <c r="E218" s="166" t="s">
        <v>3115</v>
      </c>
      <c r="F218" s="166" t="s">
        <v>3116</v>
      </c>
      <c r="G218" s="12"/>
      <c r="H218" s="12"/>
      <c r="I218" s="167"/>
      <c r="J218" s="168">
        <f>BK218</f>
        <v>0</v>
      </c>
      <c r="K218" s="12"/>
      <c r="L218" s="164"/>
      <c r="M218" s="169"/>
      <c r="N218" s="170"/>
      <c r="O218" s="170"/>
      <c r="P218" s="171">
        <f>SUM(P219:P225)</f>
        <v>0</v>
      </c>
      <c r="Q218" s="170"/>
      <c r="R218" s="171">
        <f>SUM(R219:R225)</f>
        <v>0</v>
      </c>
      <c r="S218" s="170"/>
      <c r="T218" s="172">
        <f>SUM(T219:T225)</f>
        <v>0</v>
      </c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R218" s="165" t="s">
        <v>81</v>
      </c>
      <c r="AT218" s="173" t="s">
        <v>75</v>
      </c>
      <c r="AU218" s="173" t="s">
        <v>76</v>
      </c>
      <c r="AY218" s="165" t="s">
        <v>165</v>
      </c>
      <c r="BK218" s="174">
        <f>SUM(BK219:BK225)</f>
        <v>0</v>
      </c>
    </row>
    <row r="219" s="2" customFormat="1" ht="21.75" customHeight="1">
      <c r="A219" s="38"/>
      <c r="B219" s="177"/>
      <c r="C219" s="201" t="s">
        <v>823</v>
      </c>
      <c r="D219" s="201" t="s">
        <v>201</v>
      </c>
      <c r="E219" s="202" t="s">
        <v>3117</v>
      </c>
      <c r="F219" s="203" t="s">
        <v>3118</v>
      </c>
      <c r="G219" s="204" t="s">
        <v>216</v>
      </c>
      <c r="H219" s="205">
        <v>9</v>
      </c>
      <c r="I219" s="206"/>
      <c r="J219" s="207">
        <f>ROUND(I219*H219,2)</f>
        <v>0</v>
      </c>
      <c r="K219" s="208"/>
      <c r="L219" s="209"/>
      <c r="M219" s="210" t="s">
        <v>1</v>
      </c>
      <c r="N219" s="211" t="s">
        <v>42</v>
      </c>
      <c r="O219" s="78"/>
      <c r="P219" s="188">
        <f>O219*H219</f>
        <v>0</v>
      </c>
      <c r="Q219" s="188">
        <v>0</v>
      </c>
      <c r="R219" s="188">
        <f>Q219*H219</f>
        <v>0</v>
      </c>
      <c r="S219" s="188">
        <v>0</v>
      </c>
      <c r="T219" s="189">
        <f>S219*H219</f>
        <v>0</v>
      </c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R219" s="190" t="s">
        <v>103</v>
      </c>
      <c r="AT219" s="190" t="s">
        <v>201</v>
      </c>
      <c r="AU219" s="190" t="s">
        <v>81</v>
      </c>
      <c r="AY219" s="19" t="s">
        <v>165</v>
      </c>
      <c r="BE219" s="191">
        <f>IF(N219="základná",J219,0)</f>
        <v>0</v>
      </c>
      <c r="BF219" s="191">
        <f>IF(N219="znížená",J219,0)</f>
        <v>0</v>
      </c>
      <c r="BG219" s="191">
        <f>IF(N219="zákl. prenesená",J219,0)</f>
        <v>0</v>
      </c>
      <c r="BH219" s="191">
        <f>IF(N219="zníž. prenesená",J219,0)</f>
        <v>0</v>
      </c>
      <c r="BI219" s="191">
        <f>IF(N219="nulová",J219,0)</f>
        <v>0</v>
      </c>
      <c r="BJ219" s="19" t="s">
        <v>171</v>
      </c>
      <c r="BK219" s="191">
        <f>ROUND(I219*H219,2)</f>
        <v>0</v>
      </c>
      <c r="BL219" s="19" t="s">
        <v>91</v>
      </c>
      <c r="BM219" s="190" t="s">
        <v>3119</v>
      </c>
    </row>
    <row r="220" s="2" customFormat="1" ht="16.5" customHeight="1">
      <c r="A220" s="38"/>
      <c r="B220" s="177"/>
      <c r="C220" s="201" t="s">
        <v>835</v>
      </c>
      <c r="D220" s="201" t="s">
        <v>201</v>
      </c>
      <c r="E220" s="202" t="s">
        <v>3120</v>
      </c>
      <c r="F220" s="203" t="s">
        <v>3121</v>
      </c>
      <c r="G220" s="204" t="s">
        <v>216</v>
      </c>
      <c r="H220" s="205">
        <v>82</v>
      </c>
      <c r="I220" s="206"/>
      <c r="J220" s="207">
        <f>ROUND(I220*H220,2)</f>
        <v>0</v>
      </c>
      <c r="K220" s="208"/>
      <c r="L220" s="209"/>
      <c r="M220" s="210" t="s">
        <v>1</v>
      </c>
      <c r="N220" s="211" t="s">
        <v>42</v>
      </c>
      <c r="O220" s="78"/>
      <c r="P220" s="188">
        <f>O220*H220</f>
        <v>0</v>
      </c>
      <c r="Q220" s="188">
        <v>0</v>
      </c>
      <c r="R220" s="188">
        <f>Q220*H220</f>
        <v>0</v>
      </c>
      <c r="S220" s="188">
        <v>0</v>
      </c>
      <c r="T220" s="189">
        <f>S220*H220</f>
        <v>0</v>
      </c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R220" s="190" t="s">
        <v>103</v>
      </c>
      <c r="AT220" s="190" t="s">
        <v>201</v>
      </c>
      <c r="AU220" s="190" t="s">
        <v>81</v>
      </c>
      <c r="AY220" s="19" t="s">
        <v>165</v>
      </c>
      <c r="BE220" s="191">
        <f>IF(N220="základná",J220,0)</f>
        <v>0</v>
      </c>
      <c r="BF220" s="191">
        <f>IF(N220="znížená",J220,0)</f>
        <v>0</v>
      </c>
      <c r="BG220" s="191">
        <f>IF(N220="zákl. prenesená",J220,0)</f>
        <v>0</v>
      </c>
      <c r="BH220" s="191">
        <f>IF(N220="zníž. prenesená",J220,0)</f>
        <v>0</v>
      </c>
      <c r="BI220" s="191">
        <f>IF(N220="nulová",J220,0)</f>
        <v>0</v>
      </c>
      <c r="BJ220" s="19" t="s">
        <v>171</v>
      </c>
      <c r="BK220" s="191">
        <f>ROUND(I220*H220,2)</f>
        <v>0</v>
      </c>
      <c r="BL220" s="19" t="s">
        <v>91</v>
      </c>
      <c r="BM220" s="190" t="s">
        <v>3122</v>
      </c>
    </row>
    <row r="221" s="2" customFormat="1" ht="16.5" customHeight="1">
      <c r="A221" s="38"/>
      <c r="B221" s="177"/>
      <c r="C221" s="201" t="s">
        <v>840</v>
      </c>
      <c r="D221" s="201" t="s">
        <v>201</v>
      </c>
      <c r="E221" s="202" t="s">
        <v>3123</v>
      </c>
      <c r="F221" s="203" t="s">
        <v>3124</v>
      </c>
      <c r="G221" s="204" t="s">
        <v>216</v>
      </c>
      <c r="H221" s="205">
        <v>129</v>
      </c>
      <c r="I221" s="206"/>
      <c r="J221" s="207">
        <f>ROUND(I221*H221,2)</f>
        <v>0</v>
      </c>
      <c r="K221" s="208"/>
      <c r="L221" s="209"/>
      <c r="M221" s="210" t="s">
        <v>1</v>
      </c>
      <c r="N221" s="211" t="s">
        <v>42</v>
      </c>
      <c r="O221" s="78"/>
      <c r="P221" s="188">
        <f>O221*H221</f>
        <v>0</v>
      </c>
      <c r="Q221" s="188">
        <v>0</v>
      </c>
      <c r="R221" s="188">
        <f>Q221*H221</f>
        <v>0</v>
      </c>
      <c r="S221" s="188">
        <v>0</v>
      </c>
      <c r="T221" s="189">
        <f>S221*H221</f>
        <v>0</v>
      </c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R221" s="190" t="s">
        <v>103</v>
      </c>
      <c r="AT221" s="190" t="s">
        <v>201</v>
      </c>
      <c r="AU221" s="190" t="s">
        <v>81</v>
      </c>
      <c r="AY221" s="19" t="s">
        <v>165</v>
      </c>
      <c r="BE221" s="191">
        <f>IF(N221="základná",J221,0)</f>
        <v>0</v>
      </c>
      <c r="BF221" s="191">
        <f>IF(N221="znížená",J221,0)</f>
        <v>0</v>
      </c>
      <c r="BG221" s="191">
        <f>IF(N221="zákl. prenesená",J221,0)</f>
        <v>0</v>
      </c>
      <c r="BH221" s="191">
        <f>IF(N221="zníž. prenesená",J221,0)</f>
        <v>0</v>
      </c>
      <c r="BI221" s="191">
        <f>IF(N221="nulová",J221,0)</f>
        <v>0</v>
      </c>
      <c r="BJ221" s="19" t="s">
        <v>171</v>
      </c>
      <c r="BK221" s="191">
        <f>ROUND(I221*H221,2)</f>
        <v>0</v>
      </c>
      <c r="BL221" s="19" t="s">
        <v>91</v>
      </c>
      <c r="BM221" s="190" t="s">
        <v>3125</v>
      </c>
    </row>
    <row r="222" s="2" customFormat="1" ht="21.75" customHeight="1">
      <c r="A222" s="38"/>
      <c r="B222" s="177"/>
      <c r="C222" s="201" t="s">
        <v>846</v>
      </c>
      <c r="D222" s="201" t="s">
        <v>201</v>
      </c>
      <c r="E222" s="202" t="s">
        <v>3126</v>
      </c>
      <c r="F222" s="203" t="s">
        <v>3127</v>
      </c>
      <c r="G222" s="204" t="s">
        <v>216</v>
      </c>
      <c r="H222" s="205">
        <v>197</v>
      </c>
      <c r="I222" s="206"/>
      <c r="J222" s="207">
        <f>ROUND(I222*H222,2)</f>
        <v>0</v>
      </c>
      <c r="K222" s="208"/>
      <c r="L222" s="209"/>
      <c r="M222" s="210" t="s">
        <v>1</v>
      </c>
      <c r="N222" s="211" t="s">
        <v>42</v>
      </c>
      <c r="O222" s="78"/>
      <c r="P222" s="188">
        <f>O222*H222</f>
        <v>0</v>
      </c>
      <c r="Q222" s="188">
        <v>0</v>
      </c>
      <c r="R222" s="188">
        <f>Q222*H222</f>
        <v>0</v>
      </c>
      <c r="S222" s="188">
        <v>0</v>
      </c>
      <c r="T222" s="189">
        <f>S222*H222</f>
        <v>0</v>
      </c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R222" s="190" t="s">
        <v>103</v>
      </c>
      <c r="AT222" s="190" t="s">
        <v>201</v>
      </c>
      <c r="AU222" s="190" t="s">
        <v>81</v>
      </c>
      <c r="AY222" s="19" t="s">
        <v>165</v>
      </c>
      <c r="BE222" s="191">
        <f>IF(N222="základná",J222,0)</f>
        <v>0</v>
      </c>
      <c r="BF222" s="191">
        <f>IF(N222="znížená",J222,0)</f>
        <v>0</v>
      </c>
      <c r="BG222" s="191">
        <f>IF(N222="zákl. prenesená",J222,0)</f>
        <v>0</v>
      </c>
      <c r="BH222" s="191">
        <f>IF(N222="zníž. prenesená",J222,0)</f>
        <v>0</v>
      </c>
      <c r="BI222" s="191">
        <f>IF(N222="nulová",J222,0)</f>
        <v>0</v>
      </c>
      <c r="BJ222" s="19" t="s">
        <v>171</v>
      </c>
      <c r="BK222" s="191">
        <f>ROUND(I222*H222,2)</f>
        <v>0</v>
      </c>
      <c r="BL222" s="19" t="s">
        <v>91</v>
      </c>
      <c r="BM222" s="190" t="s">
        <v>3128</v>
      </c>
    </row>
    <row r="223" s="2" customFormat="1" ht="16.5" customHeight="1">
      <c r="A223" s="38"/>
      <c r="B223" s="177"/>
      <c r="C223" s="201" t="s">
        <v>853</v>
      </c>
      <c r="D223" s="201" t="s">
        <v>201</v>
      </c>
      <c r="E223" s="202" t="s">
        <v>3129</v>
      </c>
      <c r="F223" s="203" t="s">
        <v>3130</v>
      </c>
      <c r="G223" s="204" t="s">
        <v>216</v>
      </c>
      <c r="H223" s="205">
        <v>16</v>
      </c>
      <c r="I223" s="206"/>
      <c r="J223" s="207">
        <f>ROUND(I223*H223,2)</f>
        <v>0</v>
      </c>
      <c r="K223" s="208"/>
      <c r="L223" s="209"/>
      <c r="M223" s="210" t="s">
        <v>1</v>
      </c>
      <c r="N223" s="211" t="s">
        <v>42</v>
      </c>
      <c r="O223" s="78"/>
      <c r="P223" s="188">
        <f>O223*H223</f>
        <v>0</v>
      </c>
      <c r="Q223" s="188">
        <v>0</v>
      </c>
      <c r="R223" s="188">
        <f>Q223*H223</f>
        <v>0</v>
      </c>
      <c r="S223" s="188">
        <v>0</v>
      </c>
      <c r="T223" s="189">
        <f>S223*H223</f>
        <v>0</v>
      </c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R223" s="190" t="s">
        <v>103</v>
      </c>
      <c r="AT223" s="190" t="s">
        <v>201</v>
      </c>
      <c r="AU223" s="190" t="s">
        <v>81</v>
      </c>
      <c r="AY223" s="19" t="s">
        <v>165</v>
      </c>
      <c r="BE223" s="191">
        <f>IF(N223="základná",J223,0)</f>
        <v>0</v>
      </c>
      <c r="BF223" s="191">
        <f>IF(N223="znížená",J223,0)</f>
        <v>0</v>
      </c>
      <c r="BG223" s="191">
        <f>IF(N223="zákl. prenesená",J223,0)</f>
        <v>0</v>
      </c>
      <c r="BH223" s="191">
        <f>IF(N223="zníž. prenesená",J223,0)</f>
        <v>0</v>
      </c>
      <c r="BI223" s="191">
        <f>IF(N223="nulová",J223,0)</f>
        <v>0</v>
      </c>
      <c r="BJ223" s="19" t="s">
        <v>171</v>
      </c>
      <c r="BK223" s="191">
        <f>ROUND(I223*H223,2)</f>
        <v>0</v>
      </c>
      <c r="BL223" s="19" t="s">
        <v>91</v>
      </c>
      <c r="BM223" s="190" t="s">
        <v>3131</v>
      </c>
    </row>
    <row r="224" s="2" customFormat="1" ht="16.5" customHeight="1">
      <c r="A224" s="38"/>
      <c r="B224" s="177"/>
      <c r="C224" s="201" t="s">
        <v>860</v>
      </c>
      <c r="D224" s="201" t="s">
        <v>201</v>
      </c>
      <c r="E224" s="202" t="s">
        <v>3132</v>
      </c>
      <c r="F224" s="203" t="s">
        <v>3133</v>
      </c>
      <c r="G224" s="204" t="s">
        <v>216</v>
      </c>
      <c r="H224" s="205">
        <v>433</v>
      </c>
      <c r="I224" s="206"/>
      <c r="J224" s="207">
        <f>ROUND(I224*H224,2)</f>
        <v>0</v>
      </c>
      <c r="K224" s="208"/>
      <c r="L224" s="209"/>
      <c r="M224" s="210" t="s">
        <v>1</v>
      </c>
      <c r="N224" s="211" t="s">
        <v>42</v>
      </c>
      <c r="O224" s="78"/>
      <c r="P224" s="188">
        <f>O224*H224</f>
        <v>0</v>
      </c>
      <c r="Q224" s="188">
        <v>0</v>
      </c>
      <c r="R224" s="188">
        <f>Q224*H224</f>
        <v>0</v>
      </c>
      <c r="S224" s="188">
        <v>0</v>
      </c>
      <c r="T224" s="189">
        <f>S224*H224</f>
        <v>0</v>
      </c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R224" s="190" t="s">
        <v>103</v>
      </c>
      <c r="AT224" s="190" t="s">
        <v>201</v>
      </c>
      <c r="AU224" s="190" t="s">
        <v>81</v>
      </c>
      <c r="AY224" s="19" t="s">
        <v>165</v>
      </c>
      <c r="BE224" s="191">
        <f>IF(N224="základná",J224,0)</f>
        <v>0</v>
      </c>
      <c r="BF224" s="191">
        <f>IF(N224="znížená",J224,0)</f>
        <v>0</v>
      </c>
      <c r="BG224" s="191">
        <f>IF(N224="zákl. prenesená",J224,0)</f>
        <v>0</v>
      </c>
      <c r="BH224" s="191">
        <f>IF(N224="zníž. prenesená",J224,0)</f>
        <v>0</v>
      </c>
      <c r="BI224" s="191">
        <f>IF(N224="nulová",J224,0)</f>
        <v>0</v>
      </c>
      <c r="BJ224" s="19" t="s">
        <v>171</v>
      </c>
      <c r="BK224" s="191">
        <f>ROUND(I224*H224,2)</f>
        <v>0</v>
      </c>
      <c r="BL224" s="19" t="s">
        <v>91</v>
      </c>
      <c r="BM224" s="190" t="s">
        <v>3134</v>
      </c>
    </row>
    <row r="225" s="2" customFormat="1" ht="16.5" customHeight="1">
      <c r="A225" s="38"/>
      <c r="B225" s="177"/>
      <c r="C225" s="178" t="s">
        <v>864</v>
      </c>
      <c r="D225" s="178" t="s">
        <v>167</v>
      </c>
      <c r="E225" s="179" t="s">
        <v>3135</v>
      </c>
      <c r="F225" s="180" t="s">
        <v>3136</v>
      </c>
      <c r="G225" s="181" t="s">
        <v>216</v>
      </c>
      <c r="H225" s="182">
        <v>433</v>
      </c>
      <c r="I225" s="183"/>
      <c r="J225" s="184">
        <f>ROUND(I225*H225,2)</f>
        <v>0</v>
      </c>
      <c r="K225" s="185"/>
      <c r="L225" s="39"/>
      <c r="M225" s="186" t="s">
        <v>1</v>
      </c>
      <c r="N225" s="187" t="s">
        <v>42</v>
      </c>
      <c r="O225" s="78"/>
      <c r="P225" s="188">
        <f>O225*H225</f>
        <v>0</v>
      </c>
      <c r="Q225" s="188">
        <v>0</v>
      </c>
      <c r="R225" s="188">
        <f>Q225*H225</f>
        <v>0</v>
      </c>
      <c r="S225" s="188">
        <v>0</v>
      </c>
      <c r="T225" s="189">
        <f>S225*H225</f>
        <v>0</v>
      </c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R225" s="190" t="s">
        <v>91</v>
      </c>
      <c r="AT225" s="190" t="s">
        <v>167</v>
      </c>
      <c r="AU225" s="190" t="s">
        <v>81</v>
      </c>
      <c r="AY225" s="19" t="s">
        <v>165</v>
      </c>
      <c r="BE225" s="191">
        <f>IF(N225="základná",J225,0)</f>
        <v>0</v>
      </c>
      <c r="BF225" s="191">
        <f>IF(N225="znížená",J225,0)</f>
        <v>0</v>
      </c>
      <c r="BG225" s="191">
        <f>IF(N225="zákl. prenesená",J225,0)</f>
        <v>0</v>
      </c>
      <c r="BH225" s="191">
        <f>IF(N225="zníž. prenesená",J225,0)</f>
        <v>0</v>
      </c>
      <c r="BI225" s="191">
        <f>IF(N225="nulová",J225,0)</f>
        <v>0</v>
      </c>
      <c r="BJ225" s="19" t="s">
        <v>171</v>
      </c>
      <c r="BK225" s="191">
        <f>ROUND(I225*H225,2)</f>
        <v>0</v>
      </c>
      <c r="BL225" s="19" t="s">
        <v>91</v>
      </c>
      <c r="BM225" s="190" t="s">
        <v>3137</v>
      </c>
    </row>
    <row r="226" s="12" customFormat="1" ht="25.92" customHeight="1">
      <c r="A226" s="12"/>
      <c r="B226" s="164"/>
      <c r="C226" s="12"/>
      <c r="D226" s="165" t="s">
        <v>75</v>
      </c>
      <c r="E226" s="166" t="s">
        <v>3138</v>
      </c>
      <c r="F226" s="166" t="s">
        <v>3139</v>
      </c>
      <c r="G226" s="12"/>
      <c r="H226" s="12"/>
      <c r="I226" s="167"/>
      <c r="J226" s="168">
        <f>BK226</f>
        <v>0</v>
      </c>
      <c r="K226" s="12"/>
      <c r="L226" s="164"/>
      <c r="M226" s="169"/>
      <c r="N226" s="170"/>
      <c r="O226" s="170"/>
      <c r="P226" s="171">
        <f>SUM(P227:P257)</f>
        <v>0</v>
      </c>
      <c r="Q226" s="170"/>
      <c r="R226" s="171">
        <f>SUM(R227:R257)</f>
        <v>0</v>
      </c>
      <c r="S226" s="170"/>
      <c r="T226" s="172">
        <f>SUM(T227:T257)</f>
        <v>0</v>
      </c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R226" s="165" t="s">
        <v>81</v>
      </c>
      <c r="AT226" s="173" t="s">
        <v>75</v>
      </c>
      <c r="AU226" s="173" t="s">
        <v>76</v>
      </c>
      <c r="AY226" s="165" t="s">
        <v>165</v>
      </c>
      <c r="BK226" s="174">
        <f>SUM(BK227:BK257)</f>
        <v>0</v>
      </c>
    </row>
    <row r="227" s="2" customFormat="1" ht="16.5" customHeight="1">
      <c r="A227" s="38"/>
      <c r="B227" s="177"/>
      <c r="C227" s="201" t="s">
        <v>867</v>
      </c>
      <c r="D227" s="201" t="s">
        <v>201</v>
      </c>
      <c r="E227" s="202" t="s">
        <v>3140</v>
      </c>
      <c r="F227" s="203" t="s">
        <v>3141</v>
      </c>
      <c r="G227" s="204" t="s">
        <v>216</v>
      </c>
      <c r="H227" s="205">
        <v>5</v>
      </c>
      <c r="I227" s="206"/>
      <c r="J227" s="207">
        <f>ROUND(I227*H227,2)</f>
        <v>0</v>
      </c>
      <c r="K227" s="208"/>
      <c r="L227" s="209"/>
      <c r="M227" s="210" t="s">
        <v>1</v>
      </c>
      <c r="N227" s="211" t="s">
        <v>42</v>
      </c>
      <c r="O227" s="78"/>
      <c r="P227" s="188">
        <f>O227*H227</f>
        <v>0</v>
      </c>
      <c r="Q227" s="188">
        <v>0</v>
      </c>
      <c r="R227" s="188">
        <f>Q227*H227</f>
        <v>0</v>
      </c>
      <c r="S227" s="188">
        <v>0</v>
      </c>
      <c r="T227" s="189">
        <f>S227*H227</f>
        <v>0</v>
      </c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R227" s="190" t="s">
        <v>103</v>
      </c>
      <c r="AT227" s="190" t="s">
        <v>201</v>
      </c>
      <c r="AU227" s="190" t="s">
        <v>81</v>
      </c>
      <c r="AY227" s="19" t="s">
        <v>165</v>
      </c>
      <c r="BE227" s="191">
        <f>IF(N227="základná",J227,0)</f>
        <v>0</v>
      </c>
      <c r="BF227" s="191">
        <f>IF(N227="znížená",J227,0)</f>
        <v>0</v>
      </c>
      <c r="BG227" s="191">
        <f>IF(N227="zákl. prenesená",J227,0)</f>
        <v>0</v>
      </c>
      <c r="BH227" s="191">
        <f>IF(N227="zníž. prenesená",J227,0)</f>
        <v>0</v>
      </c>
      <c r="BI227" s="191">
        <f>IF(N227="nulová",J227,0)</f>
        <v>0</v>
      </c>
      <c r="BJ227" s="19" t="s">
        <v>171</v>
      </c>
      <c r="BK227" s="191">
        <f>ROUND(I227*H227,2)</f>
        <v>0</v>
      </c>
      <c r="BL227" s="19" t="s">
        <v>91</v>
      </c>
      <c r="BM227" s="190" t="s">
        <v>3142</v>
      </c>
    </row>
    <row r="228" s="2" customFormat="1" ht="16.5" customHeight="1">
      <c r="A228" s="38"/>
      <c r="B228" s="177"/>
      <c r="C228" s="201" t="s">
        <v>871</v>
      </c>
      <c r="D228" s="201" t="s">
        <v>201</v>
      </c>
      <c r="E228" s="202" t="s">
        <v>3143</v>
      </c>
      <c r="F228" s="203" t="s">
        <v>3144</v>
      </c>
      <c r="G228" s="204" t="s">
        <v>216</v>
      </c>
      <c r="H228" s="205">
        <v>5</v>
      </c>
      <c r="I228" s="206"/>
      <c r="J228" s="207">
        <f>ROUND(I228*H228,2)</f>
        <v>0</v>
      </c>
      <c r="K228" s="208"/>
      <c r="L228" s="209"/>
      <c r="M228" s="210" t="s">
        <v>1</v>
      </c>
      <c r="N228" s="211" t="s">
        <v>42</v>
      </c>
      <c r="O228" s="78"/>
      <c r="P228" s="188">
        <f>O228*H228</f>
        <v>0</v>
      </c>
      <c r="Q228" s="188">
        <v>0</v>
      </c>
      <c r="R228" s="188">
        <f>Q228*H228</f>
        <v>0</v>
      </c>
      <c r="S228" s="188">
        <v>0</v>
      </c>
      <c r="T228" s="189">
        <f>S228*H228</f>
        <v>0</v>
      </c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R228" s="190" t="s">
        <v>103</v>
      </c>
      <c r="AT228" s="190" t="s">
        <v>201</v>
      </c>
      <c r="AU228" s="190" t="s">
        <v>81</v>
      </c>
      <c r="AY228" s="19" t="s">
        <v>165</v>
      </c>
      <c r="BE228" s="191">
        <f>IF(N228="základná",J228,0)</f>
        <v>0</v>
      </c>
      <c r="BF228" s="191">
        <f>IF(N228="znížená",J228,0)</f>
        <v>0</v>
      </c>
      <c r="BG228" s="191">
        <f>IF(N228="zákl. prenesená",J228,0)</f>
        <v>0</v>
      </c>
      <c r="BH228" s="191">
        <f>IF(N228="zníž. prenesená",J228,0)</f>
        <v>0</v>
      </c>
      <c r="BI228" s="191">
        <f>IF(N228="nulová",J228,0)</f>
        <v>0</v>
      </c>
      <c r="BJ228" s="19" t="s">
        <v>171</v>
      </c>
      <c r="BK228" s="191">
        <f>ROUND(I228*H228,2)</f>
        <v>0</v>
      </c>
      <c r="BL228" s="19" t="s">
        <v>91</v>
      </c>
      <c r="BM228" s="190" t="s">
        <v>3145</v>
      </c>
    </row>
    <row r="229" s="2" customFormat="1" ht="16.5" customHeight="1">
      <c r="A229" s="38"/>
      <c r="B229" s="177"/>
      <c r="C229" s="201" t="s">
        <v>880</v>
      </c>
      <c r="D229" s="201" t="s">
        <v>201</v>
      </c>
      <c r="E229" s="202" t="s">
        <v>3146</v>
      </c>
      <c r="F229" s="203" t="s">
        <v>3147</v>
      </c>
      <c r="G229" s="204" t="s">
        <v>216</v>
      </c>
      <c r="H229" s="205">
        <v>5</v>
      </c>
      <c r="I229" s="206"/>
      <c r="J229" s="207">
        <f>ROUND(I229*H229,2)</f>
        <v>0</v>
      </c>
      <c r="K229" s="208"/>
      <c r="L229" s="209"/>
      <c r="M229" s="210" t="s">
        <v>1</v>
      </c>
      <c r="N229" s="211" t="s">
        <v>42</v>
      </c>
      <c r="O229" s="78"/>
      <c r="P229" s="188">
        <f>O229*H229</f>
        <v>0</v>
      </c>
      <c r="Q229" s="188">
        <v>0</v>
      </c>
      <c r="R229" s="188">
        <f>Q229*H229</f>
        <v>0</v>
      </c>
      <c r="S229" s="188">
        <v>0</v>
      </c>
      <c r="T229" s="189">
        <f>S229*H229</f>
        <v>0</v>
      </c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R229" s="190" t="s">
        <v>103</v>
      </c>
      <c r="AT229" s="190" t="s">
        <v>201</v>
      </c>
      <c r="AU229" s="190" t="s">
        <v>81</v>
      </c>
      <c r="AY229" s="19" t="s">
        <v>165</v>
      </c>
      <c r="BE229" s="191">
        <f>IF(N229="základná",J229,0)</f>
        <v>0</v>
      </c>
      <c r="BF229" s="191">
        <f>IF(N229="znížená",J229,0)</f>
        <v>0</v>
      </c>
      <c r="BG229" s="191">
        <f>IF(N229="zákl. prenesená",J229,0)</f>
        <v>0</v>
      </c>
      <c r="BH229" s="191">
        <f>IF(N229="zníž. prenesená",J229,0)</f>
        <v>0</v>
      </c>
      <c r="BI229" s="191">
        <f>IF(N229="nulová",J229,0)</f>
        <v>0</v>
      </c>
      <c r="BJ229" s="19" t="s">
        <v>171</v>
      </c>
      <c r="BK229" s="191">
        <f>ROUND(I229*H229,2)</f>
        <v>0</v>
      </c>
      <c r="BL229" s="19" t="s">
        <v>91</v>
      </c>
      <c r="BM229" s="190" t="s">
        <v>3148</v>
      </c>
    </row>
    <row r="230" s="2" customFormat="1" ht="16.5" customHeight="1">
      <c r="A230" s="38"/>
      <c r="B230" s="177"/>
      <c r="C230" s="178" t="s">
        <v>884</v>
      </c>
      <c r="D230" s="178" t="s">
        <v>167</v>
      </c>
      <c r="E230" s="179" t="s">
        <v>3149</v>
      </c>
      <c r="F230" s="180" t="s">
        <v>3150</v>
      </c>
      <c r="G230" s="181" t="s">
        <v>216</v>
      </c>
      <c r="H230" s="182">
        <v>5</v>
      </c>
      <c r="I230" s="183"/>
      <c r="J230" s="184">
        <f>ROUND(I230*H230,2)</f>
        <v>0</v>
      </c>
      <c r="K230" s="185"/>
      <c r="L230" s="39"/>
      <c r="M230" s="186" t="s">
        <v>1</v>
      </c>
      <c r="N230" s="187" t="s">
        <v>42</v>
      </c>
      <c r="O230" s="78"/>
      <c r="P230" s="188">
        <f>O230*H230</f>
        <v>0</v>
      </c>
      <c r="Q230" s="188">
        <v>0</v>
      </c>
      <c r="R230" s="188">
        <f>Q230*H230</f>
        <v>0</v>
      </c>
      <c r="S230" s="188">
        <v>0</v>
      </c>
      <c r="T230" s="189">
        <f>S230*H230</f>
        <v>0</v>
      </c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R230" s="190" t="s">
        <v>91</v>
      </c>
      <c r="AT230" s="190" t="s">
        <v>167</v>
      </c>
      <c r="AU230" s="190" t="s">
        <v>81</v>
      </c>
      <c r="AY230" s="19" t="s">
        <v>165</v>
      </c>
      <c r="BE230" s="191">
        <f>IF(N230="základná",J230,0)</f>
        <v>0</v>
      </c>
      <c r="BF230" s="191">
        <f>IF(N230="znížená",J230,0)</f>
        <v>0</v>
      </c>
      <c r="BG230" s="191">
        <f>IF(N230="zákl. prenesená",J230,0)</f>
        <v>0</v>
      </c>
      <c r="BH230" s="191">
        <f>IF(N230="zníž. prenesená",J230,0)</f>
        <v>0</v>
      </c>
      <c r="BI230" s="191">
        <f>IF(N230="nulová",J230,0)</f>
        <v>0</v>
      </c>
      <c r="BJ230" s="19" t="s">
        <v>171</v>
      </c>
      <c r="BK230" s="191">
        <f>ROUND(I230*H230,2)</f>
        <v>0</v>
      </c>
      <c r="BL230" s="19" t="s">
        <v>91</v>
      </c>
      <c r="BM230" s="190" t="s">
        <v>3151</v>
      </c>
    </row>
    <row r="231" s="2" customFormat="1" ht="16.5" customHeight="1">
      <c r="A231" s="38"/>
      <c r="B231" s="177"/>
      <c r="C231" s="201" t="s">
        <v>890</v>
      </c>
      <c r="D231" s="201" t="s">
        <v>201</v>
      </c>
      <c r="E231" s="202" t="s">
        <v>3152</v>
      </c>
      <c r="F231" s="203" t="s">
        <v>3153</v>
      </c>
      <c r="G231" s="204" t="s">
        <v>216</v>
      </c>
      <c r="H231" s="205">
        <v>1</v>
      </c>
      <c r="I231" s="206"/>
      <c r="J231" s="207">
        <f>ROUND(I231*H231,2)</f>
        <v>0</v>
      </c>
      <c r="K231" s="208"/>
      <c r="L231" s="209"/>
      <c r="M231" s="210" t="s">
        <v>1</v>
      </c>
      <c r="N231" s="211" t="s">
        <v>42</v>
      </c>
      <c r="O231" s="78"/>
      <c r="P231" s="188">
        <f>O231*H231</f>
        <v>0</v>
      </c>
      <c r="Q231" s="188">
        <v>0</v>
      </c>
      <c r="R231" s="188">
        <f>Q231*H231</f>
        <v>0</v>
      </c>
      <c r="S231" s="188">
        <v>0</v>
      </c>
      <c r="T231" s="189">
        <f>S231*H231</f>
        <v>0</v>
      </c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R231" s="190" t="s">
        <v>103</v>
      </c>
      <c r="AT231" s="190" t="s">
        <v>201</v>
      </c>
      <c r="AU231" s="190" t="s">
        <v>81</v>
      </c>
      <c r="AY231" s="19" t="s">
        <v>165</v>
      </c>
      <c r="BE231" s="191">
        <f>IF(N231="základná",J231,0)</f>
        <v>0</v>
      </c>
      <c r="BF231" s="191">
        <f>IF(N231="znížená",J231,0)</f>
        <v>0</v>
      </c>
      <c r="BG231" s="191">
        <f>IF(N231="zákl. prenesená",J231,0)</f>
        <v>0</v>
      </c>
      <c r="BH231" s="191">
        <f>IF(N231="zníž. prenesená",J231,0)</f>
        <v>0</v>
      </c>
      <c r="BI231" s="191">
        <f>IF(N231="nulová",J231,0)</f>
        <v>0</v>
      </c>
      <c r="BJ231" s="19" t="s">
        <v>171</v>
      </c>
      <c r="BK231" s="191">
        <f>ROUND(I231*H231,2)</f>
        <v>0</v>
      </c>
      <c r="BL231" s="19" t="s">
        <v>91</v>
      </c>
      <c r="BM231" s="190" t="s">
        <v>3154</v>
      </c>
    </row>
    <row r="232" s="2" customFormat="1" ht="24.15" customHeight="1">
      <c r="A232" s="38"/>
      <c r="B232" s="177"/>
      <c r="C232" s="201" t="s">
        <v>894</v>
      </c>
      <c r="D232" s="201" t="s">
        <v>201</v>
      </c>
      <c r="E232" s="202" t="s">
        <v>3155</v>
      </c>
      <c r="F232" s="203" t="s">
        <v>3156</v>
      </c>
      <c r="G232" s="204" t="s">
        <v>216</v>
      </c>
      <c r="H232" s="205">
        <v>1</v>
      </c>
      <c r="I232" s="206"/>
      <c r="J232" s="207">
        <f>ROUND(I232*H232,2)</f>
        <v>0</v>
      </c>
      <c r="K232" s="208"/>
      <c r="L232" s="209"/>
      <c r="M232" s="210" t="s">
        <v>1</v>
      </c>
      <c r="N232" s="211" t="s">
        <v>42</v>
      </c>
      <c r="O232" s="78"/>
      <c r="P232" s="188">
        <f>O232*H232</f>
        <v>0</v>
      </c>
      <c r="Q232" s="188">
        <v>0</v>
      </c>
      <c r="R232" s="188">
        <f>Q232*H232</f>
        <v>0</v>
      </c>
      <c r="S232" s="188">
        <v>0</v>
      </c>
      <c r="T232" s="189">
        <f>S232*H232</f>
        <v>0</v>
      </c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R232" s="190" t="s">
        <v>103</v>
      </c>
      <c r="AT232" s="190" t="s">
        <v>201</v>
      </c>
      <c r="AU232" s="190" t="s">
        <v>81</v>
      </c>
      <c r="AY232" s="19" t="s">
        <v>165</v>
      </c>
      <c r="BE232" s="191">
        <f>IF(N232="základná",J232,0)</f>
        <v>0</v>
      </c>
      <c r="BF232" s="191">
        <f>IF(N232="znížená",J232,0)</f>
        <v>0</v>
      </c>
      <c r="BG232" s="191">
        <f>IF(N232="zákl. prenesená",J232,0)</f>
        <v>0</v>
      </c>
      <c r="BH232" s="191">
        <f>IF(N232="zníž. prenesená",J232,0)</f>
        <v>0</v>
      </c>
      <c r="BI232" s="191">
        <f>IF(N232="nulová",J232,0)</f>
        <v>0</v>
      </c>
      <c r="BJ232" s="19" t="s">
        <v>171</v>
      </c>
      <c r="BK232" s="191">
        <f>ROUND(I232*H232,2)</f>
        <v>0</v>
      </c>
      <c r="BL232" s="19" t="s">
        <v>91</v>
      </c>
      <c r="BM232" s="190" t="s">
        <v>3157</v>
      </c>
    </row>
    <row r="233" s="2" customFormat="1" ht="24.15" customHeight="1">
      <c r="A233" s="38"/>
      <c r="B233" s="177"/>
      <c r="C233" s="201" t="s">
        <v>898</v>
      </c>
      <c r="D233" s="201" t="s">
        <v>201</v>
      </c>
      <c r="E233" s="202" t="s">
        <v>3158</v>
      </c>
      <c r="F233" s="203" t="s">
        <v>3144</v>
      </c>
      <c r="G233" s="204" t="s">
        <v>216</v>
      </c>
      <c r="H233" s="205">
        <v>1</v>
      </c>
      <c r="I233" s="206"/>
      <c r="J233" s="207">
        <f>ROUND(I233*H233,2)</f>
        <v>0</v>
      </c>
      <c r="K233" s="208"/>
      <c r="L233" s="209"/>
      <c r="M233" s="210" t="s">
        <v>1</v>
      </c>
      <c r="N233" s="211" t="s">
        <v>42</v>
      </c>
      <c r="O233" s="78"/>
      <c r="P233" s="188">
        <f>O233*H233</f>
        <v>0</v>
      </c>
      <c r="Q233" s="188">
        <v>0</v>
      </c>
      <c r="R233" s="188">
        <f>Q233*H233</f>
        <v>0</v>
      </c>
      <c r="S233" s="188">
        <v>0</v>
      </c>
      <c r="T233" s="189">
        <f>S233*H233</f>
        <v>0</v>
      </c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R233" s="190" t="s">
        <v>103</v>
      </c>
      <c r="AT233" s="190" t="s">
        <v>201</v>
      </c>
      <c r="AU233" s="190" t="s">
        <v>81</v>
      </c>
      <c r="AY233" s="19" t="s">
        <v>165</v>
      </c>
      <c r="BE233" s="191">
        <f>IF(N233="základná",J233,0)</f>
        <v>0</v>
      </c>
      <c r="BF233" s="191">
        <f>IF(N233="znížená",J233,0)</f>
        <v>0</v>
      </c>
      <c r="BG233" s="191">
        <f>IF(N233="zákl. prenesená",J233,0)</f>
        <v>0</v>
      </c>
      <c r="BH233" s="191">
        <f>IF(N233="zníž. prenesená",J233,0)</f>
        <v>0</v>
      </c>
      <c r="BI233" s="191">
        <f>IF(N233="nulová",J233,0)</f>
        <v>0</v>
      </c>
      <c r="BJ233" s="19" t="s">
        <v>171</v>
      </c>
      <c r="BK233" s="191">
        <f>ROUND(I233*H233,2)</f>
        <v>0</v>
      </c>
      <c r="BL233" s="19" t="s">
        <v>91</v>
      </c>
      <c r="BM233" s="190" t="s">
        <v>3159</v>
      </c>
    </row>
    <row r="234" s="2" customFormat="1" ht="16.5" customHeight="1">
      <c r="A234" s="38"/>
      <c r="B234" s="177"/>
      <c r="C234" s="178" t="s">
        <v>902</v>
      </c>
      <c r="D234" s="178" t="s">
        <v>167</v>
      </c>
      <c r="E234" s="179" t="s">
        <v>3160</v>
      </c>
      <c r="F234" s="180" t="s">
        <v>3161</v>
      </c>
      <c r="G234" s="181" t="s">
        <v>216</v>
      </c>
      <c r="H234" s="182">
        <v>1</v>
      </c>
      <c r="I234" s="183"/>
      <c r="J234" s="184">
        <f>ROUND(I234*H234,2)</f>
        <v>0</v>
      </c>
      <c r="K234" s="185"/>
      <c r="L234" s="39"/>
      <c r="M234" s="186" t="s">
        <v>1</v>
      </c>
      <c r="N234" s="187" t="s">
        <v>42</v>
      </c>
      <c r="O234" s="78"/>
      <c r="P234" s="188">
        <f>O234*H234</f>
        <v>0</v>
      </c>
      <c r="Q234" s="188">
        <v>0</v>
      </c>
      <c r="R234" s="188">
        <f>Q234*H234</f>
        <v>0</v>
      </c>
      <c r="S234" s="188">
        <v>0</v>
      </c>
      <c r="T234" s="189">
        <f>S234*H234</f>
        <v>0</v>
      </c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R234" s="190" t="s">
        <v>91</v>
      </c>
      <c r="AT234" s="190" t="s">
        <v>167</v>
      </c>
      <c r="AU234" s="190" t="s">
        <v>81</v>
      </c>
      <c r="AY234" s="19" t="s">
        <v>165</v>
      </c>
      <c r="BE234" s="191">
        <f>IF(N234="základná",J234,0)</f>
        <v>0</v>
      </c>
      <c r="BF234" s="191">
        <f>IF(N234="znížená",J234,0)</f>
        <v>0</v>
      </c>
      <c r="BG234" s="191">
        <f>IF(N234="zákl. prenesená",J234,0)</f>
        <v>0</v>
      </c>
      <c r="BH234" s="191">
        <f>IF(N234="zníž. prenesená",J234,0)</f>
        <v>0</v>
      </c>
      <c r="BI234" s="191">
        <f>IF(N234="nulová",J234,0)</f>
        <v>0</v>
      </c>
      <c r="BJ234" s="19" t="s">
        <v>171</v>
      </c>
      <c r="BK234" s="191">
        <f>ROUND(I234*H234,2)</f>
        <v>0</v>
      </c>
      <c r="BL234" s="19" t="s">
        <v>91</v>
      </c>
      <c r="BM234" s="190" t="s">
        <v>3162</v>
      </c>
    </row>
    <row r="235" s="2" customFormat="1" ht="24.15" customHeight="1">
      <c r="A235" s="38"/>
      <c r="B235" s="177"/>
      <c r="C235" s="201" t="s">
        <v>907</v>
      </c>
      <c r="D235" s="201" t="s">
        <v>201</v>
      </c>
      <c r="E235" s="202" t="s">
        <v>3163</v>
      </c>
      <c r="F235" s="203" t="s">
        <v>3164</v>
      </c>
      <c r="G235" s="204" t="s">
        <v>216</v>
      </c>
      <c r="H235" s="205">
        <v>15</v>
      </c>
      <c r="I235" s="206"/>
      <c r="J235" s="207">
        <f>ROUND(I235*H235,2)</f>
        <v>0</v>
      </c>
      <c r="K235" s="208"/>
      <c r="L235" s="209"/>
      <c r="M235" s="210" t="s">
        <v>1</v>
      </c>
      <c r="N235" s="211" t="s">
        <v>42</v>
      </c>
      <c r="O235" s="78"/>
      <c r="P235" s="188">
        <f>O235*H235</f>
        <v>0</v>
      </c>
      <c r="Q235" s="188">
        <v>0</v>
      </c>
      <c r="R235" s="188">
        <f>Q235*H235</f>
        <v>0</v>
      </c>
      <c r="S235" s="188">
        <v>0</v>
      </c>
      <c r="T235" s="189">
        <f>S235*H235</f>
        <v>0</v>
      </c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R235" s="190" t="s">
        <v>103</v>
      </c>
      <c r="AT235" s="190" t="s">
        <v>201</v>
      </c>
      <c r="AU235" s="190" t="s">
        <v>81</v>
      </c>
      <c r="AY235" s="19" t="s">
        <v>165</v>
      </c>
      <c r="BE235" s="191">
        <f>IF(N235="základná",J235,0)</f>
        <v>0</v>
      </c>
      <c r="BF235" s="191">
        <f>IF(N235="znížená",J235,0)</f>
        <v>0</v>
      </c>
      <c r="BG235" s="191">
        <f>IF(N235="zákl. prenesená",J235,0)</f>
        <v>0</v>
      </c>
      <c r="BH235" s="191">
        <f>IF(N235="zníž. prenesená",J235,0)</f>
        <v>0</v>
      </c>
      <c r="BI235" s="191">
        <f>IF(N235="nulová",J235,0)</f>
        <v>0</v>
      </c>
      <c r="BJ235" s="19" t="s">
        <v>171</v>
      </c>
      <c r="BK235" s="191">
        <f>ROUND(I235*H235,2)</f>
        <v>0</v>
      </c>
      <c r="BL235" s="19" t="s">
        <v>91</v>
      </c>
      <c r="BM235" s="190" t="s">
        <v>3165</v>
      </c>
    </row>
    <row r="236" s="2" customFormat="1" ht="16.5" customHeight="1">
      <c r="A236" s="38"/>
      <c r="B236" s="177"/>
      <c r="C236" s="201" t="s">
        <v>911</v>
      </c>
      <c r="D236" s="201" t="s">
        <v>201</v>
      </c>
      <c r="E236" s="202" t="s">
        <v>3166</v>
      </c>
      <c r="F236" s="203" t="s">
        <v>3167</v>
      </c>
      <c r="G236" s="204" t="s">
        <v>216</v>
      </c>
      <c r="H236" s="205">
        <v>15</v>
      </c>
      <c r="I236" s="206"/>
      <c r="J236" s="207">
        <f>ROUND(I236*H236,2)</f>
        <v>0</v>
      </c>
      <c r="K236" s="208"/>
      <c r="L236" s="209"/>
      <c r="M236" s="210" t="s">
        <v>1</v>
      </c>
      <c r="N236" s="211" t="s">
        <v>42</v>
      </c>
      <c r="O236" s="78"/>
      <c r="P236" s="188">
        <f>O236*H236</f>
        <v>0</v>
      </c>
      <c r="Q236" s="188">
        <v>0</v>
      </c>
      <c r="R236" s="188">
        <f>Q236*H236</f>
        <v>0</v>
      </c>
      <c r="S236" s="188">
        <v>0</v>
      </c>
      <c r="T236" s="189">
        <f>S236*H236</f>
        <v>0</v>
      </c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R236" s="190" t="s">
        <v>103</v>
      </c>
      <c r="AT236" s="190" t="s">
        <v>201</v>
      </c>
      <c r="AU236" s="190" t="s">
        <v>81</v>
      </c>
      <c r="AY236" s="19" t="s">
        <v>165</v>
      </c>
      <c r="BE236" s="191">
        <f>IF(N236="základná",J236,0)</f>
        <v>0</v>
      </c>
      <c r="BF236" s="191">
        <f>IF(N236="znížená",J236,0)</f>
        <v>0</v>
      </c>
      <c r="BG236" s="191">
        <f>IF(N236="zákl. prenesená",J236,0)</f>
        <v>0</v>
      </c>
      <c r="BH236" s="191">
        <f>IF(N236="zníž. prenesená",J236,0)</f>
        <v>0</v>
      </c>
      <c r="BI236" s="191">
        <f>IF(N236="nulová",J236,0)</f>
        <v>0</v>
      </c>
      <c r="BJ236" s="19" t="s">
        <v>171</v>
      </c>
      <c r="BK236" s="191">
        <f>ROUND(I236*H236,2)</f>
        <v>0</v>
      </c>
      <c r="BL236" s="19" t="s">
        <v>91</v>
      </c>
      <c r="BM236" s="190" t="s">
        <v>3168</v>
      </c>
    </row>
    <row r="237" s="2" customFormat="1" ht="16.5" customHeight="1">
      <c r="A237" s="38"/>
      <c r="B237" s="177"/>
      <c r="C237" s="201" t="s">
        <v>916</v>
      </c>
      <c r="D237" s="201" t="s">
        <v>201</v>
      </c>
      <c r="E237" s="202" t="s">
        <v>3169</v>
      </c>
      <c r="F237" s="203" t="s">
        <v>3170</v>
      </c>
      <c r="G237" s="204" t="s">
        <v>216</v>
      </c>
      <c r="H237" s="205">
        <v>15</v>
      </c>
      <c r="I237" s="206"/>
      <c r="J237" s="207">
        <f>ROUND(I237*H237,2)</f>
        <v>0</v>
      </c>
      <c r="K237" s="208"/>
      <c r="L237" s="209"/>
      <c r="M237" s="210" t="s">
        <v>1</v>
      </c>
      <c r="N237" s="211" t="s">
        <v>42</v>
      </c>
      <c r="O237" s="78"/>
      <c r="P237" s="188">
        <f>O237*H237</f>
        <v>0</v>
      </c>
      <c r="Q237" s="188">
        <v>0</v>
      </c>
      <c r="R237" s="188">
        <f>Q237*H237</f>
        <v>0</v>
      </c>
      <c r="S237" s="188">
        <v>0</v>
      </c>
      <c r="T237" s="189">
        <f>S237*H237</f>
        <v>0</v>
      </c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R237" s="190" t="s">
        <v>103</v>
      </c>
      <c r="AT237" s="190" t="s">
        <v>201</v>
      </c>
      <c r="AU237" s="190" t="s">
        <v>81</v>
      </c>
      <c r="AY237" s="19" t="s">
        <v>165</v>
      </c>
      <c r="BE237" s="191">
        <f>IF(N237="základná",J237,0)</f>
        <v>0</v>
      </c>
      <c r="BF237" s="191">
        <f>IF(N237="znížená",J237,0)</f>
        <v>0</v>
      </c>
      <c r="BG237" s="191">
        <f>IF(N237="zákl. prenesená",J237,0)</f>
        <v>0</v>
      </c>
      <c r="BH237" s="191">
        <f>IF(N237="zníž. prenesená",J237,0)</f>
        <v>0</v>
      </c>
      <c r="BI237" s="191">
        <f>IF(N237="nulová",J237,0)</f>
        <v>0</v>
      </c>
      <c r="BJ237" s="19" t="s">
        <v>171</v>
      </c>
      <c r="BK237" s="191">
        <f>ROUND(I237*H237,2)</f>
        <v>0</v>
      </c>
      <c r="BL237" s="19" t="s">
        <v>91</v>
      </c>
      <c r="BM237" s="190" t="s">
        <v>3171</v>
      </c>
    </row>
    <row r="238" s="2" customFormat="1" ht="16.5" customHeight="1">
      <c r="A238" s="38"/>
      <c r="B238" s="177"/>
      <c r="C238" s="201" t="s">
        <v>920</v>
      </c>
      <c r="D238" s="201" t="s">
        <v>201</v>
      </c>
      <c r="E238" s="202" t="s">
        <v>3172</v>
      </c>
      <c r="F238" s="203" t="s">
        <v>3144</v>
      </c>
      <c r="G238" s="204" t="s">
        <v>216</v>
      </c>
      <c r="H238" s="205">
        <v>15</v>
      </c>
      <c r="I238" s="206"/>
      <c r="J238" s="207">
        <f>ROUND(I238*H238,2)</f>
        <v>0</v>
      </c>
      <c r="K238" s="208"/>
      <c r="L238" s="209"/>
      <c r="M238" s="210" t="s">
        <v>1</v>
      </c>
      <c r="N238" s="211" t="s">
        <v>42</v>
      </c>
      <c r="O238" s="78"/>
      <c r="P238" s="188">
        <f>O238*H238</f>
        <v>0</v>
      </c>
      <c r="Q238" s="188">
        <v>0</v>
      </c>
      <c r="R238" s="188">
        <f>Q238*H238</f>
        <v>0</v>
      </c>
      <c r="S238" s="188">
        <v>0</v>
      </c>
      <c r="T238" s="189">
        <f>S238*H238</f>
        <v>0</v>
      </c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R238" s="190" t="s">
        <v>103</v>
      </c>
      <c r="AT238" s="190" t="s">
        <v>201</v>
      </c>
      <c r="AU238" s="190" t="s">
        <v>81</v>
      </c>
      <c r="AY238" s="19" t="s">
        <v>165</v>
      </c>
      <c r="BE238" s="191">
        <f>IF(N238="základná",J238,0)</f>
        <v>0</v>
      </c>
      <c r="BF238" s="191">
        <f>IF(N238="znížená",J238,0)</f>
        <v>0</v>
      </c>
      <c r="BG238" s="191">
        <f>IF(N238="zákl. prenesená",J238,0)</f>
        <v>0</v>
      </c>
      <c r="BH238" s="191">
        <f>IF(N238="zníž. prenesená",J238,0)</f>
        <v>0</v>
      </c>
      <c r="BI238" s="191">
        <f>IF(N238="nulová",J238,0)</f>
        <v>0</v>
      </c>
      <c r="BJ238" s="19" t="s">
        <v>171</v>
      </c>
      <c r="BK238" s="191">
        <f>ROUND(I238*H238,2)</f>
        <v>0</v>
      </c>
      <c r="BL238" s="19" t="s">
        <v>91</v>
      </c>
      <c r="BM238" s="190" t="s">
        <v>3173</v>
      </c>
    </row>
    <row r="239" s="2" customFormat="1" ht="24.15" customHeight="1">
      <c r="A239" s="38"/>
      <c r="B239" s="177"/>
      <c r="C239" s="178" t="s">
        <v>924</v>
      </c>
      <c r="D239" s="178" t="s">
        <v>167</v>
      </c>
      <c r="E239" s="179" t="s">
        <v>3174</v>
      </c>
      <c r="F239" s="180" t="s">
        <v>3175</v>
      </c>
      <c r="G239" s="181" t="s">
        <v>216</v>
      </c>
      <c r="H239" s="182">
        <v>15</v>
      </c>
      <c r="I239" s="183"/>
      <c r="J239" s="184">
        <f>ROUND(I239*H239,2)</f>
        <v>0</v>
      </c>
      <c r="K239" s="185"/>
      <c r="L239" s="39"/>
      <c r="M239" s="186" t="s">
        <v>1</v>
      </c>
      <c r="N239" s="187" t="s">
        <v>42</v>
      </c>
      <c r="O239" s="78"/>
      <c r="P239" s="188">
        <f>O239*H239</f>
        <v>0</v>
      </c>
      <c r="Q239" s="188">
        <v>0</v>
      </c>
      <c r="R239" s="188">
        <f>Q239*H239</f>
        <v>0</v>
      </c>
      <c r="S239" s="188">
        <v>0</v>
      </c>
      <c r="T239" s="189">
        <f>S239*H239</f>
        <v>0</v>
      </c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R239" s="190" t="s">
        <v>91</v>
      </c>
      <c r="AT239" s="190" t="s">
        <v>167</v>
      </c>
      <c r="AU239" s="190" t="s">
        <v>81</v>
      </c>
      <c r="AY239" s="19" t="s">
        <v>165</v>
      </c>
      <c r="BE239" s="191">
        <f>IF(N239="základná",J239,0)</f>
        <v>0</v>
      </c>
      <c r="BF239" s="191">
        <f>IF(N239="znížená",J239,0)</f>
        <v>0</v>
      </c>
      <c r="BG239" s="191">
        <f>IF(N239="zákl. prenesená",J239,0)</f>
        <v>0</v>
      </c>
      <c r="BH239" s="191">
        <f>IF(N239="zníž. prenesená",J239,0)</f>
        <v>0</v>
      </c>
      <c r="BI239" s="191">
        <f>IF(N239="nulová",J239,0)</f>
        <v>0</v>
      </c>
      <c r="BJ239" s="19" t="s">
        <v>171</v>
      </c>
      <c r="BK239" s="191">
        <f>ROUND(I239*H239,2)</f>
        <v>0</v>
      </c>
      <c r="BL239" s="19" t="s">
        <v>91</v>
      </c>
      <c r="BM239" s="190" t="s">
        <v>3176</v>
      </c>
    </row>
    <row r="240" s="2" customFormat="1" ht="16.5" customHeight="1">
      <c r="A240" s="38"/>
      <c r="B240" s="177"/>
      <c r="C240" s="201" t="s">
        <v>933</v>
      </c>
      <c r="D240" s="201" t="s">
        <v>201</v>
      </c>
      <c r="E240" s="202" t="s">
        <v>3177</v>
      </c>
      <c r="F240" s="203" t="s">
        <v>3178</v>
      </c>
      <c r="G240" s="204" t="s">
        <v>216</v>
      </c>
      <c r="H240" s="205">
        <v>5</v>
      </c>
      <c r="I240" s="206"/>
      <c r="J240" s="207">
        <f>ROUND(I240*H240,2)</f>
        <v>0</v>
      </c>
      <c r="K240" s="208"/>
      <c r="L240" s="209"/>
      <c r="M240" s="210" t="s">
        <v>1</v>
      </c>
      <c r="N240" s="211" t="s">
        <v>42</v>
      </c>
      <c r="O240" s="78"/>
      <c r="P240" s="188">
        <f>O240*H240</f>
        <v>0</v>
      </c>
      <c r="Q240" s="188">
        <v>0</v>
      </c>
      <c r="R240" s="188">
        <f>Q240*H240</f>
        <v>0</v>
      </c>
      <c r="S240" s="188">
        <v>0</v>
      </c>
      <c r="T240" s="189">
        <f>S240*H240</f>
        <v>0</v>
      </c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R240" s="190" t="s">
        <v>103</v>
      </c>
      <c r="AT240" s="190" t="s">
        <v>201</v>
      </c>
      <c r="AU240" s="190" t="s">
        <v>81</v>
      </c>
      <c r="AY240" s="19" t="s">
        <v>165</v>
      </c>
      <c r="BE240" s="191">
        <f>IF(N240="základná",J240,0)</f>
        <v>0</v>
      </c>
      <c r="BF240" s="191">
        <f>IF(N240="znížená",J240,0)</f>
        <v>0</v>
      </c>
      <c r="BG240" s="191">
        <f>IF(N240="zákl. prenesená",J240,0)</f>
        <v>0</v>
      </c>
      <c r="BH240" s="191">
        <f>IF(N240="zníž. prenesená",J240,0)</f>
        <v>0</v>
      </c>
      <c r="BI240" s="191">
        <f>IF(N240="nulová",J240,0)</f>
        <v>0</v>
      </c>
      <c r="BJ240" s="19" t="s">
        <v>171</v>
      </c>
      <c r="BK240" s="191">
        <f>ROUND(I240*H240,2)</f>
        <v>0</v>
      </c>
      <c r="BL240" s="19" t="s">
        <v>91</v>
      </c>
      <c r="BM240" s="190" t="s">
        <v>3179</v>
      </c>
    </row>
    <row r="241" s="2" customFormat="1" ht="16.5" customHeight="1">
      <c r="A241" s="38"/>
      <c r="B241" s="177"/>
      <c r="C241" s="201" t="s">
        <v>937</v>
      </c>
      <c r="D241" s="201" t="s">
        <v>201</v>
      </c>
      <c r="E241" s="202" t="s">
        <v>3180</v>
      </c>
      <c r="F241" s="203" t="s">
        <v>3144</v>
      </c>
      <c r="G241" s="204" t="s">
        <v>216</v>
      </c>
      <c r="H241" s="205">
        <v>5</v>
      </c>
      <c r="I241" s="206"/>
      <c r="J241" s="207">
        <f>ROUND(I241*H241,2)</f>
        <v>0</v>
      </c>
      <c r="K241" s="208"/>
      <c r="L241" s="209"/>
      <c r="M241" s="210" t="s">
        <v>1</v>
      </c>
      <c r="N241" s="211" t="s">
        <v>42</v>
      </c>
      <c r="O241" s="78"/>
      <c r="P241" s="188">
        <f>O241*H241</f>
        <v>0</v>
      </c>
      <c r="Q241" s="188">
        <v>0</v>
      </c>
      <c r="R241" s="188">
        <f>Q241*H241</f>
        <v>0</v>
      </c>
      <c r="S241" s="188">
        <v>0</v>
      </c>
      <c r="T241" s="189">
        <f>S241*H241</f>
        <v>0</v>
      </c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R241" s="190" t="s">
        <v>103</v>
      </c>
      <c r="AT241" s="190" t="s">
        <v>201</v>
      </c>
      <c r="AU241" s="190" t="s">
        <v>81</v>
      </c>
      <c r="AY241" s="19" t="s">
        <v>165</v>
      </c>
      <c r="BE241" s="191">
        <f>IF(N241="základná",J241,0)</f>
        <v>0</v>
      </c>
      <c r="BF241" s="191">
        <f>IF(N241="znížená",J241,0)</f>
        <v>0</v>
      </c>
      <c r="BG241" s="191">
        <f>IF(N241="zákl. prenesená",J241,0)</f>
        <v>0</v>
      </c>
      <c r="BH241" s="191">
        <f>IF(N241="zníž. prenesená",J241,0)</f>
        <v>0</v>
      </c>
      <c r="BI241" s="191">
        <f>IF(N241="nulová",J241,0)</f>
        <v>0</v>
      </c>
      <c r="BJ241" s="19" t="s">
        <v>171</v>
      </c>
      <c r="BK241" s="191">
        <f>ROUND(I241*H241,2)</f>
        <v>0</v>
      </c>
      <c r="BL241" s="19" t="s">
        <v>91</v>
      </c>
      <c r="BM241" s="190" t="s">
        <v>3181</v>
      </c>
    </row>
    <row r="242" s="2" customFormat="1" ht="16.5" customHeight="1">
      <c r="A242" s="38"/>
      <c r="B242" s="177"/>
      <c r="C242" s="178" t="s">
        <v>942</v>
      </c>
      <c r="D242" s="178" t="s">
        <v>167</v>
      </c>
      <c r="E242" s="179" t="s">
        <v>3182</v>
      </c>
      <c r="F242" s="180" t="s">
        <v>3183</v>
      </c>
      <c r="G242" s="181" t="s">
        <v>216</v>
      </c>
      <c r="H242" s="182">
        <v>5</v>
      </c>
      <c r="I242" s="183"/>
      <c r="J242" s="184">
        <f>ROUND(I242*H242,2)</f>
        <v>0</v>
      </c>
      <c r="K242" s="185"/>
      <c r="L242" s="39"/>
      <c r="M242" s="186" t="s">
        <v>1</v>
      </c>
      <c r="N242" s="187" t="s">
        <v>42</v>
      </c>
      <c r="O242" s="78"/>
      <c r="P242" s="188">
        <f>O242*H242</f>
        <v>0</v>
      </c>
      <c r="Q242" s="188">
        <v>0</v>
      </c>
      <c r="R242" s="188">
        <f>Q242*H242</f>
        <v>0</v>
      </c>
      <c r="S242" s="188">
        <v>0</v>
      </c>
      <c r="T242" s="189">
        <f>S242*H242</f>
        <v>0</v>
      </c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R242" s="190" t="s">
        <v>91</v>
      </c>
      <c r="AT242" s="190" t="s">
        <v>167</v>
      </c>
      <c r="AU242" s="190" t="s">
        <v>81</v>
      </c>
      <c r="AY242" s="19" t="s">
        <v>165</v>
      </c>
      <c r="BE242" s="191">
        <f>IF(N242="základná",J242,0)</f>
        <v>0</v>
      </c>
      <c r="BF242" s="191">
        <f>IF(N242="znížená",J242,0)</f>
        <v>0</v>
      </c>
      <c r="BG242" s="191">
        <f>IF(N242="zákl. prenesená",J242,0)</f>
        <v>0</v>
      </c>
      <c r="BH242" s="191">
        <f>IF(N242="zníž. prenesená",J242,0)</f>
        <v>0</v>
      </c>
      <c r="BI242" s="191">
        <f>IF(N242="nulová",J242,0)</f>
        <v>0</v>
      </c>
      <c r="BJ242" s="19" t="s">
        <v>171</v>
      </c>
      <c r="BK242" s="191">
        <f>ROUND(I242*H242,2)</f>
        <v>0</v>
      </c>
      <c r="BL242" s="19" t="s">
        <v>91</v>
      </c>
      <c r="BM242" s="190" t="s">
        <v>3184</v>
      </c>
    </row>
    <row r="243" s="2" customFormat="1" ht="21.75" customHeight="1">
      <c r="A243" s="38"/>
      <c r="B243" s="177"/>
      <c r="C243" s="201" t="s">
        <v>946</v>
      </c>
      <c r="D243" s="201" t="s">
        <v>201</v>
      </c>
      <c r="E243" s="202" t="s">
        <v>3185</v>
      </c>
      <c r="F243" s="203" t="s">
        <v>3186</v>
      </c>
      <c r="G243" s="204" t="s">
        <v>216</v>
      </c>
      <c r="H243" s="205">
        <v>2</v>
      </c>
      <c r="I243" s="206"/>
      <c r="J243" s="207">
        <f>ROUND(I243*H243,2)</f>
        <v>0</v>
      </c>
      <c r="K243" s="208"/>
      <c r="L243" s="209"/>
      <c r="M243" s="210" t="s">
        <v>1</v>
      </c>
      <c r="N243" s="211" t="s">
        <v>42</v>
      </c>
      <c r="O243" s="78"/>
      <c r="P243" s="188">
        <f>O243*H243</f>
        <v>0</v>
      </c>
      <c r="Q243" s="188">
        <v>0</v>
      </c>
      <c r="R243" s="188">
        <f>Q243*H243</f>
        <v>0</v>
      </c>
      <c r="S243" s="188">
        <v>0</v>
      </c>
      <c r="T243" s="189">
        <f>S243*H243</f>
        <v>0</v>
      </c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R243" s="190" t="s">
        <v>103</v>
      </c>
      <c r="AT243" s="190" t="s">
        <v>201</v>
      </c>
      <c r="AU243" s="190" t="s">
        <v>81</v>
      </c>
      <c r="AY243" s="19" t="s">
        <v>165</v>
      </c>
      <c r="BE243" s="191">
        <f>IF(N243="základná",J243,0)</f>
        <v>0</v>
      </c>
      <c r="BF243" s="191">
        <f>IF(N243="znížená",J243,0)</f>
        <v>0</v>
      </c>
      <c r="BG243" s="191">
        <f>IF(N243="zákl. prenesená",J243,0)</f>
        <v>0</v>
      </c>
      <c r="BH243" s="191">
        <f>IF(N243="zníž. prenesená",J243,0)</f>
        <v>0</v>
      </c>
      <c r="BI243" s="191">
        <f>IF(N243="nulová",J243,0)</f>
        <v>0</v>
      </c>
      <c r="BJ243" s="19" t="s">
        <v>171</v>
      </c>
      <c r="BK243" s="191">
        <f>ROUND(I243*H243,2)</f>
        <v>0</v>
      </c>
      <c r="BL243" s="19" t="s">
        <v>91</v>
      </c>
      <c r="BM243" s="190" t="s">
        <v>3187</v>
      </c>
    </row>
    <row r="244" s="2" customFormat="1" ht="16.5" customHeight="1">
      <c r="A244" s="38"/>
      <c r="B244" s="177"/>
      <c r="C244" s="178" t="s">
        <v>953</v>
      </c>
      <c r="D244" s="178" t="s">
        <v>167</v>
      </c>
      <c r="E244" s="179" t="s">
        <v>3188</v>
      </c>
      <c r="F244" s="180" t="s">
        <v>3189</v>
      </c>
      <c r="G244" s="181" t="s">
        <v>216</v>
      </c>
      <c r="H244" s="182">
        <v>2</v>
      </c>
      <c r="I244" s="183"/>
      <c r="J244" s="184">
        <f>ROUND(I244*H244,2)</f>
        <v>0</v>
      </c>
      <c r="K244" s="185"/>
      <c r="L244" s="39"/>
      <c r="M244" s="186" t="s">
        <v>1</v>
      </c>
      <c r="N244" s="187" t="s">
        <v>42</v>
      </c>
      <c r="O244" s="78"/>
      <c r="P244" s="188">
        <f>O244*H244</f>
        <v>0</v>
      </c>
      <c r="Q244" s="188">
        <v>0</v>
      </c>
      <c r="R244" s="188">
        <f>Q244*H244</f>
        <v>0</v>
      </c>
      <c r="S244" s="188">
        <v>0</v>
      </c>
      <c r="T244" s="189">
        <f>S244*H244</f>
        <v>0</v>
      </c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R244" s="190" t="s">
        <v>91</v>
      </c>
      <c r="AT244" s="190" t="s">
        <v>167</v>
      </c>
      <c r="AU244" s="190" t="s">
        <v>81</v>
      </c>
      <c r="AY244" s="19" t="s">
        <v>165</v>
      </c>
      <c r="BE244" s="191">
        <f>IF(N244="základná",J244,0)</f>
        <v>0</v>
      </c>
      <c r="BF244" s="191">
        <f>IF(N244="znížená",J244,0)</f>
        <v>0</v>
      </c>
      <c r="BG244" s="191">
        <f>IF(N244="zákl. prenesená",J244,0)</f>
        <v>0</v>
      </c>
      <c r="BH244" s="191">
        <f>IF(N244="zníž. prenesená",J244,0)</f>
        <v>0</v>
      </c>
      <c r="BI244" s="191">
        <f>IF(N244="nulová",J244,0)</f>
        <v>0</v>
      </c>
      <c r="BJ244" s="19" t="s">
        <v>171</v>
      </c>
      <c r="BK244" s="191">
        <f>ROUND(I244*H244,2)</f>
        <v>0</v>
      </c>
      <c r="BL244" s="19" t="s">
        <v>91</v>
      </c>
      <c r="BM244" s="190" t="s">
        <v>3190</v>
      </c>
    </row>
    <row r="245" s="2" customFormat="1" ht="16.5" customHeight="1">
      <c r="A245" s="38"/>
      <c r="B245" s="177"/>
      <c r="C245" s="201" t="s">
        <v>957</v>
      </c>
      <c r="D245" s="201" t="s">
        <v>201</v>
      </c>
      <c r="E245" s="202" t="s">
        <v>3191</v>
      </c>
      <c r="F245" s="203" t="s">
        <v>3192</v>
      </c>
      <c r="G245" s="204" t="s">
        <v>216</v>
      </c>
      <c r="H245" s="205">
        <v>10</v>
      </c>
      <c r="I245" s="206"/>
      <c r="J245" s="207">
        <f>ROUND(I245*H245,2)</f>
        <v>0</v>
      </c>
      <c r="K245" s="208"/>
      <c r="L245" s="209"/>
      <c r="M245" s="210" t="s">
        <v>1</v>
      </c>
      <c r="N245" s="211" t="s">
        <v>42</v>
      </c>
      <c r="O245" s="78"/>
      <c r="P245" s="188">
        <f>O245*H245</f>
        <v>0</v>
      </c>
      <c r="Q245" s="188">
        <v>0</v>
      </c>
      <c r="R245" s="188">
        <f>Q245*H245</f>
        <v>0</v>
      </c>
      <c r="S245" s="188">
        <v>0</v>
      </c>
      <c r="T245" s="189">
        <f>S245*H245</f>
        <v>0</v>
      </c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R245" s="190" t="s">
        <v>103</v>
      </c>
      <c r="AT245" s="190" t="s">
        <v>201</v>
      </c>
      <c r="AU245" s="190" t="s">
        <v>81</v>
      </c>
      <c r="AY245" s="19" t="s">
        <v>165</v>
      </c>
      <c r="BE245" s="191">
        <f>IF(N245="základná",J245,0)</f>
        <v>0</v>
      </c>
      <c r="BF245" s="191">
        <f>IF(N245="znížená",J245,0)</f>
        <v>0</v>
      </c>
      <c r="BG245" s="191">
        <f>IF(N245="zákl. prenesená",J245,0)</f>
        <v>0</v>
      </c>
      <c r="BH245" s="191">
        <f>IF(N245="zníž. prenesená",J245,0)</f>
        <v>0</v>
      </c>
      <c r="BI245" s="191">
        <f>IF(N245="nulová",J245,0)</f>
        <v>0</v>
      </c>
      <c r="BJ245" s="19" t="s">
        <v>171</v>
      </c>
      <c r="BK245" s="191">
        <f>ROUND(I245*H245,2)</f>
        <v>0</v>
      </c>
      <c r="BL245" s="19" t="s">
        <v>91</v>
      </c>
      <c r="BM245" s="190" t="s">
        <v>3193</v>
      </c>
    </row>
    <row r="246" s="2" customFormat="1" ht="16.5" customHeight="1">
      <c r="A246" s="38"/>
      <c r="B246" s="177"/>
      <c r="C246" s="201" t="s">
        <v>962</v>
      </c>
      <c r="D246" s="201" t="s">
        <v>201</v>
      </c>
      <c r="E246" s="202" t="s">
        <v>3194</v>
      </c>
      <c r="F246" s="203" t="s">
        <v>3144</v>
      </c>
      <c r="G246" s="204" t="s">
        <v>216</v>
      </c>
      <c r="H246" s="205">
        <v>10</v>
      </c>
      <c r="I246" s="206"/>
      <c r="J246" s="207">
        <f>ROUND(I246*H246,2)</f>
        <v>0</v>
      </c>
      <c r="K246" s="208"/>
      <c r="L246" s="209"/>
      <c r="M246" s="210" t="s">
        <v>1</v>
      </c>
      <c r="N246" s="211" t="s">
        <v>42</v>
      </c>
      <c r="O246" s="78"/>
      <c r="P246" s="188">
        <f>O246*H246</f>
        <v>0</v>
      </c>
      <c r="Q246" s="188">
        <v>0</v>
      </c>
      <c r="R246" s="188">
        <f>Q246*H246</f>
        <v>0</v>
      </c>
      <c r="S246" s="188">
        <v>0</v>
      </c>
      <c r="T246" s="189">
        <f>S246*H246</f>
        <v>0</v>
      </c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R246" s="190" t="s">
        <v>103</v>
      </c>
      <c r="AT246" s="190" t="s">
        <v>201</v>
      </c>
      <c r="AU246" s="190" t="s">
        <v>81</v>
      </c>
      <c r="AY246" s="19" t="s">
        <v>165</v>
      </c>
      <c r="BE246" s="191">
        <f>IF(N246="základná",J246,0)</f>
        <v>0</v>
      </c>
      <c r="BF246" s="191">
        <f>IF(N246="znížená",J246,0)</f>
        <v>0</v>
      </c>
      <c r="BG246" s="191">
        <f>IF(N246="zákl. prenesená",J246,0)</f>
        <v>0</v>
      </c>
      <c r="BH246" s="191">
        <f>IF(N246="zníž. prenesená",J246,0)</f>
        <v>0</v>
      </c>
      <c r="BI246" s="191">
        <f>IF(N246="nulová",J246,0)</f>
        <v>0</v>
      </c>
      <c r="BJ246" s="19" t="s">
        <v>171</v>
      </c>
      <c r="BK246" s="191">
        <f>ROUND(I246*H246,2)</f>
        <v>0</v>
      </c>
      <c r="BL246" s="19" t="s">
        <v>91</v>
      </c>
      <c r="BM246" s="190" t="s">
        <v>3195</v>
      </c>
    </row>
    <row r="247" s="2" customFormat="1" ht="16.5" customHeight="1">
      <c r="A247" s="38"/>
      <c r="B247" s="177"/>
      <c r="C247" s="178" t="s">
        <v>966</v>
      </c>
      <c r="D247" s="178" t="s">
        <v>167</v>
      </c>
      <c r="E247" s="179" t="s">
        <v>3196</v>
      </c>
      <c r="F247" s="180" t="s">
        <v>3197</v>
      </c>
      <c r="G247" s="181" t="s">
        <v>216</v>
      </c>
      <c r="H247" s="182">
        <v>10</v>
      </c>
      <c r="I247" s="183"/>
      <c r="J247" s="184">
        <f>ROUND(I247*H247,2)</f>
        <v>0</v>
      </c>
      <c r="K247" s="185"/>
      <c r="L247" s="39"/>
      <c r="M247" s="186" t="s">
        <v>1</v>
      </c>
      <c r="N247" s="187" t="s">
        <v>42</v>
      </c>
      <c r="O247" s="78"/>
      <c r="P247" s="188">
        <f>O247*H247</f>
        <v>0</v>
      </c>
      <c r="Q247" s="188">
        <v>0</v>
      </c>
      <c r="R247" s="188">
        <f>Q247*H247</f>
        <v>0</v>
      </c>
      <c r="S247" s="188">
        <v>0</v>
      </c>
      <c r="T247" s="189">
        <f>S247*H247</f>
        <v>0</v>
      </c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R247" s="190" t="s">
        <v>91</v>
      </c>
      <c r="AT247" s="190" t="s">
        <v>167</v>
      </c>
      <c r="AU247" s="190" t="s">
        <v>81</v>
      </c>
      <c r="AY247" s="19" t="s">
        <v>165</v>
      </c>
      <c r="BE247" s="191">
        <f>IF(N247="základná",J247,0)</f>
        <v>0</v>
      </c>
      <c r="BF247" s="191">
        <f>IF(N247="znížená",J247,0)</f>
        <v>0</v>
      </c>
      <c r="BG247" s="191">
        <f>IF(N247="zákl. prenesená",J247,0)</f>
        <v>0</v>
      </c>
      <c r="BH247" s="191">
        <f>IF(N247="zníž. prenesená",J247,0)</f>
        <v>0</v>
      </c>
      <c r="BI247" s="191">
        <f>IF(N247="nulová",J247,0)</f>
        <v>0</v>
      </c>
      <c r="BJ247" s="19" t="s">
        <v>171</v>
      </c>
      <c r="BK247" s="191">
        <f>ROUND(I247*H247,2)</f>
        <v>0</v>
      </c>
      <c r="BL247" s="19" t="s">
        <v>91</v>
      </c>
      <c r="BM247" s="190" t="s">
        <v>3198</v>
      </c>
    </row>
    <row r="248" s="2" customFormat="1" ht="16.5" customHeight="1">
      <c r="A248" s="38"/>
      <c r="B248" s="177"/>
      <c r="C248" s="201" t="s">
        <v>970</v>
      </c>
      <c r="D248" s="201" t="s">
        <v>201</v>
      </c>
      <c r="E248" s="202" t="s">
        <v>3199</v>
      </c>
      <c r="F248" s="203" t="s">
        <v>3200</v>
      </c>
      <c r="G248" s="204" t="s">
        <v>216</v>
      </c>
      <c r="H248" s="205">
        <v>1</v>
      </c>
      <c r="I248" s="206"/>
      <c r="J248" s="207">
        <f>ROUND(I248*H248,2)</f>
        <v>0</v>
      </c>
      <c r="K248" s="208"/>
      <c r="L248" s="209"/>
      <c r="M248" s="210" t="s">
        <v>1</v>
      </c>
      <c r="N248" s="211" t="s">
        <v>42</v>
      </c>
      <c r="O248" s="78"/>
      <c r="P248" s="188">
        <f>O248*H248</f>
        <v>0</v>
      </c>
      <c r="Q248" s="188">
        <v>0</v>
      </c>
      <c r="R248" s="188">
        <f>Q248*H248</f>
        <v>0</v>
      </c>
      <c r="S248" s="188">
        <v>0</v>
      </c>
      <c r="T248" s="189">
        <f>S248*H248</f>
        <v>0</v>
      </c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R248" s="190" t="s">
        <v>103</v>
      </c>
      <c r="AT248" s="190" t="s">
        <v>201</v>
      </c>
      <c r="AU248" s="190" t="s">
        <v>81</v>
      </c>
      <c r="AY248" s="19" t="s">
        <v>165</v>
      </c>
      <c r="BE248" s="191">
        <f>IF(N248="základná",J248,0)</f>
        <v>0</v>
      </c>
      <c r="BF248" s="191">
        <f>IF(N248="znížená",J248,0)</f>
        <v>0</v>
      </c>
      <c r="BG248" s="191">
        <f>IF(N248="zákl. prenesená",J248,0)</f>
        <v>0</v>
      </c>
      <c r="BH248" s="191">
        <f>IF(N248="zníž. prenesená",J248,0)</f>
        <v>0</v>
      </c>
      <c r="BI248" s="191">
        <f>IF(N248="nulová",J248,0)</f>
        <v>0</v>
      </c>
      <c r="BJ248" s="19" t="s">
        <v>171</v>
      </c>
      <c r="BK248" s="191">
        <f>ROUND(I248*H248,2)</f>
        <v>0</v>
      </c>
      <c r="BL248" s="19" t="s">
        <v>91</v>
      </c>
      <c r="BM248" s="190" t="s">
        <v>3201</v>
      </c>
    </row>
    <row r="249" s="2" customFormat="1" ht="16.5" customHeight="1">
      <c r="A249" s="38"/>
      <c r="B249" s="177"/>
      <c r="C249" s="201" t="s">
        <v>974</v>
      </c>
      <c r="D249" s="201" t="s">
        <v>201</v>
      </c>
      <c r="E249" s="202" t="s">
        <v>3202</v>
      </c>
      <c r="F249" s="203" t="s">
        <v>3203</v>
      </c>
      <c r="G249" s="204" t="s">
        <v>216</v>
      </c>
      <c r="H249" s="205">
        <v>1</v>
      </c>
      <c r="I249" s="206"/>
      <c r="J249" s="207">
        <f>ROUND(I249*H249,2)</f>
        <v>0</v>
      </c>
      <c r="K249" s="208"/>
      <c r="L249" s="209"/>
      <c r="M249" s="210" t="s">
        <v>1</v>
      </c>
      <c r="N249" s="211" t="s">
        <v>42</v>
      </c>
      <c r="O249" s="78"/>
      <c r="P249" s="188">
        <f>O249*H249</f>
        <v>0</v>
      </c>
      <c r="Q249" s="188">
        <v>0</v>
      </c>
      <c r="R249" s="188">
        <f>Q249*H249</f>
        <v>0</v>
      </c>
      <c r="S249" s="188">
        <v>0</v>
      </c>
      <c r="T249" s="189">
        <f>S249*H249</f>
        <v>0</v>
      </c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R249" s="190" t="s">
        <v>103</v>
      </c>
      <c r="AT249" s="190" t="s">
        <v>201</v>
      </c>
      <c r="AU249" s="190" t="s">
        <v>81</v>
      </c>
      <c r="AY249" s="19" t="s">
        <v>165</v>
      </c>
      <c r="BE249" s="191">
        <f>IF(N249="základná",J249,0)</f>
        <v>0</v>
      </c>
      <c r="BF249" s="191">
        <f>IF(N249="znížená",J249,0)</f>
        <v>0</v>
      </c>
      <c r="BG249" s="191">
        <f>IF(N249="zákl. prenesená",J249,0)</f>
        <v>0</v>
      </c>
      <c r="BH249" s="191">
        <f>IF(N249="zníž. prenesená",J249,0)</f>
        <v>0</v>
      </c>
      <c r="BI249" s="191">
        <f>IF(N249="nulová",J249,0)</f>
        <v>0</v>
      </c>
      <c r="BJ249" s="19" t="s">
        <v>171</v>
      </c>
      <c r="BK249" s="191">
        <f>ROUND(I249*H249,2)</f>
        <v>0</v>
      </c>
      <c r="BL249" s="19" t="s">
        <v>91</v>
      </c>
      <c r="BM249" s="190" t="s">
        <v>3204</v>
      </c>
    </row>
    <row r="250" s="2" customFormat="1" ht="16.5" customHeight="1">
      <c r="A250" s="38"/>
      <c r="B250" s="177"/>
      <c r="C250" s="201" t="s">
        <v>978</v>
      </c>
      <c r="D250" s="201" t="s">
        <v>201</v>
      </c>
      <c r="E250" s="202" t="s">
        <v>3205</v>
      </c>
      <c r="F250" s="203" t="s">
        <v>3206</v>
      </c>
      <c r="G250" s="204" t="s">
        <v>216</v>
      </c>
      <c r="H250" s="205">
        <v>1</v>
      </c>
      <c r="I250" s="206"/>
      <c r="J250" s="207">
        <f>ROUND(I250*H250,2)</f>
        <v>0</v>
      </c>
      <c r="K250" s="208"/>
      <c r="L250" s="209"/>
      <c r="M250" s="210" t="s">
        <v>1</v>
      </c>
      <c r="N250" s="211" t="s">
        <v>42</v>
      </c>
      <c r="O250" s="78"/>
      <c r="P250" s="188">
        <f>O250*H250</f>
        <v>0</v>
      </c>
      <c r="Q250" s="188">
        <v>0</v>
      </c>
      <c r="R250" s="188">
        <f>Q250*H250</f>
        <v>0</v>
      </c>
      <c r="S250" s="188">
        <v>0</v>
      </c>
      <c r="T250" s="189">
        <f>S250*H250</f>
        <v>0</v>
      </c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R250" s="190" t="s">
        <v>103</v>
      </c>
      <c r="AT250" s="190" t="s">
        <v>201</v>
      </c>
      <c r="AU250" s="190" t="s">
        <v>81</v>
      </c>
      <c r="AY250" s="19" t="s">
        <v>165</v>
      </c>
      <c r="BE250" s="191">
        <f>IF(N250="základná",J250,0)</f>
        <v>0</v>
      </c>
      <c r="BF250" s="191">
        <f>IF(N250="znížená",J250,0)</f>
        <v>0</v>
      </c>
      <c r="BG250" s="191">
        <f>IF(N250="zákl. prenesená",J250,0)</f>
        <v>0</v>
      </c>
      <c r="BH250" s="191">
        <f>IF(N250="zníž. prenesená",J250,0)</f>
        <v>0</v>
      </c>
      <c r="BI250" s="191">
        <f>IF(N250="nulová",J250,0)</f>
        <v>0</v>
      </c>
      <c r="BJ250" s="19" t="s">
        <v>171</v>
      </c>
      <c r="BK250" s="191">
        <f>ROUND(I250*H250,2)</f>
        <v>0</v>
      </c>
      <c r="BL250" s="19" t="s">
        <v>91</v>
      </c>
      <c r="BM250" s="190" t="s">
        <v>3207</v>
      </c>
    </row>
    <row r="251" s="2" customFormat="1" ht="21.75" customHeight="1">
      <c r="A251" s="38"/>
      <c r="B251" s="177"/>
      <c r="C251" s="201" t="s">
        <v>982</v>
      </c>
      <c r="D251" s="201" t="s">
        <v>201</v>
      </c>
      <c r="E251" s="202" t="s">
        <v>3208</v>
      </c>
      <c r="F251" s="203" t="s">
        <v>3209</v>
      </c>
      <c r="G251" s="204" t="s">
        <v>216</v>
      </c>
      <c r="H251" s="205">
        <v>1</v>
      </c>
      <c r="I251" s="206"/>
      <c r="J251" s="207">
        <f>ROUND(I251*H251,2)</f>
        <v>0</v>
      </c>
      <c r="K251" s="208"/>
      <c r="L251" s="209"/>
      <c r="M251" s="210" t="s">
        <v>1</v>
      </c>
      <c r="N251" s="211" t="s">
        <v>42</v>
      </c>
      <c r="O251" s="78"/>
      <c r="P251" s="188">
        <f>O251*H251</f>
        <v>0</v>
      </c>
      <c r="Q251" s="188">
        <v>0</v>
      </c>
      <c r="R251" s="188">
        <f>Q251*H251</f>
        <v>0</v>
      </c>
      <c r="S251" s="188">
        <v>0</v>
      </c>
      <c r="T251" s="189">
        <f>S251*H251</f>
        <v>0</v>
      </c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R251" s="190" t="s">
        <v>103</v>
      </c>
      <c r="AT251" s="190" t="s">
        <v>201</v>
      </c>
      <c r="AU251" s="190" t="s">
        <v>81</v>
      </c>
      <c r="AY251" s="19" t="s">
        <v>165</v>
      </c>
      <c r="BE251" s="191">
        <f>IF(N251="základná",J251,0)</f>
        <v>0</v>
      </c>
      <c r="BF251" s="191">
        <f>IF(N251="znížená",J251,0)</f>
        <v>0</v>
      </c>
      <c r="BG251" s="191">
        <f>IF(N251="zákl. prenesená",J251,0)</f>
        <v>0</v>
      </c>
      <c r="BH251" s="191">
        <f>IF(N251="zníž. prenesená",J251,0)</f>
        <v>0</v>
      </c>
      <c r="BI251" s="191">
        <f>IF(N251="nulová",J251,0)</f>
        <v>0</v>
      </c>
      <c r="BJ251" s="19" t="s">
        <v>171</v>
      </c>
      <c r="BK251" s="191">
        <f>ROUND(I251*H251,2)</f>
        <v>0</v>
      </c>
      <c r="BL251" s="19" t="s">
        <v>91</v>
      </c>
      <c r="BM251" s="190" t="s">
        <v>3210</v>
      </c>
    </row>
    <row r="252" s="2" customFormat="1" ht="16.5" customHeight="1">
      <c r="A252" s="38"/>
      <c r="B252" s="177"/>
      <c r="C252" s="201" t="s">
        <v>986</v>
      </c>
      <c r="D252" s="201" t="s">
        <v>201</v>
      </c>
      <c r="E252" s="202" t="s">
        <v>3211</v>
      </c>
      <c r="F252" s="203" t="s">
        <v>3212</v>
      </c>
      <c r="G252" s="204" t="s">
        <v>216</v>
      </c>
      <c r="H252" s="205">
        <v>1</v>
      </c>
      <c r="I252" s="206"/>
      <c r="J252" s="207">
        <f>ROUND(I252*H252,2)</f>
        <v>0</v>
      </c>
      <c r="K252" s="208"/>
      <c r="L252" s="209"/>
      <c r="M252" s="210" t="s">
        <v>1</v>
      </c>
      <c r="N252" s="211" t="s">
        <v>42</v>
      </c>
      <c r="O252" s="78"/>
      <c r="P252" s="188">
        <f>O252*H252</f>
        <v>0</v>
      </c>
      <c r="Q252" s="188">
        <v>0</v>
      </c>
      <c r="R252" s="188">
        <f>Q252*H252</f>
        <v>0</v>
      </c>
      <c r="S252" s="188">
        <v>0</v>
      </c>
      <c r="T252" s="189">
        <f>S252*H252</f>
        <v>0</v>
      </c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R252" s="190" t="s">
        <v>103</v>
      </c>
      <c r="AT252" s="190" t="s">
        <v>201</v>
      </c>
      <c r="AU252" s="190" t="s">
        <v>81</v>
      </c>
      <c r="AY252" s="19" t="s">
        <v>165</v>
      </c>
      <c r="BE252" s="191">
        <f>IF(N252="základná",J252,0)</f>
        <v>0</v>
      </c>
      <c r="BF252" s="191">
        <f>IF(N252="znížená",J252,0)</f>
        <v>0</v>
      </c>
      <c r="BG252" s="191">
        <f>IF(N252="zákl. prenesená",J252,0)</f>
        <v>0</v>
      </c>
      <c r="BH252" s="191">
        <f>IF(N252="zníž. prenesená",J252,0)</f>
        <v>0</v>
      </c>
      <c r="BI252" s="191">
        <f>IF(N252="nulová",J252,0)</f>
        <v>0</v>
      </c>
      <c r="BJ252" s="19" t="s">
        <v>171</v>
      </c>
      <c r="BK252" s="191">
        <f>ROUND(I252*H252,2)</f>
        <v>0</v>
      </c>
      <c r="BL252" s="19" t="s">
        <v>91</v>
      </c>
      <c r="BM252" s="190" t="s">
        <v>3213</v>
      </c>
    </row>
    <row r="253" s="2" customFormat="1" ht="16.5" customHeight="1">
      <c r="A253" s="38"/>
      <c r="B253" s="177"/>
      <c r="C253" s="201" t="s">
        <v>992</v>
      </c>
      <c r="D253" s="201" t="s">
        <v>201</v>
      </c>
      <c r="E253" s="202" t="s">
        <v>3214</v>
      </c>
      <c r="F253" s="203" t="s">
        <v>3215</v>
      </c>
      <c r="G253" s="204" t="s">
        <v>216</v>
      </c>
      <c r="H253" s="205">
        <v>1</v>
      </c>
      <c r="I253" s="206"/>
      <c r="J253" s="207">
        <f>ROUND(I253*H253,2)</f>
        <v>0</v>
      </c>
      <c r="K253" s="208"/>
      <c r="L253" s="209"/>
      <c r="M253" s="210" t="s">
        <v>1</v>
      </c>
      <c r="N253" s="211" t="s">
        <v>42</v>
      </c>
      <c r="O253" s="78"/>
      <c r="P253" s="188">
        <f>O253*H253</f>
        <v>0</v>
      </c>
      <c r="Q253" s="188">
        <v>0</v>
      </c>
      <c r="R253" s="188">
        <f>Q253*H253</f>
        <v>0</v>
      </c>
      <c r="S253" s="188">
        <v>0</v>
      </c>
      <c r="T253" s="189">
        <f>S253*H253</f>
        <v>0</v>
      </c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R253" s="190" t="s">
        <v>103</v>
      </c>
      <c r="AT253" s="190" t="s">
        <v>201</v>
      </c>
      <c r="AU253" s="190" t="s">
        <v>81</v>
      </c>
      <c r="AY253" s="19" t="s">
        <v>165</v>
      </c>
      <c r="BE253" s="191">
        <f>IF(N253="základná",J253,0)</f>
        <v>0</v>
      </c>
      <c r="BF253" s="191">
        <f>IF(N253="znížená",J253,0)</f>
        <v>0</v>
      </c>
      <c r="BG253" s="191">
        <f>IF(N253="zákl. prenesená",J253,0)</f>
        <v>0</v>
      </c>
      <c r="BH253" s="191">
        <f>IF(N253="zníž. prenesená",J253,0)</f>
        <v>0</v>
      </c>
      <c r="BI253" s="191">
        <f>IF(N253="nulová",J253,0)</f>
        <v>0</v>
      </c>
      <c r="BJ253" s="19" t="s">
        <v>171</v>
      </c>
      <c r="BK253" s="191">
        <f>ROUND(I253*H253,2)</f>
        <v>0</v>
      </c>
      <c r="BL253" s="19" t="s">
        <v>91</v>
      </c>
      <c r="BM253" s="190" t="s">
        <v>3216</v>
      </c>
    </row>
    <row r="254" s="2" customFormat="1" ht="16.5" customHeight="1">
      <c r="A254" s="38"/>
      <c r="B254" s="177"/>
      <c r="C254" s="201" t="s">
        <v>994</v>
      </c>
      <c r="D254" s="201" t="s">
        <v>201</v>
      </c>
      <c r="E254" s="202" t="s">
        <v>3217</v>
      </c>
      <c r="F254" s="203" t="s">
        <v>3218</v>
      </c>
      <c r="G254" s="204" t="s">
        <v>216</v>
      </c>
      <c r="H254" s="205">
        <v>1</v>
      </c>
      <c r="I254" s="206"/>
      <c r="J254" s="207">
        <f>ROUND(I254*H254,2)</f>
        <v>0</v>
      </c>
      <c r="K254" s="208"/>
      <c r="L254" s="209"/>
      <c r="M254" s="210" t="s">
        <v>1</v>
      </c>
      <c r="N254" s="211" t="s">
        <v>42</v>
      </c>
      <c r="O254" s="78"/>
      <c r="P254" s="188">
        <f>O254*H254</f>
        <v>0</v>
      </c>
      <c r="Q254" s="188">
        <v>0</v>
      </c>
      <c r="R254" s="188">
        <f>Q254*H254</f>
        <v>0</v>
      </c>
      <c r="S254" s="188">
        <v>0</v>
      </c>
      <c r="T254" s="189">
        <f>S254*H254</f>
        <v>0</v>
      </c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R254" s="190" t="s">
        <v>103</v>
      </c>
      <c r="AT254" s="190" t="s">
        <v>201</v>
      </c>
      <c r="AU254" s="190" t="s">
        <v>81</v>
      </c>
      <c r="AY254" s="19" t="s">
        <v>165</v>
      </c>
      <c r="BE254" s="191">
        <f>IF(N254="základná",J254,0)</f>
        <v>0</v>
      </c>
      <c r="BF254" s="191">
        <f>IF(N254="znížená",J254,0)</f>
        <v>0</v>
      </c>
      <c r="BG254" s="191">
        <f>IF(N254="zákl. prenesená",J254,0)</f>
        <v>0</v>
      </c>
      <c r="BH254" s="191">
        <f>IF(N254="zníž. prenesená",J254,0)</f>
        <v>0</v>
      </c>
      <c r="BI254" s="191">
        <f>IF(N254="nulová",J254,0)</f>
        <v>0</v>
      </c>
      <c r="BJ254" s="19" t="s">
        <v>171</v>
      </c>
      <c r="BK254" s="191">
        <f>ROUND(I254*H254,2)</f>
        <v>0</v>
      </c>
      <c r="BL254" s="19" t="s">
        <v>91</v>
      </c>
      <c r="BM254" s="190" t="s">
        <v>3219</v>
      </c>
    </row>
    <row r="255" s="2" customFormat="1" ht="16.5" customHeight="1">
      <c r="A255" s="38"/>
      <c r="B255" s="177"/>
      <c r="C255" s="201" t="s">
        <v>998</v>
      </c>
      <c r="D255" s="201" t="s">
        <v>201</v>
      </c>
      <c r="E255" s="202" t="s">
        <v>3220</v>
      </c>
      <c r="F255" s="203" t="s">
        <v>3221</v>
      </c>
      <c r="G255" s="204" t="s">
        <v>216</v>
      </c>
      <c r="H255" s="205">
        <v>2</v>
      </c>
      <c r="I255" s="206"/>
      <c r="J255" s="207">
        <f>ROUND(I255*H255,2)</f>
        <v>0</v>
      </c>
      <c r="K255" s="208"/>
      <c r="L255" s="209"/>
      <c r="M255" s="210" t="s">
        <v>1</v>
      </c>
      <c r="N255" s="211" t="s">
        <v>42</v>
      </c>
      <c r="O255" s="78"/>
      <c r="P255" s="188">
        <f>O255*H255</f>
        <v>0</v>
      </c>
      <c r="Q255" s="188">
        <v>0</v>
      </c>
      <c r="R255" s="188">
        <f>Q255*H255</f>
        <v>0</v>
      </c>
      <c r="S255" s="188">
        <v>0</v>
      </c>
      <c r="T255" s="189">
        <f>S255*H255</f>
        <v>0</v>
      </c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R255" s="190" t="s">
        <v>103</v>
      </c>
      <c r="AT255" s="190" t="s">
        <v>201</v>
      </c>
      <c r="AU255" s="190" t="s">
        <v>81</v>
      </c>
      <c r="AY255" s="19" t="s">
        <v>165</v>
      </c>
      <c r="BE255" s="191">
        <f>IF(N255="základná",J255,0)</f>
        <v>0</v>
      </c>
      <c r="BF255" s="191">
        <f>IF(N255="znížená",J255,0)</f>
        <v>0</v>
      </c>
      <c r="BG255" s="191">
        <f>IF(N255="zákl. prenesená",J255,0)</f>
        <v>0</v>
      </c>
      <c r="BH255" s="191">
        <f>IF(N255="zníž. prenesená",J255,0)</f>
        <v>0</v>
      </c>
      <c r="BI255" s="191">
        <f>IF(N255="nulová",J255,0)</f>
        <v>0</v>
      </c>
      <c r="BJ255" s="19" t="s">
        <v>171</v>
      </c>
      <c r="BK255" s="191">
        <f>ROUND(I255*H255,2)</f>
        <v>0</v>
      </c>
      <c r="BL255" s="19" t="s">
        <v>91</v>
      </c>
      <c r="BM255" s="190" t="s">
        <v>3222</v>
      </c>
    </row>
    <row r="256" s="2" customFormat="1" ht="16.5" customHeight="1">
      <c r="A256" s="38"/>
      <c r="B256" s="177"/>
      <c r="C256" s="178" t="s">
        <v>1000</v>
      </c>
      <c r="D256" s="178" t="s">
        <v>167</v>
      </c>
      <c r="E256" s="179" t="s">
        <v>3223</v>
      </c>
      <c r="F256" s="180" t="s">
        <v>3224</v>
      </c>
      <c r="G256" s="181" t="s">
        <v>216</v>
      </c>
      <c r="H256" s="182">
        <v>1</v>
      </c>
      <c r="I256" s="183"/>
      <c r="J256" s="184">
        <f>ROUND(I256*H256,2)</f>
        <v>0</v>
      </c>
      <c r="K256" s="185"/>
      <c r="L256" s="39"/>
      <c r="M256" s="186" t="s">
        <v>1</v>
      </c>
      <c r="N256" s="187" t="s">
        <v>42</v>
      </c>
      <c r="O256" s="78"/>
      <c r="P256" s="188">
        <f>O256*H256</f>
        <v>0</v>
      </c>
      <c r="Q256" s="188">
        <v>0</v>
      </c>
      <c r="R256" s="188">
        <f>Q256*H256</f>
        <v>0</v>
      </c>
      <c r="S256" s="188">
        <v>0</v>
      </c>
      <c r="T256" s="189">
        <f>S256*H256</f>
        <v>0</v>
      </c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R256" s="190" t="s">
        <v>91</v>
      </c>
      <c r="AT256" s="190" t="s">
        <v>167</v>
      </c>
      <c r="AU256" s="190" t="s">
        <v>81</v>
      </c>
      <c r="AY256" s="19" t="s">
        <v>165</v>
      </c>
      <c r="BE256" s="191">
        <f>IF(N256="základná",J256,0)</f>
        <v>0</v>
      </c>
      <c r="BF256" s="191">
        <f>IF(N256="znížená",J256,0)</f>
        <v>0</v>
      </c>
      <c r="BG256" s="191">
        <f>IF(N256="zákl. prenesená",J256,0)</f>
        <v>0</v>
      </c>
      <c r="BH256" s="191">
        <f>IF(N256="zníž. prenesená",J256,0)</f>
        <v>0</v>
      </c>
      <c r="BI256" s="191">
        <f>IF(N256="nulová",J256,0)</f>
        <v>0</v>
      </c>
      <c r="BJ256" s="19" t="s">
        <v>171</v>
      </c>
      <c r="BK256" s="191">
        <f>ROUND(I256*H256,2)</f>
        <v>0</v>
      </c>
      <c r="BL256" s="19" t="s">
        <v>91</v>
      </c>
      <c r="BM256" s="190" t="s">
        <v>3225</v>
      </c>
    </row>
    <row r="257" s="2" customFormat="1" ht="16.5" customHeight="1">
      <c r="A257" s="38"/>
      <c r="B257" s="177"/>
      <c r="C257" s="178" t="s">
        <v>1005</v>
      </c>
      <c r="D257" s="178" t="s">
        <v>167</v>
      </c>
      <c r="E257" s="179" t="s">
        <v>3226</v>
      </c>
      <c r="F257" s="180" t="s">
        <v>3227</v>
      </c>
      <c r="G257" s="181" t="s">
        <v>216</v>
      </c>
      <c r="H257" s="182">
        <v>1</v>
      </c>
      <c r="I257" s="183"/>
      <c r="J257" s="184">
        <f>ROUND(I257*H257,2)</f>
        <v>0</v>
      </c>
      <c r="K257" s="185"/>
      <c r="L257" s="39"/>
      <c r="M257" s="186" t="s">
        <v>1</v>
      </c>
      <c r="N257" s="187" t="s">
        <v>42</v>
      </c>
      <c r="O257" s="78"/>
      <c r="P257" s="188">
        <f>O257*H257</f>
        <v>0</v>
      </c>
      <c r="Q257" s="188">
        <v>0</v>
      </c>
      <c r="R257" s="188">
        <f>Q257*H257</f>
        <v>0</v>
      </c>
      <c r="S257" s="188">
        <v>0</v>
      </c>
      <c r="T257" s="189">
        <f>S257*H257</f>
        <v>0</v>
      </c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R257" s="190" t="s">
        <v>91</v>
      </c>
      <c r="AT257" s="190" t="s">
        <v>167</v>
      </c>
      <c r="AU257" s="190" t="s">
        <v>81</v>
      </c>
      <c r="AY257" s="19" t="s">
        <v>165</v>
      </c>
      <c r="BE257" s="191">
        <f>IF(N257="základná",J257,0)</f>
        <v>0</v>
      </c>
      <c r="BF257" s="191">
        <f>IF(N257="znížená",J257,0)</f>
        <v>0</v>
      </c>
      <c r="BG257" s="191">
        <f>IF(N257="zákl. prenesená",J257,0)</f>
        <v>0</v>
      </c>
      <c r="BH257" s="191">
        <f>IF(N257="zníž. prenesená",J257,0)</f>
        <v>0</v>
      </c>
      <c r="BI257" s="191">
        <f>IF(N257="nulová",J257,0)</f>
        <v>0</v>
      </c>
      <c r="BJ257" s="19" t="s">
        <v>171</v>
      </c>
      <c r="BK257" s="191">
        <f>ROUND(I257*H257,2)</f>
        <v>0</v>
      </c>
      <c r="BL257" s="19" t="s">
        <v>91</v>
      </c>
      <c r="BM257" s="190" t="s">
        <v>3228</v>
      </c>
    </row>
    <row r="258" s="12" customFormat="1" ht="25.92" customHeight="1">
      <c r="A258" s="12"/>
      <c r="B258" s="164"/>
      <c r="C258" s="12"/>
      <c r="D258" s="165" t="s">
        <v>75</v>
      </c>
      <c r="E258" s="166" t="s">
        <v>3229</v>
      </c>
      <c r="F258" s="166" t="s">
        <v>3230</v>
      </c>
      <c r="G258" s="12"/>
      <c r="H258" s="12"/>
      <c r="I258" s="167"/>
      <c r="J258" s="168">
        <f>BK258</f>
        <v>0</v>
      </c>
      <c r="K258" s="12"/>
      <c r="L258" s="164"/>
      <c r="M258" s="169"/>
      <c r="N258" s="170"/>
      <c r="O258" s="170"/>
      <c r="P258" s="171">
        <f>SUM(P259:P277)</f>
        <v>0</v>
      </c>
      <c r="Q258" s="170"/>
      <c r="R258" s="171">
        <f>SUM(R259:R277)</f>
        <v>0</v>
      </c>
      <c r="S258" s="170"/>
      <c r="T258" s="172">
        <f>SUM(T259:T277)</f>
        <v>0</v>
      </c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R258" s="165" t="s">
        <v>81</v>
      </c>
      <c r="AT258" s="173" t="s">
        <v>75</v>
      </c>
      <c r="AU258" s="173" t="s">
        <v>76</v>
      </c>
      <c r="AY258" s="165" t="s">
        <v>165</v>
      </c>
      <c r="BK258" s="174">
        <f>SUM(BK259:BK277)</f>
        <v>0</v>
      </c>
    </row>
    <row r="259" s="2" customFormat="1" ht="21.75" customHeight="1">
      <c r="A259" s="38"/>
      <c r="B259" s="177"/>
      <c r="C259" s="178" t="s">
        <v>1010</v>
      </c>
      <c r="D259" s="178" t="s">
        <v>167</v>
      </c>
      <c r="E259" s="179" t="s">
        <v>3231</v>
      </c>
      <c r="F259" s="180" t="s">
        <v>3232</v>
      </c>
      <c r="G259" s="181" t="s">
        <v>216</v>
      </c>
      <c r="H259" s="182">
        <v>1</v>
      </c>
      <c r="I259" s="183"/>
      <c r="J259" s="184">
        <f>ROUND(I259*H259,2)</f>
        <v>0</v>
      </c>
      <c r="K259" s="185"/>
      <c r="L259" s="39"/>
      <c r="M259" s="186" t="s">
        <v>1</v>
      </c>
      <c r="N259" s="187" t="s">
        <v>42</v>
      </c>
      <c r="O259" s="78"/>
      <c r="P259" s="188">
        <f>O259*H259</f>
        <v>0</v>
      </c>
      <c r="Q259" s="188">
        <v>0</v>
      </c>
      <c r="R259" s="188">
        <f>Q259*H259</f>
        <v>0</v>
      </c>
      <c r="S259" s="188">
        <v>0</v>
      </c>
      <c r="T259" s="189">
        <f>S259*H259</f>
        <v>0</v>
      </c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R259" s="190" t="s">
        <v>91</v>
      </c>
      <c r="AT259" s="190" t="s">
        <v>167</v>
      </c>
      <c r="AU259" s="190" t="s">
        <v>81</v>
      </c>
      <c r="AY259" s="19" t="s">
        <v>165</v>
      </c>
      <c r="BE259" s="191">
        <f>IF(N259="základná",J259,0)</f>
        <v>0</v>
      </c>
      <c r="BF259" s="191">
        <f>IF(N259="znížená",J259,0)</f>
        <v>0</v>
      </c>
      <c r="BG259" s="191">
        <f>IF(N259="zákl. prenesená",J259,0)</f>
        <v>0</v>
      </c>
      <c r="BH259" s="191">
        <f>IF(N259="zníž. prenesená",J259,0)</f>
        <v>0</v>
      </c>
      <c r="BI259" s="191">
        <f>IF(N259="nulová",J259,0)</f>
        <v>0</v>
      </c>
      <c r="BJ259" s="19" t="s">
        <v>171</v>
      </c>
      <c r="BK259" s="191">
        <f>ROUND(I259*H259,2)</f>
        <v>0</v>
      </c>
      <c r="BL259" s="19" t="s">
        <v>91</v>
      </c>
      <c r="BM259" s="190" t="s">
        <v>3233</v>
      </c>
    </row>
    <row r="260" s="2" customFormat="1" ht="55.5" customHeight="1">
      <c r="A260" s="38"/>
      <c r="B260" s="177"/>
      <c r="C260" s="201" t="s">
        <v>1014</v>
      </c>
      <c r="D260" s="201" t="s">
        <v>201</v>
      </c>
      <c r="E260" s="202" t="s">
        <v>3234</v>
      </c>
      <c r="F260" s="203" t="s">
        <v>3235</v>
      </c>
      <c r="G260" s="204" t="s">
        <v>216</v>
      </c>
      <c r="H260" s="205">
        <v>1</v>
      </c>
      <c r="I260" s="206"/>
      <c r="J260" s="207">
        <f>ROUND(I260*H260,2)</f>
        <v>0</v>
      </c>
      <c r="K260" s="208"/>
      <c r="L260" s="209"/>
      <c r="M260" s="210" t="s">
        <v>1</v>
      </c>
      <c r="N260" s="211" t="s">
        <v>42</v>
      </c>
      <c r="O260" s="78"/>
      <c r="P260" s="188">
        <f>O260*H260</f>
        <v>0</v>
      </c>
      <c r="Q260" s="188">
        <v>0</v>
      </c>
      <c r="R260" s="188">
        <f>Q260*H260</f>
        <v>0</v>
      </c>
      <c r="S260" s="188">
        <v>0</v>
      </c>
      <c r="T260" s="189">
        <f>S260*H260</f>
        <v>0</v>
      </c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R260" s="190" t="s">
        <v>103</v>
      </c>
      <c r="AT260" s="190" t="s">
        <v>201</v>
      </c>
      <c r="AU260" s="190" t="s">
        <v>81</v>
      </c>
      <c r="AY260" s="19" t="s">
        <v>165</v>
      </c>
      <c r="BE260" s="191">
        <f>IF(N260="základná",J260,0)</f>
        <v>0</v>
      </c>
      <c r="BF260" s="191">
        <f>IF(N260="znížená",J260,0)</f>
        <v>0</v>
      </c>
      <c r="BG260" s="191">
        <f>IF(N260="zákl. prenesená",J260,0)</f>
        <v>0</v>
      </c>
      <c r="BH260" s="191">
        <f>IF(N260="zníž. prenesená",J260,0)</f>
        <v>0</v>
      </c>
      <c r="BI260" s="191">
        <f>IF(N260="nulová",J260,0)</f>
        <v>0</v>
      </c>
      <c r="BJ260" s="19" t="s">
        <v>171</v>
      </c>
      <c r="BK260" s="191">
        <f>ROUND(I260*H260,2)</f>
        <v>0</v>
      </c>
      <c r="BL260" s="19" t="s">
        <v>91</v>
      </c>
      <c r="BM260" s="190" t="s">
        <v>3236</v>
      </c>
    </row>
    <row r="261" s="2" customFormat="1" ht="66.75" customHeight="1">
      <c r="A261" s="38"/>
      <c r="B261" s="177"/>
      <c r="C261" s="201" t="s">
        <v>1016</v>
      </c>
      <c r="D261" s="201" t="s">
        <v>201</v>
      </c>
      <c r="E261" s="202" t="s">
        <v>3237</v>
      </c>
      <c r="F261" s="203" t="s">
        <v>3238</v>
      </c>
      <c r="G261" s="204" t="s">
        <v>216</v>
      </c>
      <c r="H261" s="205">
        <v>1</v>
      </c>
      <c r="I261" s="206"/>
      <c r="J261" s="207">
        <f>ROUND(I261*H261,2)</f>
        <v>0</v>
      </c>
      <c r="K261" s="208"/>
      <c r="L261" s="209"/>
      <c r="M261" s="210" t="s">
        <v>1</v>
      </c>
      <c r="N261" s="211" t="s">
        <v>42</v>
      </c>
      <c r="O261" s="78"/>
      <c r="P261" s="188">
        <f>O261*H261</f>
        <v>0</v>
      </c>
      <c r="Q261" s="188">
        <v>0</v>
      </c>
      <c r="R261" s="188">
        <f>Q261*H261</f>
        <v>0</v>
      </c>
      <c r="S261" s="188">
        <v>0</v>
      </c>
      <c r="T261" s="189">
        <f>S261*H261</f>
        <v>0</v>
      </c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R261" s="190" t="s">
        <v>103</v>
      </c>
      <c r="AT261" s="190" t="s">
        <v>201</v>
      </c>
      <c r="AU261" s="190" t="s">
        <v>81</v>
      </c>
      <c r="AY261" s="19" t="s">
        <v>165</v>
      </c>
      <c r="BE261" s="191">
        <f>IF(N261="základná",J261,0)</f>
        <v>0</v>
      </c>
      <c r="BF261" s="191">
        <f>IF(N261="znížená",J261,0)</f>
        <v>0</v>
      </c>
      <c r="BG261" s="191">
        <f>IF(N261="zákl. prenesená",J261,0)</f>
        <v>0</v>
      </c>
      <c r="BH261" s="191">
        <f>IF(N261="zníž. prenesená",J261,0)</f>
        <v>0</v>
      </c>
      <c r="BI261" s="191">
        <f>IF(N261="nulová",J261,0)</f>
        <v>0</v>
      </c>
      <c r="BJ261" s="19" t="s">
        <v>171</v>
      </c>
      <c r="BK261" s="191">
        <f>ROUND(I261*H261,2)</f>
        <v>0</v>
      </c>
      <c r="BL261" s="19" t="s">
        <v>91</v>
      </c>
      <c r="BM261" s="190" t="s">
        <v>3239</v>
      </c>
    </row>
    <row r="262" s="2" customFormat="1" ht="24.15" customHeight="1">
      <c r="A262" s="38"/>
      <c r="B262" s="177"/>
      <c r="C262" s="201" t="s">
        <v>1020</v>
      </c>
      <c r="D262" s="201" t="s">
        <v>201</v>
      </c>
      <c r="E262" s="202" t="s">
        <v>3240</v>
      </c>
      <c r="F262" s="203" t="s">
        <v>3241</v>
      </c>
      <c r="G262" s="204" t="s">
        <v>216</v>
      </c>
      <c r="H262" s="205">
        <v>1</v>
      </c>
      <c r="I262" s="206"/>
      <c r="J262" s="207">
        <f>ROUND(I262*H262,2)</f>
        <v>0</v>
      </c>
      <c r="K262" s="208"/>
      <c r="L262" s="209"/>
      <c r="M262" s="210" t="s">
        <v>1</v>
      </c>
      <c r="N262" s="211" t="s">
        <v>42</v>
      </c>
      <c r="O262" s="78"/>
      <c r="P262" s="188">
        <f>O262*H262</f>
        <v>0</v>
      </c>
      <c r="Q262" s="188">
        <v>0</v>
      </c>
      <c r="R262" s="188">
        <f>Q262*H262</f>
        <v>0</v>
      </c>
      <c r="S262" s="188">
        <v>0</v>
      </c>
      <c r="T262" s="189">
        <f>S262*H262</f>
        <v>0</v>
      </c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R262" s="190" t="s">
        <v>103</v>
      </c>
      <c r="AT262" s="190" t="s">
        <v>201</v>
      </c>
      <c r="AU262" s="190" t="s">
        <v>81</v>
      </c>
      <c r="AY262" s="19" t="s">
        <v>165</v>
      </c>
      <c r="BE262" s="191">
        <f>IF(N262="základná",J262,0)</f>
        <v>0</v>
      </c>
      <c r="BF262" s="191">
        <f>IF(N262="znížená",J262,0)</f>
        <v>0</v>
      </c>
      <c r="BG262" s="191">
        <f>IF(N262="zákl. prenesená",J262,0)</f>
        <v>0</v>
      </c>
      <c r="BH262" s="191">
        <f>IF(N262="zníž. prenesená",J262,0)</f>
        <v>0</v>
      </c>
      <c r="BI262" s="191">
        <f>IF(N262="nulová",J262,0)</f>
        <v>0</v>
      </c>
      <c r="BJ262" s="19" t="s">
        <v>171</v>
      </c>
      <c r="BK262" s="191">
        <f>ROUND(I262*H262,2)</f>
        <v>0</v>
      </c>
      <c r="BL262" s="19" t="s">
        <v>91</v>
      </c>
      <c r="BM262" s="190" t="s">
        <v>3242</v>
      </c>
    </row>
    <row r="263" s="2" customFormat="1" ht="24.15" customHeight="1">
      <c r="A263" s="38"/>
      <c r="B263" s="177"/>
      <c r="C263" s="201" t="s">
        <v>1024</v>
      </c>
      <c r="D263" s="201" t="s">
        <v>201</v>
      </c>
      <c r="E263" s="202" t="s">
        <v>3243</v>
      </c>
      <c r="F263" s="203" t="s">
        <v>3244</v>
      </c>
      <c r="G263" s="204" t="s">
        <v>216</v>
      </c>
      <c r="H263" s="205">
        <v>2</v>
      </c>
      <c r="I263" s="206"/>
      <c r="J263" s="207">
        <f>ROUND(I263*H263,2)</f>
        <v>0</v>
      </c>
      <c r="K263" s="208"/>
      <c r="L263" s="209"/>
      <c r="M263" s="210" t="s">
        <v>1</v>
      </c>
      <c r="N263" s="211" t="s">
        <v>42</v>
      </c>
      <c r="O263" s="78"/>
      <c r="P263" s="188">
        <f>O263*H263</f>
        <v>0</v>
      </c>
      <c r="Q263" s="188">
        <v>0</v>
      </c>
      <c r="R263" s="188">
        <f>Q263*H263</f>
        <v>0</v>
      </c>
      <c r="S263" s="188">
        <v>0</v>
      </c>
      <c r="T263" s="189">
        <f>S263*H263</f>
        <v>0</v>
      </c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R263" s="190" t="s">
        <v>103</v>
      </c>
      <c r="AT263" s="190" t="s">
        <v>201</v>
      </c>
      <c r="AU263" s="190" t="s">
        <v>81</v>
      </c>
      <c r="AY263" s="19" t="s">
        <v>165</v>
      </c>
      <c r="BE263" s="191">
        <f>IF(N263="základná",J263,0)</f>
        <v>0</v>
      </c>
      <c r="BF263" s="191">
        <f>IF(N263="znížená",J263,0)</f>
        <v>0</v>
      </c>
      <c r="BG263" s="191">
        <f>IF(N263="zákl. prenesená",J263,0)</f>
        <v>0</v>
      </c>
      <c r="BH263" s="191">
        <f>IF(N263="zníž. prenesená",J263,0)</f>
        <v>0</v>
      </c>
      <c r="BI263" s="191">
        <f>IF(N263="nulová",J263,0)</f>
        <v>0</v>
      </c>
      <c r="BJ263" s="19" t="s">
        <v>171</v>
      </c>
      <c r="BK263" s="191">
        <f>ROUND(I263*H263,2)</f>
        <v>0</v>
      </c>
      <c r="BL263" s="19" t="s">
        <v>91</v>
      </c>
      <c r="BM263" s="190" t="s">
        <v>3245</v>
      </c>
    </row>
    <row r="264" s="2" customFormat="1" ht="24.15" customHeight="1">
      <c r="A264" s="38"/>
      <c r="B264" s="177"/>
      <c r="C264" s="201" t="s">
        <v>1026</v>
      </c>
      <c r="D264" s="201" t="s">
        <v>201</v>
      </c>
      <c r="E264" s="202" t="s">
        <v>3246</v>
      </c>
      <c r="F264" s="203" t="s">
        <v>3247</v>
      </c>
      <c r="G264" s="204" t="s">
        <v>216</v>
      </c>
      <c r="H264" s="205">
        <v>1</v>
      </c>
      <c r="I264" s="206"/>
      <c r="J264" s="207">
        <f>ROUND(I264*H264,2)</f>
        <v>0</v>
      </c>
      <c r="K264" s="208"/>
      <c r="L264" s="209"/>
      <c r="M264" s="210" t="s">
        <v>1</v>
      </c>
      <c r="N264" s="211" t="s">
        <v>42</v>
      </c>
      <c r="O264" s="78"/>
      <c r="P264" s="188">
        <f>O264*H264</f>
        <v>0</v>
      </c>
      <c r="Q264" s="188">
        <v>0</v>
      </c>
      <c r="R264" s="188">
        <f>Q264*H264</f>
        <v>0</v>
      </c>
      <c r="S264" s="188">
        <v>0</v>
      </c>
      <c r="T264" s="189">
        <f>S264*H264</f>
        <v>0</v>
      </c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R264" s="190" t="s">
        <v>103</v>
      </c>
      <c r="AT264" s="190" t="s">
        <v>201</v>
      </c>
      <c r="AU264" s="190" t="s">
        <v>81</v>
      </c>
      <c r="AY264" s="19" t="s">
        <v>165</v>
      </c>
      <c r="BE264" s="191">
        <f>IF(N264="základná",J264,0)</f>
        <v>0</v>
      </c>
      <c r="BF264" s="191">
        <f>IF(N264="znížená",J264,0)</f>
        <v>0</v>
      </c>
      <c r="BG264" s="191">
        <f>IF(N264="zákl. prenesená",J264,0)</f>
        <v>0</v>
      </c>
      <c r="BH264" s="191">
        <f>IF(N264="zníž. prenesená",J264,0)</f>
        <v>0</v>
      </c>
      <c r="BI264" s="191">
        <f>IF(N264="nulová",J264,0)</f>
        <v>0</v>
      </c>
      <c r="BJ264" s="19" t="s">
        <v>171</v>
      </c>
      <c r="BK264" s="191">
        <f>ROUND(I264*H264,2)</f>
        <v>0</v>
      </c>
      <c r="BL264" s="19" t="s">
        <v>91</v>
      </c>
      <c r="BM264" s="190" t="s">
        <v>3248</v>
      </c>
    </row>
    <row r="265" s="2" customFormat="1" ht="37.8" customHeight="1">
      <c r="A265" s="38"/>
      <c r="B265" s="177"/>
      <c r="C265" s="201" t="s">
        <v>1028</v>
      </c>
      <c r="D265" s="201" t="s">
        <v>201</v>
      </c>
      <c r="E265" s="202" t="s">
        <v>3249</v>
      </c>
      <c r="F265" s="203" t="s">
        <v>3250</v>
      </c>
      <c r="G265" s="204" t="s">
        <v>216</v>
      </c>
      <c r="H265" s="205">
        <v>569</v>
      </c>
      <c r="I265" s="206"/>
      <c r="J265" s="207">
        <f>ROUND(I265*H265,2)</f>
        <v>0</v>
      </c>
      <c r="K265" s="208"/>
      <c r="L265" s="209"/>
      <c r="M265" s="210" t="s">
        <v>1</v>
      </c>
      <c r="N265" s="211" t="s">
        <v>42</v>
      </c>
      <c r="O265" s="78"/>
      <c r="P265" s="188">
        <f>O265*H265</f>
        <v>0</v>
      </c>
      <c r="Q265" s="188">
        <v>0</v>
      </c>
      <c r="R265" s="188">
        <f>Q265*H265</f>
        <v>0</v>
      </c>
      <c r="S265" s="188">
        <v>0</v>
      </c>
      <c r="T265" s="189">
        <f>S265*H265</f>
        <v>0</v>
      </c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R265" s="190" t="s">
        <v>103</v>
      </c>
      <c r="AT265" s="190" t="s">
        <v>201</v>
      </c>
      <c r="AU265" s="190" t="s">
        <v>81</v>
      </c>
      <c r="AY265" s="19" t="s">
        <v>165</v>
      </c>
      <c r="BE265" s="191">
        <f>IF(N265="základná",J265,0)</f>
        <v>0</v>
      </c>
      <c r="BF265" s="191">
        <f>IF(N265="znížená",J265,0)</f>
        <v>0</v>
      </c>
      <c r="BG265" s="191">
        <f>IF(N265="zákl. prenesená",J265,0)</f>
        <v>0</v>
      </c>
      <c r="BH265" s="191">
        <f>IF(N265="zníž. prenesená",J265,0)</f>
        <v>0</v>
      </c>
      <c r="BI265" s="191">
        <f>IF(N265="nulová",J265,0)</f>
        <v>0</v>
      </c>
      <c r="BJ265" s="19" t="s">
        <v>171</v>
      </c>
      <c r="BK265" s="191">
        <f>ROUND(I265*H265,2)</f>
        <v>0</v>
      </c>
      <c r="BL265" s="19" t="s">
        <v>91</v>
      </c>
      <c r="BM265" s="190" t="s">
        <v>3251</v>
      </c>
    </row>
    <row r="266" s="2" customFormat="1" ht="24.15" customHeight="1">
      <c r="A266" s="38"/>
      <c r="B266" s="177"/>
      <c r="C266" s="201" t="s">
        <v>1034</v>
      </c>
      <c r="D266" s="201" t="s">
        <v>201</v>
      </c>
      <c r="E266" s="202" t="s">
        <v>3252</v>
      </c>
      <c r="F266" s="203" t="s">
        <v>3253</v>
      </c>
      <c r="G266" s="204" t="s">
        <v>216</v>
      </c>
      <c r="H266" s="205">
        <v>4</v>
      </c>
      <c r="I266" s="206"/>
      <c r="J266" s="207">
        <f>ROUND(I266*H266,2)</f>
        <v>0</v>
      </c>
      <c r="K266" s="208"/>
      <c r="L266" s="209"/>
      <c r="M266" s="210" t="s">
        <v>1</v>
      </c>
      <c r="N266" s="211" t="s">
        <v>42</v>
      </c>
      <c r="O266" s="78"/>
      <c r="P266" s="188">
        <f>O266*H266</f>
        <v>0</v>
      </c>
      <c r="Q266" s="188">
        <v>0</v>
      </c>
      <c r="R266" s="188">
        <f>Q266*H266</f>
        <v>0</v>
      </c>
      <c r="S266" s="188">
        <v>0</v>
      </c>
      <c r="T266" s="189">
        <f>S266*H266</f>
        <v>0</v>
      </c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R266" s="190" t="s">
        <v>103</v>
      </c>
      <c r="AT266" s="190" t="s">
        <v>201</v>
      </c>
      <c r="AU266" s="190" t="s">
        <v>81</v>
      </c>
      <c r="AY266" s="19" t="s">
        <v>165</v>
      </c>
      <c r="BE266" s="191">
        <f>IF(N266="základná",J266,0)</f>
        <v>0</v>
      </c>
      <c r="BF266" s="191">
        <f>IF(N266="znížená",J266,0)</f>
        <v>0</v>
      </c>
      <c r="BG266" s="191">
        <f>IF(N266="zákl. prenesená",J266,0)</f>
        <v>0</v>
      </c>
      <c r="BH266" s="191">
        <f>IF(N266="zníž. prenesená",J266,0)</f>
        <v>0</v>
      </c>
      <c r="BI266" s="191">
        <f>IF(N266="nulová",J266,0)</f>
        <v>0</v>
      </c>
      <c r="BJ266" s="19" t="s">
        <v>171</v>
      </c>
      <c r="BK266" s="191">
        <f>ROUND(I266*H266,2)</f>
        <v>0</v>
      </c>
      <c r="BL266" s="19" t="s">
        <v>91</v>
      </c>
      <c r="BM266" s="190" t="s">
        <v>3254</v>
      </c>
    </row>
    <row r="267" s="2" customFormat="1" ht="24.15" customHeight="1">
      <c r="A267" s="38"/>
      <c r="B267" s="177"/>
      <c r="C267" s="201" t="s">
        <v>1038</v>
      </c>
      <c r="D267" s="201" t="s">
        <v>201</v>
      </c>
      <c r="E267" s="202" t="s">
        <v>3255</v>
      </c>
      <c r="F267" s="203" t="s">
        <v>3256</v>
      </c>
      <c r="G267" s="204" t="s">
        <v>216</v>
      </c>
      <c r="H267" s="205">
        <v>12</v>
      </c>
      <c r="I267" s="206"/>
      <c r="J267" s="207">
        <f>ROUND(I267*H267,2)</f>
        <v>0</v>
      </c>
      <c r="K267" s="208"/>
      <c r="L267" s="209"/>
      <c r="M267" s="210" t="s">
        <v>1</v>
      </c>
      <c r="N267" s="211" t="s">
        <v>42</v>
      </c>
      <c r="O267" s="78"/>
      <c r="P267" s="188">
        <f>O267*H267</f>
        <v>0</v>
      </c>
      <c r="Q267" s="188">
        <v>0</v>
      </c>
      <c r="R267" s="188">
        <f>Q267*H267</f>
        <v>0</v>
      </c>
      <c r="S267" s="188">
        <v>0</v>
      </c>
      <c r="T267" s="189">
        <f>S267*H267</f>
        <v>0</v>
      </c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R267" s="190" t="s">
        <v>103</v>
      </c>
      <c r="AT267" s="190" t="s">
        <v>201</v>
      </c>
      <c r="AU267" s="190" t="s">
        <v>81</v>
      </c>
      <c r="AY267" s="19" t="s">
        <v>165</v>
      </c>
      <c r="BE267" s="191">
        <f>IF(N267="základná",J267,0)</f>
        <v>0</v>
      </c>
      <c r="BF267" s="191">
        <f>IF(N267="znížená",J267,0)</f>
        <v>0</v>
      </c>
      <c r="BG267" s="191">
        <f>IF(N267="zákl. prenesená",J267,0)</f>
        <v>0</v>
      </c>
      <c r="BH267" s="191">
        <f>IF(N267="zníž. prenesená",J267,0)</f>
        <v>0</v>
      </c>
      <c r="BI267" s="191">
        <f>IF(N267="nulová",J267,0)</f>
        <v>0</v>
      </c>
      <c r="BJ267" s="19" t="s">
        <v>171</v>
      </c>
      <c r="BK267" s="191">
        <f>ROUND(I267*H267,2)</f>
        <v>0</v>
      </c>
      <c r="BL267" s="19" t="s">
        <v>91</v>
      </c>
      <c r="BM267" s="190" t="s">
        <v>3257</v>
      </c>
    </row>
    <row r="268" s="2" customFormat="1" ht="49.05" customHeight="1">
      <c r="A268" s="38"/>
      <c r="B268" s="177"/>
      <c r="C268" s="201" t="s">
        <v>1043</v>
      </c>
      <c r="D268" s="201" t="s">
        <v>201</v>
      </c>
      <c r="E268" s="202" t="s">
        <v>3258</v>
      </c>
      <c r="F268" s="203" t="s">
        <v>3259</v>
      </c>
      <c r="G268" s="204" t="s">
        <v>216</v>
      </c>
      <c r="H268" s="205">
        <v>4</v>
      </c>
      <c r="I268" s="206"/>
      <c r="J268" s="207">
        <f>ROUND(I268*H268,2)</f>
        <v>0</v>
      </c>
      <c r="K268" s="208"/>
      <c r="L268" s="209"/>
      <c r="M268" s="210" t="s">
        <v>1</v>
      </c>
      <c r="N268" s="211" t="s">
        <v>42</v>
      </c>
      <c r="O268" s="78"/>
      <c r="P268" s="188">
        <f>O268*H268</f>
        <v>0</v>
      </c>
      <c r="Q268" s="188">
        <v>0</v>
      </c>
      <c r="R268" s="188">
        <f>Q268*H268</f>
        <v>0</v>
      </c>
      <c r="S268" s="188">
        <v>0</v>
      </c>
      <c r="T268" s="189">
        <f>S268*H268</f>
        <v>0</v>
      </c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R268" s="190" t="s">
        <v>103</v>
      </c>
      <c r="AT268" s="190" t="s">
        <v>201</v>
      </c>
      <c r="AU268" s="190" t="s">
        <v>81</v>
      </c>
      <c r="AY268" s="19" t="s">
        <v>165</v>
      </c>
      <c r="BE268" s="191">
        <f>IF(N268="základná",J268,0)</f>
        <v>0</v>
      </c>
      <c r="BF268" s="191">
        <f>IF(N268="znížená",J268,0)</f>
        <v>0</v>
      </c>
      <c r="BG268" s="191">
        <f>IF(N268="zákl. prenesená",J268,0)</f>
        <v>0</v>
      </c>
      <c r="BH268" s="191">
        <f>IF(N268="zníž. prenesená",J268,0)</f>
        <v>0</v>
      </c>
      <c r="BI268" s="191">
        <f>IF(N268="nulová",J268,0)</f>
        <v>0</v>
      </c>
      <c r="BJ268" s="19" t="s">
        <v>171</v>
      </c>
      <c r="BK268" s="191">
        <f>ROUND(I268*H268,2)</f>
        <v>0</v>
      </c>
      <c r="BL268" s="19" t="s">
        <v>91</v>
      </c>
      <c r="BM268" s="190" t="s">
        <v>3260</v>
      </c>
    </row>
    <row r="269" s="2" customFormat="1" ht="24.15" customHeight="1">
      <c r="A269" s="38"/>
      <c r="B269" s="177"/>
      <c r="C269" s="201" t="s">
        <v>1049</v>
      </c>
      <c r="D269" s="201" t="s">
        <v>201</v>
      </c>
      <c r="E269" s="202" t="s">
        <v>3261</v>
      </c>
      <c r="F269" s="203" t="s">
        <v>3262</v>
      </c>
      <c r="G269" s="204" t="s">
        <v>216</v>
      </c>
      <c r="H269" s="205">
        <v>1</v>
      </c>
      <c r="I269" s="206"/>
      <c r="J269" s="207">
        <f>ROUND(I269*H269,2)</f>
        <v>0</v>
      </c>
      <c r="K269" s="208"/>
      <c r="L269" s="209"/>
      <c r="M269" s="210" t="s">
        <v>1</v>
      </c>
      <c r="N269" s="211" t="s">
        <v>42</v>
      </c>
      <c r="O269" s="78"/>
      <c r="P269" s="188">
        <f>O269*H269</f>
        <v>0</v>
      </c>
      <c r="Q269" s="188">
        <v>0</v>
      </c>
      <c r="R269" s="188">
        <f>Q269*H269</f>
        <v>0</v>
      </c>
      <c r="S269" s="188">
        <v>0</v>
      </c>
      <c r="T269" s="189">
        <f>S269*H269</f>
        <v>0</v>
      </c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R269" s="190" t="s">
        <v>103</v>
      </c>
      <c r="AT269" s="190" t="s">
        <v>201</v>
      </c>
      <c r="AU269" s="190" t="s">
        <v>81</v>
      </c>
      <c r="AY269" s="19" t="s">
        <v>165</v>
      </c>
      <c r="BE269" s="191">
        <f>IF(N269="základná",J269,0)</f>
        <v>0</v>
      </c>
      <c r="BF269" s="191">
        <f>IF(N269="znížená",J269,0)</f>
        <v>0</v>
      </c>
      <c r="BG269" s="191">
        <f>IF(N269="zákl. prenesená",J269,0)</f>
        <v>0</v>
      </c>
      <c r="BH269" s="191">
        <f>IF(N269="zníž. prenesená",J269,0)</f>
        <v>0</v>
      </c>
      <c r="BI269" s="191">
        <f>IF(N269="nulová",J269,0)</f>
        <v>0</v>
      </c>
      <c r="BJ269" s="19" t="s">
        <v>171</v>
      </c>
      <c r="BK269" s="191">
        <f>ROUND(I269*H269,2)</f>
        <v>0</v>
      </c>
      <c r="BL269" s="19" t="s">
        <v>91</v>
      </c>
      <c r="BM269" s="190" t="s">
        <v>3263</v>
      </c>
    </row>
    <row r="270" s="2" customFormat="1" ht="37.8" customHeight="1">
      <c r="A270" s="38"/>
      <c r="B270" s="177"/>
      <c r="C270" s="178" t="s">
        <v>1056</v>
      </c>
      <c r="D270" s="178" t="s">
        <v>167</v>
      </c>
      <c r="E270" s="179" t="s">
        <v>3264</v>
      </c>
      <c r="F270" s="180" t="s">
        <v>3265</v>
      </c>
      <c r="G270" s="181" t="s">
        <v>216</v>
      </c>
      <c r="H270" s="182">
        <v>122</v>
      </c>
      <c r="I270" s="183"/>
      <c r="J270" s="184">
        <f>ROUND(I270*H270,2)</f>
        <v>0</v>
      </c>
      <c r="K270" s="185"/>
      <c r="L270" s="39"/>
      <c r="M270" s="186" t="s">
        <v>1</v>
      </c>
      <c r="N270" s="187" t="s">
        <v>42</v>
      </c>
      <c r="O270" s="78"/>
      <c r="P270" s="188">
        <f>O270*H270</f>
        <v>0</v>
      </c>
      <c r="Q270" s="188">
        <v>0</v>
      </c>
      <c r="R270" s="188">
        <f>Q270*H270</f>
        <v>0</v>
      </c>
      <c r="S270" s="188">
        <v>0</v>
      </c>
      <c r="T270" s="189">
        <f>S270*H270</f>
        <v>0</v>
      </c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R270" s="190" t="s">
        <v>91</v>
      </c>
      <c r="AT270" s="190" t="s">
        <v>167</v>
      </c>
      <c r="AU270" s="190" t="s">
        <v>81</v>
      </c>
      <c r="AY270" s="19" t="s">
        <v>165</v>
      </c>
      <c r="BE270" s="191">
        <f>IF(N270="základná",J270,0)</f>
        <v>0</v>
      </c>
      <c r="BF270" s="191">
        <f>IF(N270="znížená",J270,0)</f>
        <v>0</v>
      </c>
      <c r="BG270" s="191">
        <f>IF(N270="zákl. prenesená",J270,0)</f>
        <v>0</v>
      </c>
      <c r="BH270" s="191">
        <f>IF(N270="zníž. prenesená",J270,0)</f>
        <v>0</v>
      </c>
      <c r="BI270" s="191">
        <f>IF(N270="nulová",J270,0)</f>
        <v>0</v>
      </c>
      <c r="BJ270" s="19" t="s">
        <v>171</v>
      </c>
      <c r="BK270" s="191">
        <f>ROUND(I270*H270,2)</f>
        <v>0</v>
      </c>
      <c r="BL270" s="19" t="s">
        <v>91</v>
      </c>
      <c r="BM270" s="190" t="s">
        <v>3266</v>
      </c>
    </row>
    <row r="271" s="2" customFormat="1" ht="37.8" customHeight="1">
      <c r="A271" s="38"/>
      <c r="B271" s="177"/>
      <c r="C271" s="201" t="s">
        <v>1061</v>
      </c>
      <c r="D271" s="201" t="s">
        <v>201</v>
      </c>
      <c r="E271" s="202" t="s">
        <v>3267</v>
      </c>
      <c r="F271" s="203" t="s">
        <v>3265</v>
      </c>
      <c r="G271" s="204" t="s">
        <v>216</v>
      </c>
      <c r="H271" s="205">
        <v>122</v>
      </c>
      <c r="I271" s="206"/>
      <c r="J271" s="207">
        <f>ROUND(I271*H271,2)</f>
        <v>0</v>
      </c>
      <c r="K271" s="208"/>
      <c r="L271" s="209"/>
      <c r="M271" s="210" t="s">
        <v>1</v>
      </c>
      <c r="N271" s="211" t="s">
        <v>42</v>
      </c>
      <c r="O271" s="78"/>
      <c r="P271" s="188">
        <f>O271*H271</f>
        <v>0</v>
      </c>
      <c r="Q271" s="188">
        <v>0</v>
      </c>
      <c r="R271" s="188">
        <f>Q271*H271</f>
        <v>0</v>
      </c>
      <c r="S271" s="188">
        <v>0</v>
      </c>
      <c r="T271" s="189">
        <f>S271*H271</f>
        <v>0</v>
      </c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R271" s="190" t="s">
        <v>103</v>
      </c>
      <c r="AT271" s="190" t="s">
        <v>201</v>
      </c>
      <c r="AU271" s="190" t="s">
        <v>81</v>
      </c>
      <c r="AY271" s="19" t="s">
        <v>165</v>
      </c>
      <c r="BE271" s="191">
        <f>IF(N271="základná",J271,0)</f>
        <v>0</v>
      </c>
      <c r="BF271" s="191">
        <f>IF(N271="znížená",J271,0)</f>
        <v>0</v>
      </c>
      <c r="BG271" s="191">
        <f>IF(N271="zákl. prenesená",J271,0)</f>
        <v>0</v>
      </c>
      <c r="BH271" s="191">
        <f>IF(N271="zníž. prenesená",J271,0)</f>
        <v>0</v>
      </c>
      <c r="BI271" s="191">
        <f>IF(N271="nulová",J271,0)</f>
        <v>0</v>
      </c>
      <c r="BJ271" s="19" t="s">
        <v>171</v>
      </c>
      <c r="BK271" s="191">
        <f>ROUND(I271*H271,2)</f>
        <v>0</v>
      </c>
      <c r="BL271" s="19" t="s">
        <v>91</v>
      </c>
      <c r="BM271" s="190" t="s">
        <v>3268</v>
      </c>
    </row>
    <row r="272" s="2" customFormat="1" ht="24.15" customHeight="1">
      <c r="A272" s="38"/>
      <c r="B272" s="177"/>
      <c r="C272" s="178" t="s">
        <v>1064</v>
      </c>
      <c r="D272" s="178" t="s">
        <v>167</v>
      </c>
      <c r="E272" s="179" t="s">
        <v>3269</v>
      </c>
      <c r="F272" s="180" t="s">
        <v>3270</v>
      </c>
      <c r="G272" s="181" t="s">
        <v>222</v>
      </c>
      <c r="H272" s="182">
        <v>11560</v>
      </c>
      <c r="I272" s="183"/>
      <c r="J272" s="184">
        <f>ROUND(I272*H272,2)</f>
        <v>0</v>
      </c>
      <c r="K272" s="185"/>
      <c r="L272" s="39"/>
      <c r="M272" s="186" t="s">
        <v>1</v>
      </c>
      <c r="N272" s="187" t="s">
        <v>42</v>
      </c>
      <c r="O272" s="78"/>
      <c r="P272" s="188">
        <f>O272*H272</f>
        <v>0</v>
      </c>
      <c r="Q272" s="188">
        <v>0</v>
      </c>
      <c r="R272" s="188">
        <f>Q272*H272</f>
        <v>0</v>
      </c>
      <c r="S272" s="188">
        <v>0</v>
      </c>
      <c r="T272" s="189">
        <f>S272*H272</f>
        <v>0</v>
      </c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R272" s="190" t="s">
        <v>91</v>
      </c>
      <c r="AT272" s="190" t="s">
        <v>167</v>
      </c>
      <c r="AU272" s="190" t="s">
        <v>81</v>
      </c>
      <c r="AY272" s="19" t="s">
        <v>165</v>
      </c>
      <c r="BE272" s="191">
        <f>IF(N272="základná",J272,0)</f>
        <v>0</v>
      </c>
      <c r="BF272" s="191">
        <f>IF(N272="znížená",J272,0)</f>
        <v>0</v>
      </c>
      <c r="BG272" s="191">
        <f>IF(N272="zákl. prenesená",J272,0)</f>
        <v>0</v>
      </c>
      <c r="BH272" s="191">
        <f>IF(N272="zníž. prenesená",J272,0)</f>
        <v>0</v>
      </c>
      <c r="BI272" s="191">
        <f>IF(N272="nulová",J272,0)</f>
        <v>0</v>
      </c>
      <c r="BJ272" s="19" t="s">
        <v>171</v>
      </c>
      <c r="BK272" s="191">
        <f>ROUND(I272*H272,2)</f>
        <v>0</v>
      </c>
      <c r="BL272" s="19" t="s">
        <v>91</v>
      </c>
      <c r="BM272" s="190" t="s">
        <v>3271</v>
      </c>
    </row>
    <row r="273" s="2" customFormat="1" ht="24.15" customHeight="1">
      <c r="A273" s="38"/>
      <c r="B273" s="177"/>
      <c r="C273" s="201" t="s">
        <v>1068</v>
      </c>
      <c r="D273" s="201" t="s">
        <v>201</v>
      </c>
      <c r="E273" s="202" t="s">
        <v>3272</v>
      </c>
      <c r="F273" s="203" t="s">
        <v>3270</v>
      </c>
      <c r="G273" s="204" t="s">
        <v>222</v>
      </c>
      <c r="H273" s="205">
        <v>11560</v>
      </c>
      <c r="I273" s="206"/>
      <c r="J273" s="207">
        <f>ROUND(I273*H273,2)</f>
        <v>0</v>
      </c>
      <c r="K273" s="208"/>
      <c r="L273" s="209"/>
      <c r="M273" s="210" t="s">
        <v>1</v>
      </c>
      <c r="N273" s="211" t="s">
        <v>42</v>
      </c>
      <c r="O273" s="78"/>
      <c r="P273" s="188">
        <f>O273*H273</f>
        <v>0</v>
      </c>
      <c r="Q273" s="188">
        <v>0</v>
      </c>
      <c r="R273" s="188">
        <f>Q273*H273</f>
        <v>0</v>
      </c>
      <c r="S273" s="188">
        <v>0</v>
      </c>
      <c r="T273" s="189">
        <f>S273*H273</f>
        <v>0</v>
      </c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R273" s="190" t="s">
        <v>103</v>
      </c>
      <c r="AT273" s="190" t="s">
        <v>201</v>
      </c>
      <c r="AU273" s="190" t="s">
        <v>81</v>
      </c>
      <c r="AY273" s="19" t="s">
        <v>165</v>
      </c>
      <c r="BE273" s="191">
        <f>IF(N273="základná",J273,0)</f>
        <v>0</v>
      </c>
      <c r="BF273" s="191">
        <f>IF(N273="znížená",J273,0)</f>
        <v>0</v>
      </c>
      <c r="BG273" s="191">
        <f>IF(N273="zákl. prenesená",J273,0)</f>
        <v>0</v>
      </c>
      <c r="BH273" s="191">
        <f>IF(N273="zníž. prenesená",J273,0)</f>
        <v>0</v>
      </c>
      <c r="BI273" s="191">
        <f>IF(N273="nulová",J273,0)</f>
        <v>0</v>
      </c>
      <c r="BJ273" s="19" t="s">
        <v>171</v>
      </c>
      <c r="BK273" s="191">
        <f>ROUND(I273*H273,2)</f>
        <v>0</v>
      </c>
      <c r="BL273" s="19" t="s">
        <v>91</v>
      </c>
      <c r="BM273" s="190" t="s">
        <v>3273</v>
      </c>
    </row>
    <row r="274" s="2" customFormat="1" ht="24.15" customHeight="1">
      <c r="A274" s="38"/>
      <c r="B274" s="177"/>
      <c r="C274" s="178" t="s">
        <v>1073</v>
      </c>
      <c r="D274" s="178" t="s">
        <v>167</v>
      </c>
      <c r="E274" s="179" t="s">
        <v>3274</v>
      </c>
      <c r="F274" s="180" t="s">
        <v>3275</v>
      </c>
      <c r="G274" s="181" t="s">
        <v>216</v>
      </c>
      <c r="H274" s="182">
        <v>122</v>
      </c>
      <c r="I274" s="183"/>
      <c r="J274" s="184">
        <f>ROUND(I274*H274,2)</f>
        <v>0</v>
      </c>
      <c r="K274" s="185"/>
      <c r="L274" s="39"/>
      <c r="M274" s="186" t="s">
        <v>1</v>
      </c>
      <c r="N274" s="187" t="s">
        <v>42</v>
      </c>
      <c r="O274" s="78"/>
      <c r="P274" s="188">
        <f>O274*H274</f>
        <v>0</v>
      </c>
      <c r="Q274" s="188">
        <v>0</v>
      </c>
      <c r="R274" s="188">
        <f>Q274*H274</f>
        <v>0</v>
      </c>
      <c r="S274" s="188">
        <v>0</v>
      </c>
      <c r="T274" s="189">
        <f>S274*H274</f>
        <v>0</v>
      </c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R274" s="190" t="s">
        <v>91</v>
      </c>
      <c r="AT274" s="190" t="s">
        <v>167</v>
      </c>
      <c r="AU274" s="190" t="s">
        <v>81</v>
      </c>
      <c r="AY274" s="19" t="s">
        <v>165</v>
      </c>
      <c r="BE274" s="191">
        <f>IF(N274="základná",J274,0)</f>
        <v>0</v>
      </c>
      <c r="BF274" s="191">
        <f>IF(N274="znížená",J274,0)</f>
        <v>0</v>
      </c>
      <c r="BG274" s="191">
        <f>IF(N274="zákl. prenesená",J274,0)</f>
        <v>0</v>
      </c>
      <c r="BH274" s="191">
        <f>IF(N274="zníž. prenesená",J274,0)</f>
        <v>0</v>
      </c>
      <c r="BI274" s="191">
        <f>IF(N274="nulová",J274,0)</f>
        <v>0</v>
      </c>
      <c r="BJ274" s="19" t="s">
        <v>171</v>
      </c>
      <c r="BK274" s="191">
        <f>ROUND(I274*H274,2)</f>
        <v>0</v>
      </c>
      <c r="BL274" s="19" t="s">
        <v>91</v>
      </c>
      <c r="BM274" s="190" t="s">
        <v>3276</v>
      </c>
    </row>
    <row r="275" s="2" customFormat="1" ht="24.15" customHeight="1">
      <c r="A275" s="38"/>
      <c r="B275" s="177"/>
      <c r="C275" s="201" t="s">
        <v>1078</v>
      </c>
      <c r="D275" s="201" t="s">
        <v>201</v>
      </c>
      <c r="E275" s="202" t="s">
        <v>3277</v>
      </c>
      <c r="F275" s="203" t="s">
        <v>3275</v>
      </c>
      <c r="G275" s="204" t="s">
        <v>216</v>
      </c>
      <c r="H275" s="205">
        <v>122</v>
      </c>
      <c r="I275" s="206"/>
      <c r="J275" s="207">
        <f>ROUND(I275*H275,2)</f>
        <v>0</v>
      </c>
      <c r="K275" s="208"/>
      <c r="L275" s="209"/>
      <c r="M275" s="210" t="s">
        <v>1</v>
      </c>
      <c r="N275" s="211" t="s">
        <v>42</v>
      </c>
      <c r="O275" s="78"/>
      <c r="P275" s="188">
        <f>O275*H275</f>
        <v>0</v>
      </c>
      <c r="Q275" s="188">
        <v>0</v>
      </c>
      <c r="R275" s="188">
        <f>Q275*H275</f>
        <v>0</v>
      </c>
      <c r="S275" s="188">
        <v>0</v>
      </c>
      <c r="T275" s="189">
        <f>S275*H275</f>
        <v>0</v>
      </c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R275" s="190" t="s">
        <v>103</v>
      </c>
      <c r="AT275" s="190" t="s">
        <v>201</v>
      </c>
      <c r="AU275" s="190" t="s">
        <v>81</v>
      </c>
      <c r="AY275" s="19" t="s">
        <v>165</v>
      </c>
      <c r="BE275" s="191">
        <f>IF(N275="základná",J275,0)</f>
        <v>0</v>
      </c>
      <c r="BF275" s="191">
        <f>IF(N275="znížená",J275,0)</f>
        <v>0</v>
      </c>
      <c r="BG275" s="191">
        <f>IF(N275="zákl. prenesená",J275,0)</f>
        <v>0</v>
      </c>
      <c r="BH275" s="191">
        <f>IF(N275="zníž. prenesená",J275,0)</f>
        <v>0</v>
      </c>
      <c r="BI275" s="191">
        <f>IF(N275="nulová",J275,0)</f>
        <v>0</v>
      </c>
      <c r="BJ275" s="19" t="s">
        <v>171</v>
      </c>
      <c r="BK275" s="191">
        <f>ROUND(I275*H275,2)</f>
        <v>0</v>
      </c>
      <c r="BL275" s="19" t="s">
        <v>91</v>
      </c>
      <c r="BM275" s="190" t="s">
        <v>3278</v>
      </c>
    </row>
    <row r="276" s="2" customFormat="1" ht="33" customHeight="1">
      <c r="A276" s="38"/>
      <c r="B276" s="177"/>
      <c r="C276" s="178" t="s">
        <v>1082</v>
      </c>
      <c r="D276" s="178" t="s">
        <v>167</v>
      </c>
      <c r="E276" s="179" t="s">
        <v>3279</v>
      </c>
      <c r="F276" s="180" t="s">
        <v>3280</v>
      </c>
      <c r="G276" s="181" t="s">
        <v>222</v>
      </c>
      <c r="H276" s="182">
        <v>80</v>
      </c>
      <c r="I276" s="183"/>
      <c r="J276" s="184">
        <f>ROUND(I276*H276,2)</f>
        <v>0</v>
      </c>
      <c r="K276" s="185"/>
      <c r="L276" s="39"/>
      <c r="M276" s="186" t="s">
        <v>1</v>
      </c>
      <c r="N276" s="187" t="s">
        <v>42</v>
      </c>
      <c r="O276" s="78"/>
      <c r="P276" s="188">
        <f>O276*H276</f>
        <v>0</v>
      </c>
      <c r="Q276" s="188">
        <v>0</v>
      </c>
      <c r="R276" s="188">
        <f>Q276*H276</f>
        <v>0</v>
      </c>
      <c r="S276" s="188">
        <v>0</v>
      </c>
      <c r="T276" s="189">
        <f>S276*H276</f>
        <v>0</v>
      </c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R276" s="190" t="s">
        <v>91</v>
      </c>
      <c r="AT276" s="190" t="s">
        <v>167</v>
      </c>
      <c r="AU276" s="190" t="s">
        <v>81</v>
      </c>
      <c r="AY276" s="19" t="s">
        <v>165</v>
      </c>
      <c r="BE276" s="191">
        <f>IF(N276="základná",J276,0)</f>
        <v>0</v>
      </c>
      <c r="BF276" s="191">
        <f>IF(N276="znížená",J276,0)</f>
        <v>0</v>
      </c>
      <c r="BG276" s="191">
        <f>IF(N276="zákl. prenesená",J276,0)</f>
        <v>0</v>
      </c>
      <c r="BH276" s="191">
        <f>IF(N276="zníž. prenesená",J276,0)</f>
        <v>0</v>
      </c>
      <c r="BI276" s="191">
        <f>IF(N276="nulová",J276,0)</f>
        <v>0</v>
      </c>
      <c r="BJ276" s="19" t="s">
        <v>171</v>
      </c>
      <c r="BK276" s="191">
        <f>ROUND(I276*H276,2)</f>
        <v>0</v>
      </c>
      <c r="BL276" s="19" t="s">
        <v>91</v>
      </c>
      <c r="BM276" s="190" t="s">
        <v>3281</v>
      </c>
    </row>
    <row r="277" s="2" customFormat="1" ht="33" customHeight="1">
      <c r="A277" s="38"/>
      <c r="B277" s="177"/>
      <c r="C277" s="201" t="s">
        <v>1088</v>
      </c>
      <c r="D277" s="201" t="s">
        <v>201</v>
      </c>
      <c r="E277" s="202" t="s">
        <v>3282</v>
      </c>
      <c r="F277" s="203" t="s">
        <v>3280</v>
      </c>
      <c r="G277" s="204" t="s">
        <v>222</v>
      </c>
      <c r="H277" s="205">
        <v>80</v>
      </c>
      <c r="I277" s="206"/>
      <c r="J277" s="207">
        <f>ROUND(I277*H277,2)</f>
        <v>0</v>
      </c>
      <c r="K277" s="208"/>
      <c r="L277" s="209"/>
      <c r="M277" s="210" t="s">
        <v>1</v>
      </c>
      <c r="N277" s="211" t="s">
        <v>42</v>
      </c>
      <c r="O277" s="78"/>
      <c r="P277" s="188">
        <f>O277*H277</f>
        <v>0</v>
      </c>
      <c r="Q277" s="188">
        <v>0</v>
      </c>
      <c r="R277" s="188">
        <f>Q277*H277</f>
        <v>0</v>
      </c>
      <c r="S277" s="188">
        <v>0</v>
      </c>
      <c r="T277" s="189">
        <f>S277*H277</f>
        <v>0</v>
      </c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R277" s="190" t="s">
        <v>103</v>
      </c>
      <c r="AT277" s="190" t="s">
        <v>201</v>
      </c>
      <c r="AU277" s="190" t="s">
        <v>81</v>
      </c>
      <c r="AY277" s="19" t="s">
        <v>165</v>
      </c>
      <c r="BE277" s="191">
        <f>IF(N277="základná",J277,0)</f>
        <v>0</v>
      </c>
      <c r="BF277" s="191">
        <f>IF(N277="znížená",J277,0)</f>
        <v>0</v>
      </c>
      <c r="BG277" s="191">
        <f>IF(N277="zákl. prenesená",J277,0)</f>
        <v>0</v>
      </c>
      <c r="BH277" s="191">
        <f>IF(N277="zníž. prenesená",J277,0)</f>
        <v>0</v>
      </c>
      <c r="BI277" s="191">
        <f>IF(N277="nulová",J277,0)</f>
        <v>0</v>
      </c>
      <c r="BJ277" s="19" t="s">
        <v>171</v>
      </c>
      <c r="BK277" s="191">
        <f>ROUND(I277*H277,2)</f>
        <v>0</v>
      </c>
      <c r="BL277" s="19" t="s">
        <v>91</v>
      </c>
      <c r="BM277" s="190" t="s">
        <v>3283</v>
      </c>
    </row>
    <row r="278" s="12" customFormat="1" ht="25.92" customHeight="1">
      <c r="A278" s="12"/>
      <c r="B278" s="164"/>
      <c r="C278" s="12"/>
      <c r="D278" s="165" t="s">
        <v>75</v>
      </c>
      <c r="E278" s="166" t="s">
        <v>3284</v>
      </c>
      <c r="F278" s="166" t="s">
        <v>3285</v>
      </c>
      <c r="G278" s="12"/>
      <c r="H278" s="12"/>
      <c r="I278" s="167"/>
      <c r="J278" s="168">
        <f>BK278</f>
        <v>0</v>
      </c>
      <c r="K278" s="12"/>
      <c r="L278" s="164"/>
      <c r="M278" s="169"/>
      <c r="N278" s="170"/>
      <c r="O278" s="170"/>
      <c r="P278" s="171">
        <f>SUM(P279:P296)</f>
        <v>0</v>
      </c>
      <c r="Q278" s="170"/>
      <c r="R278" s="171">
        <f>SUM(R279:R296)</f>
        <v>0</v>
      </c>
      <c r="S278" s="170"/>
      <c r="T278" s="172">
        <f>SUM(T279:T296)</f>
        <v>0</v>
      </c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R278" s="165" t="s">
        <v>81</v>
      </c>
      <c r="AT278" s="173" t="s">
        <v>75</v>
      </c>
      <c r="AU278" s="173" t="s">
        <v>76</v>
      </c>
      <c r="AY278" s="165" t="s">
        <v>165</v>
      </c>
      <c r="BK278" s="174">
        <f>SUM(BK279:BK296)</f>
        <v>0</v>
      </c>
    </row>
    <row r="279" s="2" customFormat="1" ht="33" customHeight="1">
      <c r="A279" s="38"/>
      <c r="B279" s="177"/>
      <c r="C279" s="201" t="s">
        <v>1092</v>
      </c>
      <c r="D279" s="201" t="s">
        <v>201</v>
      </c>
      <c r="E279" s="202" t="s">
        <v>3286</v>
      </c>
      <c r="F279" s="203" t="s">
        <v>3287</v>
      </c>
      <c r="G279" s="204" t="s">
        <v>216</v>
      </c>
      <c r="H279" s="205">
        <v>1</v>
      </c>
      <c r="I279" s="206"/>
      <c r="J279" s="207">
        <f>ROUND(I279*H279,2)</f>
        <v>0</v>
      </c>
      <c r="K279" s="208"/>
      <c r="L279" s="209"/>
      <c r="M279" s="210" t="s">
        <v>1</v>
      </c>
      <c r="N279" s="211" t="s">
        <v>42</v>
      </c>
      <c r="O279" s="78"/>
      <c r="P279" s="188">
        <f>O279*H279</f>
        <v>0</v>
      </c>
      <c r="Q279" s="188">
        <v>0</v>
      </c>
      <c r="R279" s="188">
        <f>Q279*H279</f>
        <v>0</v>
      </c>
      <c r="S279" s="188">
        <v>0</v>
      </c>
      <c r="T279" s="189">
        <f>S279*H279</f>
        <v>0</v>
      </c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R279" s="190" t="s">
        <v>103</v>
      </c>
      <c r="AT279" s="190" t="s">
        <v>201</v>
      </c>
      <c r="AU279" s="190" t="s">
        <v>81</v>
      </c>
      <c r="AY279" s="19" t="s">
        <v>165</v>
      </c>
      <c r="BE279" s="191">
        <f>IF(N279="základná",J279,0)</f>
        <v>0</v>
      </c>
      <c r="BF279" s="191">
        <f>IF(N279="znížená",J279,0)</f>
        <v>0</v>
      </c>
      <c r="BG279" s="191">
        <f>IF(N279="zákl. prenesená",J279,0)</f>
        <v>0</v>
      </c>
      <c r="BH279" s="191">
        <f>IF(N279="zníž. prenesená",J279,0)</f>
        <v>0</v>
      </c>
      <c r="BI279" s="191">
        <f>IF(N279="nulová",J279,0)</f>
        <v>0</v>
      </c>
      <c r="BJ279" s="19" t="s">
        <v>171</v>
      </c>
      <c r="BK279" s="191">
        <f>ROUND(I279*H279,2)</f>
        <v>0</v>
      </c>
      <c r="BL279" s="19" t="s">
        <v>91</v>
      </c>
      <c r="BM279" s="190" t="s">
        <v>3288</v>
      </c>
    </row>
    <row r="280" s="2" customFormat="1" ht="33" customHeight="1">
      <c r="A280" s="38"/>
      <c r="B280" s="177"/>
      <c r="C280" s="201" t="s">
        <v>1096</v>
      </c>
      <c r="D280" s="201" t="s">
        <v>201</v>
      </c>
      <c r="E280" s="202" t="s">
        <v>3289</v>
      </c>
      <c r="F280" s="203" t="s">
        <v>3290</v>
      </c>
      <c r="G280" s="204" t="s">
        <v>216</v>
      </c>
      <c r="H280" s="205">
        <v>1</v>
      </c>
      <c r="I280" s="206"/>
      <c r="J280" s="207">
        <f>ROUND(I280*H280,2)</f>
        <v>0</v>
      </c>
      <c r="K280" s="208"/>
      <c r="L280" s="209"/>
      <c r="M280" s="210" t="s">
        <v>1</v>
      </c>
      <c r="N280" s="211" t="s">
        <v>42</v>
      </c>
      <c r="O280" s="78"/>
      <c r="P280" s="188">
        <f>O280*H280</f>
        <v>0</v>
      </c>
      <c r="Q280" s="188">
        <v>0</v>
      </c>
      <c r="R280" s="188">
        <f>Q280*H280</f>
        <v>0</v>
      </c>
      <c r="S280" s="188">
        <v>0</v>
      </c>
      <c r="T280" s="189">
        <f>S280*H280</f>
        <v>0</v>
      </c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R280" s="190" t="s">
        <v>103</v>
      </c>
      <c r="AT280" s="190" t="s">
        <v>201</v>
      </c>
      <c r="AU280" s="190" t="s">
        <v>81</v>
      </c>
      <c r="AY280" s="19" t="s">
        <v>165</v>
      </c>
      <c r="BE280" s="191">
        <f>IF(N280="základná",J280,0)</f>
        <v>0</v>
      </c>
      <c r="BF280" s="191">
        <f>IF(N280="znížená",J280,0)</f>
        <v>0</v>
      </c>
      <c r="BG280" s="191">
        <f>IF(N280="zákl. prenesená",J280,0)</f>
        <v>0</v>
      </c>
      <c r="BH280" s="191">
        <f>IF(N280="zníž. prenesená",J280,0)</f>
        <v>0</v>
      </c>
      <c r="BI280" s="191">
        <f>IF(N280="nulová",J280,0)</f>
        <v>0</v>
      </c>
      <c r="BJ280" s="19" t="s">
        <v>171</v>
      </c>
      <c r="BK280" s="191">
        <f>ROUND(I280*H280,2)</f>
        <v>0</v>
      </c>
      <c r="BL280" s="19" t="s">
        <v>91</v>
      </c>
      <c r="BM280" s="190" t="s">
        <v>3291</v>
      </c>
    </row>
    <row r="281" s="2" customFormat="1" ht="37.8" customHeight="1">
      <c r="A281" s="38"/>
      <c r="B281" s="177"/>
      <c r="C281" s="201" t="s">
        <v>1100</v>
      </c>
      <c r="D281" s="201" t="s">
        <v>201</v>
      </c>
      <c r="E281" s="202" t="s">
        <v>3292</v>
      </c>
      <c r="F281" s="203" t="s">
        <v>3293</v>
      </c>
      <c r="G281" s="204" t="s">
        <v>216</v>
      </c>
      <c r="H281" s="205">
        <v>1</v>
      </c>
      <c r="I281" s="206"/>
      <c r="J281" s="207">
        <f>ROUND(I281*H281,2)</f>
        <v>0</v>
      </c>
      <c r="K281" s="208"/>
      <c r="L281" s="209"/>
      <c r="M281" s="210" t="s">
        <v>1</v>
      </c>
      <c r="N281" s="211" t="s">
        <v>42</v>
      </c>
      <c r="O281" s="78"/>
      <c r="P281" s="188">
        <f>O281*H281</f>
        <v>0</v>
      </c>
      <c r="Q281" s="188">
        <v>0</v>
      </c>
      <c r="R281" s="188">
        <f>Q281*H281</f>
        <v>0</v>
      </c>
      <c r="S281" s="188">
        <v>0</v>
      </c>
      <c r="T281" s="189">
        <f>S281*H281</f>
        <v>0</v>
      </c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R281" s="190" t="s">
        <v>103</v>
      </c>
      <c r="AT281" s="190" t="s">
        <v>201</v>
      </c>
      <c r="AU281" s="190" t="s">
        <v>81</v>
      </c>
      <c r="AY281" s="19" t="s">
        <v>165</v>
      </c>
      <c r="BE281" s="191">
        <f>IF(N281="základná",J281,0)</f>
        <v>0</v>
      </c>
      <c r="BF281" s="191">
        <f>IF(N281="znížená",J281,0)</f>
        <v>0</v>
      </c>
      <c r="BG281" s="191">
        <f>IF(N281="zákl. prenesená",J281,0)</f>
        <v>0</v>
      </c>
      <c r="BH281" s="191">
        <f>IF(N281="zníž. prenesená",J281,0)</f>
        <v>0</v>
      </c>
      <c r="BI281" s="191">
        <f>IF(N281="nulová",J281,0)</f>
        <v>0</v>
      </c>
      <c r="BJ281" s="19" t="s">
        <v>171</v>
      </c>
      <c r="BK281" s="191">
        <f>ROUND(I281*H281,2)</f>
        <v>0</v>
      </c>
      <c r="BL281" s="19" t="s">
        <v>91</v>
      </c>
      <c r="BM281" s="190" t="s">
        <v>3294</v>
      </c>
    </row>
    <row r="282" s="2" customFormat="1" ht="33" customHeight="1">
      <c r="A282" s="38"/>
      <c r="B282" s="177"/>
      <c r="C282" s="201" t="s">
        <v>1104</v>
      </c>
      <c r="D282" s="201" t="s">
        <v>201</v>
      </c>
      <c r="E282" s="202" t="s">
        <v>3295</v>
      </c>
      <c r="F282" s="203" t="s">
        <v>3296</v>
      </c>
      <c r="G282" s="204" t="s">
        <v>216</v>
      </c>
      <c r="H282" s="205">
        <v>1</v>
      </c>
      <c r="I282" s="206"/>
      <c r="J282" s="207">
        <f>ROUND(I282*H282,2)</f>
        <v>0</v>
      </c>
      <c r="K282" s="208"/>
      <c r="L282" s="209"/>
      <c r="M282" s="210" t="s">
        <v>1</v>
      </c>
      <c r="N282" s="211" t="s">
        <v>42</v>
      </c>
      <c r="O282" s="78"/>
      <c r="P282" s="188">
        <f>O282*H282</f>
        <v>0</v>
      </c>
      <c r="Q282" s="188">
        <v>0</v>
      </c>
      <c r="R282" s="188">
        <f>Q282*H282</f>
        <v>0</v>
      </c>
      <c r="S282" s="188">
        <v>0</v>
      </c>
      <c r="T282" s="189">
        <f>S282*H282</f>
        <v>0</v>
      </c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R282" s="190" t="s">
        <v>103</v>
      </c>
      <c r="AT282" s="190" t="s">
        <v>201</v>
      </c>
      <c r="AU282" s="190" t="s">
        <v>81</v>
      </c>
      <c r="AY282" s="19" t="s">
        <v>165</v>
      </c>
      <c r="BE282" s="191">
        <f>IF(N282="základná",J282,0)</f>
        <v>0</v>
      </c>
      <c r="BF282" s="191">
        <f>IF(N282="znížená",J282,0)</f>
        <v>0</v>
      </c>
      <c r="BG282" s="191">
        <f>IF(N282="zákl. prenesená",J282,0)</f>
        <v>0</v>
      </c>
      <c r="BH282" s="191">
        <f>IF(N282="zníž. prenesená",J282,0)</f>
        <v>0</v>
      </c>
      <c r="BI282" s="191">
        <f>IF(N282="nulová",J282,0)</f>
        <v>0</v>
      </c>
      <c r="BJ282" s="19" t="s">
        <v>171</v>
      </c>
      <c r="BK282" s="191">
        <f>ROUND(I282*H282,2)</f>
        <v>0</v>
      </c>
      <c r="BL282" s="19" t="s">
        <v>91</v>
      </c>
      <c r="BM282" s="190" t="s">
        <v>3297</v>
      </c>
    </row>
    <row r="283" s="2" customFormat="1" ht="37.8" customHeight="1">
      <c r="A283" s="38"/>
      <c r="B283" s="177"/>
      <c r="C283" s="201" t="s">
        <v>1110</v>
      </c>
      <c r="D283" s="201" t="s">
        <v>201</v>
      </c>
      <c r="E283" s="202" t="s">
        <v>3298</v>
      </c>
      <c r="F283" s="203" t="s">
        <v>3299</v>
      </c>
      <c r="G283" s="204" t="s">
        <v>216</v>
      </c>
      <c r="H283" s="205">
        <v>1</v>
      </c>
      <c r="I283" s="206"/>
      <c r="J283" s="207">
        <f>ROUND(I283*H283,2)</f>
        <v>0</v>
      </c>
      <c r="K283" s="208"/>
      <c r="L283" s="209"/>
      <c r="M283" s="210" t="s">
        <v>1</v>
      </c>
      <c r="N283" s="211" t="s">
        <v>42</v>
      </c>
      <c r="O283" s="78"/>
      <c r="P283" s="188">
        <f>O283*H283</f>
        <v>0</v>
      </c>
      <c r="Q283" s="188">
        <v>0</v>
      </c>
      <c r="R283" s="188">
        <f>Q283*H283</f>
        <v>0</v>
      </c>
      <c r="S283" s="188">
        <v>0</v>
      </c>
      <c r="T283" s="189">
        <f>S283*H283</f>
        <v>0</v>
      </c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R283" s="190" t="s">
        <v>103</v>
      </c>
      <c r="AT283" s="190" t="s">
        <v>201</v>
      </c>
      <c r="AU283" s="190" t="s">
        <v>81</v>
      </c>
      <c r="AY283" s="19" t="s">
        <v>165</v>
      </c>
      <c r="BE283" s="191">
        <f>IF(N283="základná",J283,0)</f>
        <v>0</v>
      </c>
      <c r="BF283" s="191">
        <f>IF(N283="znížená",J283,0)</f>
        <v>0</v>
      </c>
      <c r="BG283" s="191">
        <f>IF(N283="zákl. prenesená",J283,0)</f>
        <v>0</v>
      </c>
      <c r="BH283" s="191">
        <f>IF(N283="zníž. prenesená",J283,0)</f>
        <v>0</v>
      </c>
      <c r="BI283" s="191">
        <f>IF(N283="nulová",J283,0)</f>
        <v>0</v>
      </c>
      <c r="BJ283" s="19" t="s">
        <v>171</v>
      </c>
      <c r="BK283" s="191">
        <f>ROUND(I283*H283,2)</f>
        <v>0</v>
      </c>
      <c r="BL283" s="19" t="s">
        <v>91</v>
      </c>
      <c r="BM283" s="190" t="s">
        <v>3300</v>
      </c>
    </row>
    <row r="284" s="2" customFormat="1" ht="21.75" customHeight="1">
      <c r="A284" s="38"/>
      <c r="B284" s="177"/>
      <c r="C284" s="201" t="s">
        <v>1114</v>
      </c>
      <c r="D284" s="201" t="s">
        <v>201</v>
      </c>
      <c r="E284" s="202" t="s">
        <v>3301</v>
      </c>
      <c r="F284" s="203" t="s">
        <v>3302</v>
      </c>
      <c r="G284" s="204" t="s">
        <v>662</v>
      </c>
      <c r="H284" s="205">
        <v>6.1799999999999997</v>
      </c>
      <c r="I284" s="206"/>
      <c r="J284" s="207">
        <f>ROUND(I284*H284,2)</f>
        <v>0</v>
      </c>
      <c r="K284" s="208"/>
      <c r="L284" s="209"/>
      <c r="M284" s="210" t="s">
        <v>1</v>
      </c>
      <c r="N284" s="211" t="s">
        <v>42</v>
      </c>
      <c r="O284" s="78"/>
      <c r="P284" s="188">
        <f>O284*H284</f>
        <v>0</v>
      </c>
      <c r="Q284" s="188">
        <v>0</v>
      </c>
      <c r="R284" s="188">
        <f>Q284*H284</f>
        <v>0</v>
      </c>
      <c r="S284" s="188">
        <v>0</v>
      </c>
      <c r="T284" s="189">
        <f>S284*H284</f>
        <v>0</v>
      </c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R284" s="190" t="s">
        <v>103</v>
      </c>
      <c r="AT284" s="190" t="s">
        <v>201</v>
      </c>
      <c r="AU284" s="190" t="s">
        <v>81</v>
      </c>
      <c r="AY284" s="19" t="s">
        <v>165</v>
      </c>
      <c r="BE284" s="191">
        <f>IF(N284="základná",J284,0)</f>
        <v>0</v>
      </c>
      <c r="BF284" s="191">
        <f>IF(N284="znížená",J284,0)</f>
        <v>0</v>
      </c>
      <c r="BG284" s="191">
        <f>IF(N284="zákl. prenesená",J284,0)</f>
        <v>0</v>
      </c>
      <c r="BH284" s="191">
        <f>IF(N284="zníž. prenesená",J284,0)</f>
        <v>0</v>
      </c>
      <c r="BI284" s="191">
        <f>IF(N284="nulová",J284,0)</f>
        <v>0</v>
      </c>
      <c r="BJ284" s="19" t="s">
        <v>171</v>
      </c>
      <c r="BK284" s="191">
        <f>ROUND(I284*H284,2)</f>
        <v>0</v>
      </c>
      <c r="BL284" s="19" t="s">
        <v>91</v>
      </c>
      <c r="BM284" s="190" t="s">
        <v>3303</v>
      </c>
    </row>
    <row r="285" s="2" customFormat="1" ht="37.8" customHeight="1">
      <c r="A285" s="38"/>
      <c r="B285" s="177"/>
      <c r="C285" s="201" t="s">
        <v>1118</v>
      </c>
      <c r="D285" s="201" t="s">
        <v>201</v>
      </c>
      <c r="E285" s="202" t="s">
        <v>3304</v>
      </c>
      <c r="F285" s="203" t="s">
        <v>3305</v>
      </c>
      <c r="G285" s="204" t="s">
        <v>216</v>
      </c>
      <c r="H285" s="205">
        <v>1</v>
      </c>
      <c r="I285" s="206"/>
      <c r="J285" s="207">
        <f>ROUND(I285*H285,2)</f>
        <v>0</v>
      </c>
      <c r="K285" s="208"/>
      <c r="L285" s="209"/>
      <c r="M285" s="210" t="s">
        <v>1</v>
      </c>
      <c r="N285" s="211" t="s">
        <v>42</v>
      </c>
      <c r="O285" s="78"/>
      <c r="P285" s="188">
        <f>O285*H285</f>
        <v>0</v>
      </c>
      <c r="Q285" s="188">
        <v>0</v>
      </c>
      <c r="R285" s="188">
        <f>Q285*H285</f>
        <v>0</v>
      </c>
      <c r="S285" s="188">
        <v>0</v>
      </c>
      <c r="T285" s="189">
        <f>S285*H285</f>
        <v>0</v>
      </c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R285" s="190" t="s">
        <v>103</v>
      </c>
      <c r="AT285" s="190" t="s">
        <v>201</v>
      </c>
      <c r="AU285" s="190" t="s">
        <v>81</v>
      </c>
      <c r="AY285" s="19" t="s">
        <v>165</v>
      </c>
      <c r="BE285" s="191">
        <f>IF(N285="základná",J285,0)</f>
        <v>0</v>
      </c>
      <c r="BF285" s="191">
        <f>IF(N285="znížená",J285,0)</f>
        <v>0</v>
      </c>
      <c r="BG285" s="191">
        <f>IF(N285="zákl. prenesená",J285,0)</f>
        <v>0</v>
      </c>
      <c r="BH285" s="191">
        <f>IF(N285="zníž. prenesená",J285,0)</f>
        <v>0</v>
      </c>
      <c r="BI285" s="191">
        <f>IF(N285="nulová",J285,0)</f>
        <v>0</v>
      </c>
      <c r="BJ285" s="19" t="s">
        <v>171</v>
      </c>
      <c r="BK285" s="191">
        <f>ROUND(I285*H285,2)</f>
        <v>0</v>
      </c>
      <c r="BL285" s="19" t="s">
        <v>91</v>
      </c>
      <c r="BM285" s="190" t="s">
        <v>3306</v>
      </c>
    </row>
    <row r="286" s="2" customFormat="1" ht="24.15" customHeight="1">
      <c r="A286" s="38"/>
      <c r="B286" s="177"/>
      <c r="C286" s="201" t="s">
        <v>1122</v>
      </c>
      <c r="D286" s="201" t="s">
        <v>201</v>
      </c>
      <c r="E286" s="202" t="s">
        <v>3307</v>
      </c>
      <c r="F286" s="203" t="s">
        <v>3308</v>
      </c>
      <c r="G286" s="204" t="s">
        <v>216</v>
      </c>
      <c r="H286" s="205">
        <v>1</v>
      </c>
      <c r="I286" s="206"/>
      <c r="J286" s="207">
        <f>ROUND(I286*H286,2)</f>
        <v>0</v>
      </c>
      <c r="K286" s="208"/>
      <c r="L286" s="209"/>
      <c r="M286" s="210" t="s">
        <v>1</v>
      </c>
      <c r="N286" s="211" t="s">
        <v>42</v>
      </c>
      <c r="O286" s="78"/>
      <c r="P286" s="188">
        <f>O286*H286</f>
        <v>0</v>
      </c>
      <c r="Q286" s="188">
        <v>0</v>
      </c>
      <c r="R286" s="188">
        <f>Q286*H286</f>
        <v>0</v>
      </c>
      <c r="S286" s="188">
        <v>0</v>
      </c>
      <c r="T286" s="189">
        <f>S286*H286</f>
        <v>0</v>
      </c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R286" s="190" t="s">
        <v>103</v>
      </c>
      <c r="AT286" s="190" t="s">
        <v>201</v>
      </c>
      <c r="AU286" s="190" t="s">
        <v>81</v>
      </c>
      <c r="AY286" s="19" t="s">
        <v>165</v>
      </c>
      <c r="BE286" s="191">
        <f>IF(N286="základná",J286,0)</f>
        <v>0</v>
      </c>
      <c r="BF286" s="191">
        <f>IF(N286="znížená",J286,0)</f>
        <v>0</v>
      </c>
      <c r="BG286" s="191">
        <f>IF(N286="zákl. prenesená",J286,0)</f>
        <v>0</v>
      </c>
      <c r="BH286" s="191">
        <f>IF(N286="zníž. prenesená",J286,0)</f>
        <v>0</v>
      </c>
      <c r="BI286" s="191">
        <f>IF(N286="nulová",J286,0)</f>
        <v>0</v>
      </c>
      <c r="BJ286" s="19" t="s">
        <v>171</v>
      </c>
      <c r="BK286" s="191">
        <f>ROUND(I286*H286,2)</f>
        <v>0</v>
      </c>
      <c r="BL286" s="19" t="s">
        <v>91</v>
      </c>
      <c r="BM286" s="190" t="s">
        <v>3309</v>
      </c>
    </row>
    <row r="287" s="2" customFormat="1" ht="24.15" customHeight="1">
      <c r="A287" s="38"/>
      <c r="B287" s="177"/>
      <c r="C287" s="201" t="s">
        <v>1128</v>
      </c>
      <c r="D287" s="201" t="s">
        <v>201</v>
      </c>
      <c r="E287" s="202" t="s">
        <v>3310</v>
      </c>
      <c r="F287" s="203" t="s">
        <v>3311</v>
      </c>
      <c r="G287" s="204" t="s">
        <v>216</v>
      </c>
      <c r="H287" s="205">
        <v>1</v>
      </c>
      <c r="I287" s="206"/>
      <c r="J287" s="207">
        <f>ROUND(I287*H287,2)</f>
        <v>0</v>
      </c>
      <c r="K287" s="208"/>
      <c r="L287" s="209"/>
      <c r="M287" s="210" t="s">
        <v>1</v>
      </c>
      <c r="N287" s="211" t="s">
        <v>42</v>
      </c>
      <c r="O287" s="78"/>
      <c r="P287" s="188">
        <f>O287*H287</f>
        <v>0</v>
      </c>
      <c r="Q287" s="188">
        <v>0</v>
      </c>
      <c r="R287" s="188">
        <f>Q287*H287</f>
        <v>0</v>
      </c>
      <c r="S287" s="188">
        <v>0</v>
      </c>
      <c r="T287" s="189">
        <f>S287*H287</f>
        <v>0</v>
      </c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R287" s="190" t="s">
        <v>103</v>
      </c>
      <c r="AT287" s="190" t="s">
        <v>201</v>
      </c>
      <c r="AU287" s="190" t="s">
        <v>81</v>
      </c>
      <c r="AY287" s="19" t="s">
        <v>165</v>
      </c>
      <c r="BE287" s="191">
        <f>IF(N287="základná",J287,0)</f>
        <v>0</v>
      </c>
      <c r="BF287" s="191">
        <f>IF(N287="znížená",J287,0)</f>
        <v>0</v>
      </c>
      <c r="BG287" s="191">
        <f>IF(N287="zákl. prenesená",J287,0)</f>
        <v>0</v>
      </c>
      <c r="BH287" s="191">
        <f>IF(N287="zníž. prenesená",J287,0)</f>
        <v>0</v>
      </c>
      <c r="BI287" s="191">
        <f>IF(N287="nulová",J287,0)</f>
        <v>0</v>
      </c>
      <c r="BJ287" s="19" t="s">
        <v>171</v>
      </c>
      <c r="BK287" s="191">
        <f>ROUND(I287*H287,2)</f>
        <v>0</v>
      </c>
      <c r="BL287" s="19" t="s">
        <v>91</v>
      </c>
      <c r="BM287" s="190" t="s">
        <v>3312</v>
      </c>
    </row>
    <row r="288" s="2" customFormat="1" ht="24.15" customHeight="1">
      <c r="A288" s="38"/>
      <c r="B288" s="177"/>
      <c r="C288" s="201" t="s">
        <v>1132</v>
      </c>
      <c r="D288" s="201" t="s">
        <v>201</v>
      </c>
      <c r="E288" s="202" t="s">
        <v>3313</v>
      </c>
      <c r="F288" s="203" t="s">
        <v>3314</v>
      </c>
      <c r="G288" s="204" t="s">
        <v>216</v>
      </c>
      <c r="H288" s="205">
        <v>1</v>
      </c>
      <c r="I288" s="206"/>
      <c r="J288" s="207">
        <f>ROUND(I288*H288,2)</f>
        <v>0</v>
      </c>
      <c r="K288" s="208"/>
      <c r="L288" s="209"/>
      <c r="M288" s="210" t="s">
        <v>1</v>
      </c>
      <c r="N288" s="211" t="s">
        <v>42</v>
      </c>
      <c r="O288" s="78"/>
      <c r="P288" s="188">
        <f>O288*H288</f>
        <v>0</v>
      </c>
      <c r="Q288" s="188">
        <v>0</v>
      </c>
      <c r="R288" s="188">
        <f>Q288*H288</f>
        <v>0</v>
      </c>
      <c r="S288" s="188">
        <v>0</v>
      </c>
      <c r="T288" s="189">
        <f>S288*H288</f>
        <v>0</v>
      </c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R288" s="190" t="s">
        <v>103</v>
      </c>
      <c r="AT288" s="190" t="s">
        <v>201</v>
      </c>
      <c r="AU288" s="190" t="s">
        <v>81</v>
      </c>
      <c r="AY288" s="19" t="s">
        <v>165</v>
      </c>
      <c r="BE288" s="191">
        <f>IF(N288="základná",J288,0)</f>
        <v>0</v>
      </c>
      <c r="BF288" s="191">
        <f>IF(N288="znížená",J288,0)</f>
        <v>0</v>
      </c>
      <c r="BG288" s="191">
        <f>IF(N288="zákl. prenesená",J288,0)</f>
        <v>0</v>
      </c>
      <c r="BH288" s="191">
        <f>IF(N288="zníž. prenesená",J288,0)</f>
        <v>0</v>
      </c>
      <c r="BI288" s="191">
        <f>IF(N288="nulová",J288,0)</f>
        <v>0</v>
      </c>
      <c r="BJ288" s="19" t="s">
        <v>171</v>
      </c>
      <c r="BK288" s="191">
        <f>ROUND(I288*H288,2)</f>
        <v>0</v>
      </c>
      <c r="BL288" s="19" t="s">
        <v>91</v>
      </c>
      <c r="BM288" s="190" t="s">
        <v>3315</v>
      </c>
    </row>
    <row r="289" s="2" customFormat="1" ht="37.8" customHeight="1">
      <c r="A289" s="38"/>
      <c r="B289" s="177"/>
      <c r="C289" s="201" t="s">
        <v>1137</v>
      </c>
      <c r="D289" s="201" t="s">
        <v>201</v>
      </c>
      <c r="E289" s="202" t="s">
        <v>3316</v>
      </c>
      <c r="F289" s="203" t="s">
        <v>3317</v>
      </c>
      <c r="G289" s="204" t="s">
        <v>216</v>
      </c>
      <c r="H289" s="205">
        <v>1</v>
      </c>
      <c r="I289" s="206"/>
      <c r="J289" s="207">
        <f>ROUND(I289*H289,2)</f>
        <v>0</v>
      </c>
      <c r="K289" s="208"/>
      <c r="L289" s="209"/>
      <c r="M289" s="210" t="s">
        <v>1</v>
      </c>
      <c r="N289" s="211" t="s">
        <v>42</v>
      </c>
      <c r="O289" s="78"/>
      <c r="P289" s="188">
        <f>O289*H289</f>
        <v>0</v>
      </c>
      <c r="Q289" s="188">
        <v>0</v>
      </c>
      <c r="R289" s="188">
        <f>Q289*H289</f>
        <v>0</v>
      </c>
      <c r="S289" s="188">
        <v>0</v>
      </c>
      <c r="T289" s="189">
        <f>S289*H289</f>
        <v>0</v>
      </c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R289" s="190" t="s">
        <v>103</v>
      </c>
      <c r="AT289" s="190" t="s">
        <v>201</v>
      </c>
      <c r="AU289" s="190" t="s">
        <v>81</v>
      </c>
      <c r="AY289" s="19" t="s">
        <v>165</v>
      </c>
      <c r="BE289" s="191">
        <f>IF(N289="základná",J289,0)</f>
        <v>0</v>
      </c>
      <c r="BF289" s="191">
        <f>IF(N289="znížená",J289,0)</f>
        <v>0</v>
      </c>
      <c r="BG289" s="191">
        <f>IF(N289="zákl. prenesená",J289,0)</f>
        <v>0</v>
      </c>
      <c r="BH289" s="191">
        <f>IF(N289="zníž. prenesená",J289,0)</f>
        <v>0</v>
      </c>
      <c r="BI289" s="191">
        <f>IF(N289="nulová",J289,0)</f>
        <v>0</v>
      </c>
      <c r="BJ289" s="19" t="s">
        <v>171</v>
      </c>
      <c r="BK289" s="191">
        <f>ROUND(I289*H289,2)</f>
        <v>0</v>
      </c>
      <c r="BL289" s="19" t="s">
        <v>91</v>
      </c>
      <c r="BM289" s="190" t="s">
        <v>3318</v>
      </c>
    </row>
    <row r="290" s="2" customFormat="1" ht="24.15" customHeight="1">
      <c r="A290" s="38"/>
      <c r="B290" s="177"/>
      <c r="C290" s="201" t="s">
        <v>1141</v>
      </c>
      <c r="D290" s="201" t="s">
        <v>201</v>
      </c>
      <c r="E290" s="202" t="s">
        <v>3319</v>
      </c>
      <c r="F290" s="203" t="s">
        <v>3320</v>
      </c>
      <c r="G290" s="204" t="s">
        <v>216</v>
      </c>
      <c r="H290" s="205">
        <v>12</v>
      </c>
      <c r="I290" s="206"/>
      <c r="J290" s="207">
        <f>ROUND(I290*H290,2)</f>
        <v>0</v>
      </c>
      <c r="K290" s="208"/>
      <c r="L290" s="209"/>
      <c r="M290" s="210" t="s">
        <v>1</v>
      </c>
      <c r="N290" s="211" t="s">
        <v>42</v>
      </c>
      <c r="O290" s="78"/>
      <c r="P290" s="188">
        <f>O290*H290</f>
        <v>0</v>
      </c>
      <c r="Q290" s="188">
        <v>0</v>
      </c>
      <c r="R290" s="188">
        <f>Q290*H290</f>
        <v>0</v>
      </c>
      <c r="S290" s="188">
        <v>0</v>
      </c>
      <c r="T290" s="189">
        <f>S290*H290</f>
        <v>0</v>
      </c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R290" s="190" t="s">
        <v>103</v>
      </c>
      <c r="AT290" s="190" t="s">
        <v>201</v>
      </c>
      <c r="AU290" s="190" t="s">
        <v>81</v>
      </c>
      <c r="AY290" s="19" t="s">
        <v>165</v>
      </c>
      <c r="BE290" s="191">
        <f>IF(N290="základná",J290,0)</f>
        <v>0</v>
      </c>
      <c r="BF290" s="191">
        <f>IF(N290="znížená",J290,0)</f>
        <v>0</v>
      </c>
      <c r="BG290" s="191">
        <f>IF(N290="zákl. prenesená",J290,0)</f>
        <v>0</v>
      </c>
      <c r="BH290" s="191">
        <f>IF(N290="zníž. prenesená",J290,0)</f>
        <v>0</v>
      </c>
      <c r="BI290" s="191">
        <f>IF(N290="nulová",J290,0)</f>
        <v>0</v>
      </c>
      <c r="BJ290" s="19" t="s">
        <v>171</v>
      </c>
      <c r="BK290" s="191">
        <f>ROUND(I290*H290,2)</f>
        <v>0</v>
      </c>
      <c r="BL290" s="19" t="s">
        <v>91</v>
      </c>
      <c r="BM290" s="190" t="s">
        <v>3321</v>
      </c>
    </row>
    <row r="291" s="2" customFormat="1" ht="37.8" customHeight="1">
      <c r="A291" s="38"/>
      <c r="B291" s="177"/>
      <c r="C291" s="201" t="s">
        <v>1146</v>
      </c>
      <c r="D291" s="201" t="s">
        <v>201</v>
      </c>
      <c r="E291" s="202" t="s">
        <v>3322</v>
      </c>
      <c r="F291" s="203" t="s">
        <v>3323</v>
      </c>
      <c r="G291" s="204" t="s">
        <v>216</v>
      </c>
      <c r="H291" s="205">
        <v>12</v>
      </c>
      <c r="I291" s="206"/>
      <c r="J291" s="207">
        <f>ROUND(I291*H291,2)</f>
        <v>0</v>
      </c>
      <c r="K291" s="208"/>
      <c r="L291" s="209"/>
      <c r="M291" s="210" t="s">
        <v>1</v>
      </c>
      <c r="N291" s="211" t="s">
        <v>42</v>
      </c>
      <c r="O291" s="78"/>
      <c r="P291" s="188">
        <f>O291*H291</f>
        <v>0</v>
      </c>
      <c r="Q291" s="188">
        <v>0</v>
      </c>
      <c r="R291" s="188">
        <f>Q291*H291</f>
        <v>0</v>
      </c>
      <c r="S291" s="188">
        <v>0</v>
      </c>
      <c r="T291" s="189">
        <f>S291*H291</f>
        <v>0</v>
      </c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R291" s="190" t="s">
        <v>103</v>
      </c>
      <c r="AT291" s="190" t="s">
        <v>201</v>
      </c>
      <c r="AU291" s="190" t="s">
        <v>81</v>
      </c>
      <c r="AY291" s="19" t="s">
        <v>165</v>
      </c>
      <c r="BE291" s="191">
        <f>IF(N291="základná",J291,0)</f>
        <v>0</v>
      </c>
      <c r="BF291" s="191">
        <f>IF(N291="znížená",J291,0)</f>
        <v>0</v>
      </c>
      <c r="BG291" s="191">
        <f>IF(N291="zákl. prenesená",J291,0)</f>
        <v>0</v>
      </c>
      <c r="BH291" s="191">
        <f>IF(N291="zníž. prenesená",J291,0)</f>
        <v>0</v>
      </c>
      <c r="BI291" s="191">
        <f>IF(N291="nulová",J291,0)</f>
        <v>0</v>
      </c>
      <c r="BJ291" s="19" t="s">
        <v>171</v>
      </c>
      <c r="BK291" s="191">
        <f>ROUND(I291*H291,2)</f>
        <v>0</v>
      </c>
      <c r="BL291" s="19" t="s">
        <v>91</v>
      </c>
      <c r="BM291" s="190" t="s">
        <v>3324</v>
      </c>
    </row>
    <row r="292" s="2" customFormat="1" ht="37.8" customHeight="1">
      <c r="A292" s="38"/>
      <c r="B292" s="177"/>
      <c r="C292" s="201" t="s">
        <v>1152</v>
      </c>
      <c r="D292" s="201" t="s">
        <v>201</v>
      </c>
      <c r="E292" s="202" t="s">
        <v>3325</v>
      </c>
      <c r="F292" s="203" t="s">
        <v>3326</v>
      </c>
      <c r="G292" s="204" t="s">
        <v>216</v>
      </c>
      <c r="H292" s="205">
        <v>12</v>
      </c>
      <c r="I292" s="206"/>
      <c r="J292" s="207">
        <f>ROUND(I292*H292,2)</f>
        <v>0</v>
      </c>
      <c r="K292" s="208"/>
      <c r="L292" s="209"/>
      <c r="M292" s="210" t="s">
        <v>1</v>
      </c>
      <c r="N292" s="211" t="s">
        <v>42</v>
      </c>
      <c r="O292" s="78"/>
      <c r="P292" s="188">
        <f>O292*H292</f>
        <v>0</v>
      </c>
      <c r="Q292" s="188">
        <v>0</v>
      </c>
      <c r="R292" s="188">
        <f>Q292*H292</f>
        <v>0</v>
      </c>
      <c r="S292" s="188">
        <v>0</v>
      </c>
      <c r="T292" s="189">
        <f>S292*H292</f>
        <v>0</v>
      </c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R292" s="190" t="s">
        <v>103</v>
      </c>
      <c r="AT292" s="190" t="s">
        <v>201</v>
      </c>
      <c r="AU292" s="190" t="s">
        <v>81</v>
      </c>
      <c r="AY292" s="19" t="s">
        <v>165</v>
      </c>
      <c r="BE292" s="191">
        <f>IF(N292="základná",J292,0)</f>
        <v>0</v>
      </c>
      <c r="BF292" s="191">
        <f>IF(N292="znížená",J292,0)</f>
        <v>0</v>
      </c>
      <c r="BG292" s="191">
        <f>IF(N292="zákl. prenesená",J292,0)</f>
        <v>0</v>
      </c>
      <c r="BH292" s="191">
        <f>IF(N292="zníž. prenesená",J292,0)</f>
        <v>0</v>
      </c>
      <c r="BI292" s="191">
        <f>IF(N292="nulová",J292,0)</f>
        <v>0</v>
      </c>
      <c r="BJ292" s="19" t="s">
        <v>171</v>
      </c>
      <c r="BK292" s="191">
        <f>ROUND(I292*H292,2)</f>
        <v>0</v>
      </c>
      <c r="BL292" s="19" t="s">
        <v>91</v>
      </c>
      <c r="BM292" s="190" t="s">
        <v>3327</v>
      </c>
    </row>
    <row r="293" s="2" customFormat="1" ht="24.15" customHeight="1">
      <c r="A293" s="38"/>
      <c r="B293" s="177"/>
      <c r="C293" s="201" t="s">
        <v>1157</v>
      </c>
      <c r="D293" s="201" t="s">
        <v>201</v>
      </c>
      <c r="E293" s="202" t="s">
        <v>3328</v>
      </c>
      <c r="F293" s="203" t="s">
        <v>3329</v>
      </c>
      <c r="G293" s="204" t="s">
        <v>216</v>
      </c>
      <c r="H293" s="205">
        <v>1</v>
      </c>
      <c r="I293" s="206"/>
      <c r="J293" s="207">
        <f>ROUND(I293*H293,2)</f>
        <v>0</v>
      </c>
      <c r="K293" s="208"/>
      <c r="L293" s="209"/>
      <c r="M293" s="210" t="s">
        <v>1</v>
      </c>
      <c r="N293" s="211" t="s">
        <v>42</v>
      </c>
      <c r="O293" s="78"/>
      <c r="P293" s="188">
        <f>O293*H293</f>
        <v>0</v>
      </c>
      <c r="Q293" s="188">
        <v>0</v>
      </c>
      <c r="R293" s="188">
        <f>Q293*H293</f>
        <v>0</v>
      </c>
      <c r="S293" s="188">
        <v>0</v>
      </c>
      <c r="T293" s="189">
        <f>S293*H293</f>
        <v>0</v>
      </c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R293" s="190" t="s">
        <v>103</v>
      </c>
      <c r="AT293" s="190" t="s">
        <v>201</v>
      </c>
      <c r="AU293" s="190" t="s">
        <v>81</v>
      </c>
      <c r="AY293" s="19" t="s">
        <v>165</v>
      </c>
      <c r="BE293" s="191">
        <f>IF(N293="základná",J293,0)</f>
        <v>0</v>
      </c>
      <c r="BF293" s="191">
        <f>IF(N293="znížená",J293,0)</f>
        <v>0</v>
      </c>
      <c r="BG293" s="191">
        <f>IF(N293="zákl. prenesená",J293,0)</f>
        <v>0</v>
      </c>
      <c r="BH293" s="191">
        <f>IF(N293="zníž. prenesená",J293,0)</f>
        <v>0</v>
      </c>
      <c r="BI293" s="191">
        <f>IF(N293="nulová",J293,0)</f>
        <v>0</v>
      </c>
      <c r="BJ293" s="19" t="s">
        <v>171</v>
      </c>
      <c r="BK293" s="191">
        <f>ROUND(I293*H293,2)</f>
        <v>0</v>
      </c>
      <c r="BL293" s="19" t="s">
        <v>91</v>
      </c>
      <c r="BM293" s="190" t="s">
        <v>3330</v>
      </c>
    </row>
    <row r="294" s="2" customFormat="1" ht="24.15" customHeight="1">
      <c r="A294" s="38"/>
      <c r="B294" s="177"/>
      <c r="C294" s="201" t="s">
        <v>1161</v>
      </c>
      <c r="D294" s="201" t="s">
        <v>201</v>
      </c>
      <c r="E294" s="202" t="s">
        <v>3331</v>
      </c>
      <c r="F294" s="203" t="s">
        <v>3332</v>
      </c>
      <c r="G294" s="204" t="s">
        <v>216</v>
      </c>
      <c r="H294" s="205">
        <v>1</v>
      </c>
      <c r="I294" s="206"/>
      <c r="J294" s="207">
        <f>ROUND(I294*H294,2)</f>
        <v>0</v>
      </c>
      <c r="K294" s="208"/>
      <c r="L294" s="209"/>
      <c r="M294" s="210" t="s">
        <v>1</v>
      </c>
      <c r="N294" s="211" t="s">
        <v>42</v>
      </c>
      <c r="O294" s="78"/>
      <c r="P294" s="188">
        <f>O294*H294</f>
        <v>0</v>
      </c>
      <c r="Q294" s="188">
        <v>0</v>
      </c>
      <c r="R294" s="188">
        <f>Q294*H294</f>
        <v>0</v>
      </c>
      <c r="S294" s="188">
        <v>0</v>
      </c>
      <c r="T294" s="189">
        <f>S294*H294</f>
        <v>0</v>
      </c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R294" s="190" t="s">
        <v>103</v>
      </c>
      <c r="AT294" s="190" t="s">
        <v>201</v>
      </c>
      <c r="AU294" s="190" t="s">
        <v>81</v>
      </c>
      <c r="AY294" s="19" t="s">
        <v>165</v>
      </c>
      <c r="BE294" s="191">
        <f>IF(N294="základná",J294,0)</f>
        <v>0</v>
      </c>
      <c r="BF294" s="191">
        <f>IF(N294="znížená",J294,0)</f>
        <v>0</v>
      </c>
      <c r="BG294" s="191">
        <f>IF(N294="zákl. prenesená",J294,0)</f>
        <v>0</v>
      </c>
      <c r="BH294" s="191">
        <f>IF(N294="zníž. prenesená",J294,0)</f>
        <v>0</v>
      </c>
      <c r="BI294" s="191">
        <f>IF(N294="nulová",J294,0)</f>
        <v>0</v>
      </c>
      <c r="BJ294" s="19" t="s">
        <v>171</v>
      </c>
      <c r="BK294" s="191">
        <f>ROUND(I294*H294,2)</f>
        <v>0</v>
      </c>
      <c r="BL294" s="19" t="s">
        <v>91</v>
      </c>
      <c r="BM294" s="190" t="s">
        <v>3333</v>
      </c>
    </row>
    <row r="295" s="2" customFormat="1" ht="24.15" customHeight="1">
      <c r="A295" s="38"/>
      <c r="B295" s="177"/>
      <c r="C295" s="201" t="s">
        <v>1167</v>
      </c>
      <c r="D295" s="201" t="s">
        <v>201</v>
      </c>
      <c r="E295" s="202" t="s">
        <v>3334</v>
      </c>
      <c r="F295" s="203" t="s">
        <v>3335</v>
      </c>
      <c r="G295" s="204" t="s">
        <v>216</v>
      </c>
      <c r="H295" s="205">
        <v>1</v>
      </c>
      <c r="I295" s="206"/>
      <c r="J295" s="207">
        <f>ROUND(I295*H295,2)</f>
        <v>0</v>
      </c>
      <c r="K295" s="208"/>
      <c r="L295" s="209"/>
      <c r="M295" s="210" t="s">
        <v>1</v>
      </c>
      <c r="N295" s="211" t="s">
        <v>42</v>
      </c>
      <c r="O295" s="78"/>
      <c r="P295" s="188">
        <f>O295*H295</f>
        <v>0</v>
      </c>
      <c r="Q295" s="188">
        <v>0</v>
      </c>
      <c r="R295" s="188">
        <f>Q295*H295</f>
        <v>0</v>
      </c>
      <c r="S295" s="188">
        <v>0</v>
      </c>
      <c r="T295" s="189">
        <f>S295*H295</f>
        <v>0</v>
      </c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R295" s="190" t="s">
        <v>103</v>
      </c>
      <c r="AT295" s="190" t="s">
        <v>201</v>
      </c>
      <c r="AU295" s="190" t="s">
        <v>81</v>
      </c>
      <c r="AY295" s="19" t="s">
        <v>165</v>
      </c>
      <c r="BE295" s="191">
        <f>IF(N295="základná",J295,0)</f>
        <v>0</v>
      </c>
      <c r="BF295" s="191">
        <f>IF(N295="znížená",J295,0)</f>
        <v>0</v>
      </c>
      <c r="BG295" s="191">
        <f>IF(N295="zákl. prenesená",J295,0)</f>
        <v>0</v>
      </c>
      <c r="BH295" s="191">
        <f>IF(N295="zníž. prenesená",J295,0)</f>
        <v>0</v>
      </c>
      <c r="BI295" s="191">
        <f>IF(N295="nulová",J295,0)</f>
        <v>0</v>
      </c>
      <c r="BJ295" s="19" t="s">
        <v>171</v>
      </c>
      <c r="BK295" s="191">
        <f>ROUND(I295*H295,2)</f>
        <v>0</v>
      </c>
      <c r="BL295" s="19" t="s">
        <v>91</v>
      </c>
      <c r="BM295" s="190" t="s">
        <v>3336</v>
      </c>
    </row>
    <row r="296" s="2" customFormat="1" ht="16.5" customHeight="1">
      <c r="A296" s="38"/>
      <c r="B296" s="177"/>
      <c r="C296" s="178" t="s">
        <v>1173</v>
      </c>
      <c r="D296" s="178" t="s">
        <v>167</v>
      </c>
      <c r="E296" s="179" t="s">
        <v>3337</v>
      </c>
      <c r="F296" s="180" t="s">
        <v>3338</v>
      </c>
      <c r="G296" s="181" t="s">
        <v>216</v>
      </c>
      <c r="H296" s="182">
        <v>1</v>
      </c>
      <c r="I296" s="183"/>
      <c r="J296" s="184">
        <f>ROUND(I296*H296,2)</f>
        <v>0</v>
      </c>
      <c r="K296" s="185"/>
      <c r="L296" s="39"/>
      <c r="M296" s="186" t="s">
        <v>1</v>
      </c>
      <c r="N296" s="187" t="s">
        <v>42</v>
      </c>
      <c r="O296" s="78"/>
      <c r="P296" s="188">
        <f>O296*H296</f>
        <v>0</v>
      </c>
      <c r="Q296" s="188">
        <v>0</v>
      </c>
      <c r="R296" s="188">
        <f>Q296*H296</f>
        <v>0</v>
      </c>
      <c r="S296" s="188">
        <v>0</v>
      </c>
      <c r="T296" s="189">
        <f>S296*H296</f>
        <v>0</v>
      </c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R296" s="190" t="s">
        <v>91</v>
      </c>
      <c r="AT296" s="190" t="s">
        <v>167</v>
      </c>
      <c r="AU296" s="190" t="s">
        <v>81</v>
      </c>
      <c r="AY296" s="19" t="s">
        <v>165</v>
      </c>
      <c r="BE296" s="191">
        <f>IF(N296="základná",J296,0)</f>
        <v>0</v>
      </c>
      <c r="BF296" s="191">
        <f>IF(N296="znížená",J296,0)</f>
        <v>0</v>
      </c>
      <c r="BG296" s="191">
        <f>IF(N296="zákl. prenesená",J296,0)</f>
        <v>0</v>
      </c>
      <c r="BH296" s="191">
        <f>IF(N296="zníž. prenesená",J296,0)</f>
        <v>0</v>
      </c>
      <c r="BI296" s="191">
        <f>IF(N296="nulová",J296,0)</f>
        <v>0</v>
      </c>
      <c r="BJ296" s="19" t="s">
        <v>171</v>
      </c>
      <c r="BK296" s="191">
        <f>ROUND(I296*H296,2)</f>
        <v>0</v>
      </c>
      <c r="BL296" s="19" t="s">
        <v>91</v>
      </c>
      <c r="BM296" s="190" t="s">
        <v>3339</v>
      </c>
    </row>
    <row r="297" s="12" customFormat="1" ht="25.92" customHeight="1">
      <c r="A297" s="12"/>
      <c r="B297" s="164"/>
      <c r="C297" s="12"/>
      <c r="D297" s="165" t="s">
        <v>75</v>
      </c>
      <c r="E297" s="166" t="s">
        <v>3340</v>
      </c>
      <c r="F297" s="166" t="s">
        <v>3341</v>
      </c>
      <c r="G297" s="12"/>
      <c r="H297" s="12"/>
      <c r="I297" s="167"/>
      <c r="J297" s="168">
        <f>BK297</f>
        <v>0</v>
      </c>
      <c r="K297" s="12"/>
      <c r="L297" s="164"/>
      <c r="M297" s="169"/>
      <c r="N297" s="170"/>
      <c r="O297" s="170"/>
      <c r="P297" s="171">
        <f>SUM(P298:P299)</f>
        <v>0</v>
      </c>
      <c r="Q297" s="170"/>
      <c r="R297" s="171">
        <f>SUM(R298:R299)</f>
        <v>0</v>
      </c>
      <c r="S297" s="170"/>
      <c r="T297" s="172">
        <f>SUM(T298:T299)</f>
        <v>0</v>
      </c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R297" s="165" t="s">
        <v>81</v>
      </c>
      <c r="AT297" s="173" t="s">
        <v>75</v>
      </c>
      <c r="AU297" s="173" t="s">
        <v>76</v>
      </c>
      <c r="AY297" s="165" t="s">
        <v>165</v>
      </c>
      <c r="BK297" s="174">
        <f>SUM(BK298:BK299)</f>
        <v>0</v>
      </c>
    </row>
    <row r="298" s="2" customFormat="1" ht="66.75" customHeight="1">
      <c r="A298" s="38"/>
      <c r="B298" s="177"/>
      <c r="C298" s="201" t="s">
        <v>1180</v>
      </c>
      <c r="D298" s="201" t="s">
        <v>201</v>
      </c>
      <c r="E298" s="202" t="s">
        <v>3342</v>
      </c>
      <c r="F298" s="203" t="s">
        <v>3343</v>
      </c>
      <c r="G298" s="204" t="s">
        <v>216</v>
      </c>
      <c r="H298" s="205">
        <v>1</v>
      </c>
      <c r="I298" s="206"/>
      <c r="J298" s="207">
        <f>ROUND(I298*H298,2)</f>
        <v>0</v>
      </c>
      <c r="K298" s="208"/>
      <c r="L298" s="209"/>
      <c r="M298" s="210" t="s">
        <v>1</v>
      </c>
      <c r="N298" s="211" t="s">
        <v>42</v>
      </c>
      <c r="O298" s="78"/>
      <c r="P298" s="188">
        <f>O298*H298</f>
        <v>0</v>
      </c>
      <c r="Q298" s="188">
        <v>0</v>
      </c>
      <c r="R298" s="188">
        <f>Q298*H298</f>
        <v>0</v>
      </c>
      <c r="S298" s="188">
        <v>0</v>
      </c>
      <c r="T298" s="189">
        <f>S298*H298</f>
        <v>0</v>
      </c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R298" s="190" t="s">
        <v>103</v>
      </c>
      <c r="AT298" s="190" t="s">
        <v>201</v>
      </c>
      <c r="AU298" s="190" t="s">
        <v>81</v>
      </c>
      <c r="AY298" s="19" t="s">
        <v>165</v>
      </c>
      <c r="BE298" s="191">
        <f>IF(N298="základná",J298,0)</f>
        <v>0</v>
      </c>
      <c r="BF298" s="191">
        <f>IF(N298="znížená",J298,0)</f>
        <v>0</v>
      </c>
      <c r="BG298" s="191">
        <f>IF(N298="zákl. prenesená",J298,0)</f>
        <v>0</v>
      </c>
      <c r="BH298" s="191">
        <f>IF(N298="zníž. prenesená",J298,0)</f>
        <v>0</v>
      </c>
      <c r="BI298" s="191">
        <f>IF(N298="nulová",J298,0)</f>
        <v>0</v>
      </c>
      <c r="BJ298" s="19" t="s">
        <v>171</v>
      </c>
      <c r="BK298" s="191">
        <f>ROUND(I298*H298,2)</f>
        <v>0</v>
      </c>
      <c r="BL298" s="19" t="s">
        <v>91</v>
      </c>
      <c r="BM298" s="190" t="s">
        <v>3344</v>
      </c>
    </row>
    <row r="299" s="2" customFormat="1" ht="62.7" customHeight="1">
      <c r="A299" s="38"/>
      <c r="B299" s="177"/>
      <c r="C299" s="201" t="s">
        <v>1197</v>
      </c>
      <c r="D299" s="201" t="s">
        <v>201</v>
      </c>
      <c r="E299" s="202" t="s">
        <v>3345</v>
      </c>
      <c r="F299" s="203" t="s">
        <v>3346</v>
      </c>
      <c r="G299" s="204" t="s">
        <v>216</v>
      </c>
      <c r="H299" s="205">
        <v>1</v>
      </c>
      <c r="I299" s="206"/>
      <c r="J299" s="207">
        <f>ROUND(I299*H299,2)</f>
        <v>0</v>
      </c>
      <c r="K299" s="208"/>
      <c r="L299" s="209"/>
      <c r="M299" s="210" t="s">
        <v>1</v>
      </c>
      <c r="N299" s="211" t="s">
        <v>42</v>
      </c>
      <c r="O299" s="78"/>
      <c r="P299" s="188">
        <f>O299*H299</f>
        <v>0</v>
      </c>
      <c r="Q299" s="188">
        <v>0</v>
      </c>
      <c r="R299" s="188">
        <f>Q299*H299</f>
        <v>0</v>
      </c>
      <c r="S299" s="188">
        <v>0</v>
      </c>
      <c r="T299" s="189">
        <f>S299*H299</f>
        <v>0</v>
      </c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R299" s="190" t="s">
        <v>103</v>
      </c>
      <c r="AT299" s="190" t="s">
        <v>201</v>
      </c>
      <c r="AU299" s="190" t="s">
        <v>81</v>
      </c>
      <c r="AY299" s="19" t="s">
        <v>165</v>
      </c>
      <c r="BE299" s="191">
        <f>IF(N299="základná",J299,0)</f>
        <v>0</v>
      </c>
      <c r="BF299" s="191">
        <f>IF(N299="znížená",J299,0)</f>
        <v>0</v>
      </c>
      <c r="BG299" s="191">
        <f>IF(N299="zákl. prenesená",J299,0)</f>
        <v>0</v>
      </c>
      <c r="BH299" s="191">
        <f>IF(N299="zníž. prenesená",J299,0)</f>
        <v>0</v>
      </c>
      <c r="BI299" s="191">
        <f>IF(N299="nulová",J299,0)</f>
        <v>0</v>
      </c>
      <c r="BJ299" s="19" t="s">
        <v>171</v>
      </c>
      <c r="BK299" s="191">
        <f>ROUND(I299*H299,2)</f>
        <v>0</v>
      </c>
      <c r="BL299" s="19" t="s">
        <v>91</v>
      </c>
      <c r="BM299" s="190" t="s">
        <v>3347</v>
      </c>
    </row>
    <row r="300" s="12" customFormat="1" ht="25.92" customHeight="1">
      <c r="A300" s="12"/>
      <c r="B300" s="164"/>
      <c r="C300" s="12"/>
      <c r="D300" s="165" t="s">
        <v>75</v>
      </c>
      <c r="E300" s="166" t="s">
        <v>3348</v>
      </c>
      <c r="F300" s="166" t="s">
        <v>3349</v>
      </c>
      <c r="G300" s="12"/>
      <c r="H300" s="12"/>
      <c r="I300" s="167"/>
      <c r="J300" s="168">
        <f>BK300</f>
        <v>0</v>
      </c>
      <c r="K300" s="12"/>
      <c r="L300" s="164"/>
      <c r="M300" s="169"/>
      <c r="N300" s="170"/>
      <c r="O300" s="170"/>
      <c r="P300" s="171">
        <f>SUM(P301:P347)</f>
        <v>0</v>
      </c>
      <c r="Q300" s="170"/>
      <c r="R300" s="171">
        <f>SUM(R301:R347)</f>
        <v>0</v>
      </c>
      <c r="S300" s="170"/>
      <c r="T300" s="172">
        <f>SUM(T301:T347)</f>
        <v>0</v>
      </c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R300" s="165" t="s">
        <v>81</v>
      </c>
      <c r="AT300" s="173" t="s">
        <v>75</v>
      </c>
      <c r="AU300" s="173" t="s">
        <v>76</v>
      </c>
      <c r="AY300" s="165" t="s">
        <v>165</v>
      </c>
      <c r="BK300" s="174">
        <f>SUM(BK301:BK347)</f>
        <v>0</v>
      </c>
    </row>
    <row r="301" s="2" customFormat="1" ht="21.75" customHeight="1">
      <c r="A301" s="38"/>
      <c r="B301" s="177"/>
      <c r="C301" s="178" t="s">
        <v>1208</v>
      </c>
      <c r="D301" s="178" t="s">
        <v>167</v>
      </c>
      <c r="E301" s="179" t="s">
        <v>3350</v>
      </c>
      <c r="F301" s="180" t="s">
        <v>3351</v>
      </c>
      <c r="G301" s="181" t="s">
        <v>216</v>
      </c>
      <c r="H301" s="182">
        <v>130</v>
      </c>
      <c r="I301" s="183"/>
      <c r="J301" s="184">
        <f>ROUND(I301*H301,2)</f>
        <v>0</v>
      </c>
      <c r="K301" s="185"/>
      <c r="L301" s="39"/>
      <c r="M301" s="186" t="s">
        <v>1</v>
      </c>
      <c r="N301" s="187" t="s">
        <v>42</v>
      </c>
      <c r="O301" s="78"/>
      <c r="P301" s="188">
        <f>O301*H301</f>
        <v>0</v>
      </c>
      <c r="Q301" s="188">
        <v>0</v>
      </c>
      <c r="R301" s="188">
        <f>Q301*H301</f>
        <v>0</v>
      </c>
      <c r="S301" s="188">
        <v>0</v>
      </c>
      <c r="T301" s="189">
        <f>S301*H301</f>
        <v>0</v>
      </c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R301" s="190" t="s">
        <v>91</v>
      </c>
      <c r="AT301" s="190" t="s">
        <v>167</v>
      </c>
      <c r="AU301" s="190" t="s">
        <v>81</v>
      </c>
      <c r="AY301" s="19" t="s">
        <v>165</v>
      </c>
      <c r="BE301" s="191">
        <f>IF(N301="základná",J301,0)</f>
        <v>0</v>
      </c>
      <c r="BF301" s="191">
        <f>IF(N301="znížená",J301,0)</f>
        <v>0</v>
      </c>
      <c r="BG301" s="191">
        <f>IF(N301="zákl. prenesená",J301,0)</f>
        <v>0</v>
      </c>
      <c r="BH301" s="191">
        <f>IF(N301="zníž. prenesená",J301,0)</f>
        <v>0</v>
      </c>
      <c r="BI301" s="191">
        <f>IF(N301="nulová",J301,0)</f>
        <v>0</v>
      </c>
      <c r="BJ301" s="19" t="s">
        <v>171</v>
      </c>
      <c r="BK301" s="191">
        <f>ROUND(I301*H301,2)</f>
        <v>0</v>
      </c>
      <c r="BL301" s="19" t="s">
        <v>91</v>
      </c>
      <c r="BM301" s="190" t="s">
        <v>3352</v>
      </c>
    </row>
    <row r="302" s="2" customFormat="1" ht="16.5" customHeight="1">
      <c r="A302" s="38"/>
      <c r="B302" s="177"/>
      <c r="C302" s="201" t="s">
        <v>1213</v>
      </c>
      <c r="D302" s="201" t="s">
        <v>201</v>
      </c>
      <c r="E302" s="202" t="s">
        <v>3353</v>
      </c>
      <c r="F302" s="203" t="s">
        <v>3354</v>
      </c>
      <c r="G302" s="204" t="s">
        <v>216</v>
      </c>
      <c r="H302" s="205">
        <v>130</v>
      </c>
      <c r="I302" s="206"/>
      <c r="J302" s="207">
        <f>ROUND(I302*H302,2)</f>
        <v>0</v>
      </c>
      <c r="K302" s="208"/>
      <c r="L302" s="209"/>
      <c r="M302" s="210" t="s">
        <v>1</v>
      </c>
      <c r="N302" s="211" t="s">
        <v>42</v>
      </c>
      <c r="O302" s="78"/>
      <c r="P302" s="188">
        <f>O302*H302</f>
        <v>0</v>
      </c>
      <c r="Q302" s="188">
        <v>0</v>
      </c>
      <c r="R302" s="188">
        <f>Q302*H302</f>
        <v>0</v>
      </c>
      <c r="S302" s="188">
        <v>0</v>
      </c>
      <c r="T302" s="189">
        <f>S302*H302</f>
        <v>0</v>
      </c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R302" s="190" t="s">
        <v>103</v>
      </c>
      <c r="AT302" s="190" t="s">
        <v>201</v>
      </c>
      <c r="AU302" s="190" t="s">
        <v>81</v>
      </c>
      <c r="AY302" s="19" t="s">
        <v>165</v>
      </c>
      <c r="BE302" s="191">
        <f>IF(N302="základná",J302,0)</f>
        <v>0</v>
      </c>
      <c r="BF302" s="191">
        <f>IF(N302="znížená",J302,0)</f>
        <v>0</v>
      </c>
      <c r="BG302" s="191">
        <f>IF(N302="zákl. prenesená",J302,0)</f>
        <v>0</v>
      </c>
      <c r="BH302" s="191">
        <f>IF(N302="zníž. prenesená",J302,0)</f>
        <v>0</v>
      </c>
      <c r="BI302" s="191">
        <f>IF(N302="nulová",J302,0)</f>
        <v>0</v>
      </c>
      <c r="BJ302" s="19" t="s">
        <v>171</v>
      </c>
      <c r="BK302" s="191">
        <f>ROUND(I302*H302,2)</f>
        <v>0</v>
      </c>
      <c r="BL302" s="19" t="s">
        <v>91</v>
      </c>
      <c r="BM302" s="190" t="s">
        <v>3355</v>
      </c>
    </row>
    <row r="303" s="2" customFormat="1" ht="24.15" customHeight="1">
      <c r="A303" s="38"/>
      <c r="B303" s="177"/>
      <c r="C303" s="201" t="s">
        <v>1222</v>
      </c>
      <c r="D303" s="201" t="s">
        <v>201</v>
      </c>
      <c r="E303" s="202" t="s">
        <v>3356</v>
      </c>
      <c r="F303" s="203" t="s">
        <v>3357</v>
      </c>
      <c r="G303" s="204" t="s">
        <v>222</v>
      </c>
      <c r="H303" s="205">
        <v>50</v>
      </c>
      <c r="I303" s="206"/>
      <c r="J303" s="207">
        <f>ROUND(I303*H303,2)</f>
        <v>0</v>
      </c>
      <c r="K303" s="208"/>
      <c r="L303" s="209"/>
      <c r="M303" s="210" t="s">
        <v>1</v>
      </c>
      <c r="N303" s="211" t="s">
        <v>42</v>
      </c>
      <c r="O303" s="78"/>
      <c r="P303" s="188">
        <f>O303*H303</f>
        <v>0</v>
      </c>
      <c r="Q303" s="188">
        <v>0</v>
      </c>
      <c r="R303" s="188">
        <f>Q303*H303</f>
        <v>0</v>
      </c>
      <c r="S303" s="188">
        <v>0</v>
      </c>
      <c r="T303" s="189">
        <f>S303*H303</f>
        <v>0</v>
      </c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R303" s="190" t="s">
        <v>103</v>
      </c>
      <c r="AT303" s="190" t="s">
        <v>201</v>
      </c>
      <c r="AU303" s="190" t="s">
        <v>81</v>
      </c>
      <c r="AY303" s="19" t="s">
        <v>165</v>
      </c>
      <c r="BE303" s="191">
        <f>IF(N303="základná",J303,0)</f>
        <v>0</v>
      </c>
      <c r="BF303" s="191">
        <f>IF(N303="znížená",J303,0)</f>
        <v>0</v>
      </c>
      <c r="BG303" s="191">
        <f>IF(N303="zákl. prenesená",J303,0)</f>
        <v>0</v>
      </c>
      <c r="BH303" s="191">
        <f>IF(N303="zníž. prenesená",J303,0)</f>
        <v>0</v>
      </c>
      <c r="BI303" s="191">
        <f>IF(N303="nulová",J303,0)</f>
        <v>0</v>
      </c>
      <c r="BJ303" s="19" t="s">
        <v>171</v>
      </c>
      <c r="BK303" s="191">
        <f>ROUND(I303*H303,2)</f>
        <v>0</v>
      </c>
      <c r="BL303" s="19" t="s">
        <v>91</v>
      </c>
      <c r="BM303" s="190" t="s">
        <v>3358</v>
      </c>
    </row>
    <row r="304" s="2" customFormat="1" ht="21.75" customHeight="1">
      <c r="A304" s="38"/>
      <c r="B304" s="177"/>
      <c r="C304" s="178" t="s">
        <v>1229</v>
      </c>
      <c r="D304" s="178" t="s">
        <v>167</v>
      </c>
      <c r="E304" s="179" t="s">
        <v>3359</v>
      </c>
      <c r="F304" s="180" t="s">
        <v>3360</v>
      </c>
      <c r="G304" s="181" t="s">
        <v>216</v>
      </c>
      <c r="H304" s="182">
        <v>25</v>
      </c>
      <c r="I304" s="183"/>
      <c r="J304" s="184">
        <f>ROUND(I304*H304,2)</f>
        <v>0</v>
      </c>
      <c r="K304" s="185"/>
      <c r="L304" s="39"/>
      <c r="M304" s="186" t="s">
        <v>1</v>
      </c>
      <c r="N304" s="187" t="s">
        <v>42</v>
      </c>
      <c r="O304" s="78"/>
      <c r="P304" s="188">
        <f>O304*H304</f>
        <v>0</v>
      </c>
      <c r="Q304" s="188">
        <v>0</v>
      </c>
      <c r="R304" s="188">
        <f>Q304*H304</f>
        <v>0</v>
      </c>
      <c r="S304" s="188">
        <v>0</v>
      </c>
      <c r="T304" s="189">
        <f>S304*H304</f>
        <v>0</v>
      </c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R304" s="190" t="s">
        <v>91</v>
      </c>
      <c r="AT304" s="190" t="s">
        <v>167</v>
      </c>
      <c r="AU304" s="190" t="s">
        <v>81</v>
      </c>
      <c r="AY304" s="19" t="s">
        <v>165</v>
      </c>
      <c r="BE304" s="191">
        <f>IF(N304="základná",J304,0)</f>
        <v>0</v>
      </c>
      <c r="BF304" s="191">
        <f>IF(N304="znížená",J304,0)</f>
        <v>0</v>
      </c>
      <c r="BG304" s="191">
        <f>IF(N304="zákl. prenesená",J304,0)</f>
        <v>0</v>
      </c>
      <c r="BH304" s="191">
        <f>IF(N304="zníž. prenesená",J304,0)</f>
        <v>0</v>
      </c>
      <c r="BI304" s="191">
        <f>IF(N304="nulová",J304,0)</f>
        <v>0</v>
      </c>
      <c r="BJ304" s="19" t="s">
        <v>171</v>
      </c>
      <c r="BK304" s="191">
        <f>ROUND(I304*H304,2)</f>
        <v>0</v>
      </c>
      <c r="BL304" s="19" t="s">
        <v>91</v>
      </c>
      <c r="BM304" s="190" t="s">
        <v>3361</v>
      </c>
    </row>
    <row r="305" s="2" customFormat="1" ht="21.75" customHeight="1">
      <c r="A305" s="38"/>
      <c r="B305" s="177"/>
      <c r="C305" s="201" t="s">
        <v>1234</v>
      </c>
      <c r="D305" s="201" t="s">
        <v>201</v>
      </c>
      <c r="E305" s="202" t="s">
        <v>3362</v>
      </c>
      <c r="F305" s="203" t="s">
        <v>3360</v>
      </c>
      <c r="G305" s="204" t="s">
        <v>216</v>
      </c>
      <c r="H305" s="205">
        <v>25</v>
      </c>
      <c r="I305" s="206"/>
      <c r="J305" s="207">
        <f>ROUND(I305*H305,2)</f>
        <v>0</v>
      </c>
      <c r="K305" s="208"/>
      <c r="L305" s="209"/>
      <c r="M305" s="210" t="s">
        <v>1</v>
      </c>
      <c r="N305" s="211" t="s">
        <v>42</v>
      </c>
      <c r="O305" s="78"/>
      <c r="P305" s="188">
        <f>O305*H305</f>
        <v>0</v>
      </c>
      <c r="Q305" s="188">
        <v>0</v>
      </c>
      <c r="R305" s="188">
        <f>Q305*H305</f>
        <v>0</v>
      </c>
      <c r="S305" s="188">
        <v>0</v>
      </c>
      <c r="T305" s="189">
        <f>S305*H305</f>
        <v>0</v>
      </c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R305" s="190" t="s">
        <v>103</v>
      </c>
      <c r="AT305" s="190" t="s">
        <v>201</v>
      </c>
      <c r="AU305" s="190" t="s">
        <v>81</v>
      </c>
      <c r="AY305" s="19" t="s">
        <v>165</v>
      </c>
      <c r="BE305" s="191">
        <f>IF(N305="základná",J305,0)</f>
        <v>0</v>
      </c>
      <c r="BF305" s="191">
        <f>IF(N305="znížená",J305,0)</f>
        <v>0</v>
      </c>
      <c r="BG305" s="191">
        <f>IF(N305="zákl. prenesená",J305,0)</f>
        <v>0</v>
      </c>
      <c r="BH305" s="191">
        <f>IF(N305="zníž. prenesená",J305,0)</f>
        <v>0</v>
      </c>
      <c r="BI305" s="191">
        <f>IF(N305="nulová",J305,0)</f>
        <v>0</v>
      </c>
      <c r="BJ305" s="19" t="s">
        <v>171</v>
      </c>
      <c r="BK305" s="191">
        <f>ROUND(I305*H305,2)</f>
        <v>0</v>
      </c>
      <c r="BL305" s="19" t="s">
        <v>91</v>
      </c>
      <c r="BM305" s="190" t="s">
        <v>3363</v>
      </c>
    </row>
    <row r="306" s="2" customFormat="1" ht="16.5" customHeight="1">
      <c r="A306" s="38"/>
      <c r="B306" s="177"/>
      <c r="C306" s="178" t="s">
        <v>1240</v>
      </c>
      <c r="D306" s="178" t="s">
        <v>167</v>
      </c>
      <c r="E306" s="179" t="s">
        <v>3364</v>
      </c>
      <c r="F306" s="180" t="s">
        <v>3365</v>
      </c>
      <c r="G306" s="181" t="s">
        <v>216</v>
      </c>
      <c r="H306" s="182">
        <v>16</v>
      </c>
      <c r="I306" s="183"/>
      <c r="J306" s="184">
        <f>ROUND(I306*H306,2)</f>
        <v>0</v>
      </c>
      <c r="K306" s="185"/>
      <c r="L306" s="39"/>
      <c r="M306" s="186" t="s">
        <v>1</v>
      </c>
      <c r="N306" s="187" t="s">
        <v>42</v>
      </c>
      <c r="O306" s="78"/>
      <c r="P306" s="188">
        <f>O306*H306</f>
        <v>0</v>
      </c>
      <c r="Q306" s="188">
        <v>0</v>
      </c>
      <c r="R306" s="188">
        <f>Q306*H306</f>
        <v>0</v>
      </c>
      <c r="S306" s="188">
        <v>0</v>
      </c>
      <c r="T306" s="189">
        <f>S306*H306</f>
        <v>0</v>
      </c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R306" s="190" t="s">
        <v>91</v>
      </c>
      <c r="AT306" s="190" t="s">
        <v>167</v>
      </c>
      <c r="AU306" s="190" t="s">
        <v>81</v>
      </c>
      <c r="AY306" s="19" t="s">
        <v>165</v>
      </c>
      <c r="BE306" s="191">
        <f>IF(N306="základná",J306,0)</f>
        <v>0</v>
      </c>
      <c r="BF306" s="191">
        <f>IF(N306="znížená",J306,0)</f>
        <v>0</v>
      </c>
      <c r="BG306" s="191">
        <f>IF(N306="zákl. prenesená",J306,0)</f>
        <v>0</v>
      </c>
      <c r="BH306" s="191">
        <f>IF(N306="zníž. prenesená",J306,0)</f>
        <v>0</v>
      </c>
      <c r="BI306" s="191">
        <f>IF(N306="nulová",J306,0)</f>
        <v>0</v>
      </c>
      <c r="BJ306" s="19" t="s">
        <v>171</v>
      </c>
      <c r="BK306" s="191">
        <f>ROUND(I306*H306,2)</f>
        <v>0</v>
      </c>
      <c r="BL306" s="19" t="s">
        <v>91</v>
      </c>
      <c r="BM306" s="190" t="s">
        <v>3366</v>
      </c>
    </row>
    <row r="307" s="2" customFormat="1" ht="24.15" customHeight="1">
      <c r="A307" s="38"/>
      <c r="B307" s="177"/>
      <c r="C307" s="201" t="s">
        <v>1245</v>
      </c>
      <c r="D307" s="201" t="s">
        <v>201</v>
      </c>
      <c r="E307" s="202" t="s">
        <v>3367</v>
      </c>
      <c r="F307" s="203" t="s">
        <v>3368</v>
      </c>
      <c r="G307" s="204" t="s">
        <v>216</v>
      </c>
      <c r="H307" s="205">
        <v>16</v>
      </c>
      <c r="I307" s="206"/>
      <c r="J307" s="207">
        <f>ROUND(I307*H307,2)</f>
        <v>0</v>
      </c>
      <c r="K307" s="208"/>
      <c r="L307" s="209"/>
      <c r="M307" s="210" t="s">
        <v>1</v>
      </c>
      <c r="N307" s="211" t="s">
        <v>42</v>
      </c>
      <c r="O307" s="78"/>
      <c r="P307" s="188">
        <f>O307*H307</f>
        <v>0</v>
      </c>
      <c r="Q307" s="188">
        <v>0</v>
      </c>
      <c r="R307" s="188">
        <f>Q307*H307</f>
        <v>0</v>
      </c>
      <c r="S307" s="188">
        <v>0</v>
      </c>
      <c r="T307" s="189">
        <f>S307*H307</f>
        <v>0</v>
      </c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R307" s="190" t="s">
        <v>103</v>
      </c>
      <c r="AT307" s="190" t="s">
        <v>201</v>
      </c>
      <c r="AU307" s="190" t="s">
        <v>81</v>
      </c>
      <c r="AY307" s="19" t="s">
        <v>165</v>
      </c>
      <c r="BE307" s="191">
        <f>IF(N307="základná",J307,0)</f>
        <v>0</v>
      </c>
      <c r="BF307" s="191">
        <f>IF(N307="znížená",J307,0)</f>
        <v>0</v>
      </c>
      <c r="BG307" s="191">
        <f>IF(N307="zákl. prenesená",J307,0)</f>
        <v>0</v>
      </c>
      <c r="BH307" s="191">
        <f>IF(N307="zníž. prenesená",J307,0)</f>
        <v>0</v>
      </c>
      <c r="BI307" s="191">
        <f>IF(N307="nulová",J307,0)</f>
        <v>0</v>
      </c>
      <c r="BJ307" s="19" t="s">
        <v>171</v>
      </c>
      <c r="BK307" s="191">
        <f>ROUND(I307*H307,2)</f>
        <v>0</v>
      </c>
      <c r="BL307" s="19" t="s">
        <v>91</v>
      </c>
      <c r="BM307" s="190" t="s">
        <v>3369</v>
      </c>
    </row>
    <row r="308" s="2" customFormat="1" ht="16.5" customHeight="1">
      <c r="A308" s="38"/>
      <c r="B308" s="177"/>
      <c r="C308" s="178" t="s">
        <v>1253</v>
      </c>
      <c r="D308" s="178" t="s">
        <v>167</v>
      </c>
      <c r="E308" s="179" t="s">
        <v>3370</v>
      </c>
      <c r="F308" s="180" t="s">
        <v>3371</v>
      </c>
      <c r="G308" s="181" t="s">
        <v>216</v>
      </c>
      <c r="H308" s="182">
        <v>440</v>
      </c>
      <c r="I308" s="183"/>
      <c r="J308" s="184">
        <f>ROUND(I308*H308,2)</f>
        <v>0</v>
      </c>
      <c r="K308" s="185"/>
      <c r="L308" s="39"/>
      <c r="M308" s="186" t="s">
        <v>1</v>
      </c>
      <c r="N308" s="187" t="s">
        <v>42</v>
      </c>
      <c r="O308" s="78"/>
      <c r="P308" s="188">
        <f>O308*H308</f>
        <v>0</v>
      </c>
      <c r="Q308" s="188">
        <v>0</v>
      </c>
      <c r="R308" s="188">
        <f>Q308*H308</f>
        <v>0</v>
      </c>
      <c r="S308" s="188">
        <v>0</v>
      </c>
      <c r="T308" s="189">
        <f>S308*H308</f>
        <v>0</v>
      </c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R308" s="190" t="s">
        <v>91</v>
      </c>
      <c r="AT308" s="190" t="s">
        <v>167</v>
      </c>
      <c r="AU308" s="190" t="s">
        <v>81</v>
      </c>
      <c r="AY308" s="19" t="s">
        <v>165</v>
      </c>
      <c r="BE308" s="191">
        <f>IF(N308="základná",J308,0)</f>
        <v>0</v>
      </c>
      <c r="BF308" s="191">
        <f>IF(N308="znížená",J308,0)</f>
        <v>0</v>
      </c>
      <c r="BG308" s="191">
        <f>IF(N308="zákl. prenesená",J308,0)</f>
        <v>0</v>
      </c>
      <c r="BH308" s="191">
        <f>IF(N308="zníž. prenesená",J308,0)</f>
        <v>0</v>
      </c>
      <c r="BI308" s="191">
        <f>IF(N308="nulová",J308,0)</f>
        <v>0</v>
      </c>
      <c r="BJ308" s="19" t="s">
        <v>171</v>
      </c>
      <c r="BK308" s="191">
        <f>ROUND(I308*H308,2)</f>
        <v>0</v>
      </c>
      <c r="BL308" s="19" t="s">
        <v>91</v>
      </c>
      <c r="BM308" s="190" t="s">
        <v>3372</v>
      </c>
    </row>
    <row r="309" s="2" customFormat="1" ht="21.75" customHeight="1">
      <c r="A309" s="38"/>
      <c r="B309" s="177"/>
      <c r="C309" s="201" t="s">
        <v>1258</v>
      </c>
      <c r="D309" s="201" t="s">
        <v>201</v>
      </c>
      <c r="E309" s="202" t="s">
        <v>3373</v>
      </c>
      <c r="F309" s="203" t="s">
        <v>3374</v>
      </c>
      <c r="G309" s="204" t="s">
        <v>216</v>
      </c>
      <c r="H309" s="205">
        <v>70</v>
      </c>
      <c r="I309" s="206"/>
      <c r="J309" s="207">
        <f>ROUND(I309*H309,2)</f>
        <v>0</v>
      </c>
      <c r="K309" s="208"/>
      <c r="L309" s="209"/>
      <c r="M309" s="210" t="s">
        <v>1</v>
      </c>
      <c r="N309" s="211" t="s">
        <v>42</v>
      </c>
      <c r="O309" s="78"/>
      <c r="P309" s="188">
        <f>O309*H309</f>
        <v>0</v>
      </c>
      <c r="Q309" s="188">
        <v>0</v>
      </c>
      <c r="R309" s="188">
        <f>Q309*H309</f>
        <v>0</v>
      </c>
      <c r="S309" s="188">
        <v>0</v>
      </c>
      <c r="T309" s="189">
        <f>S309*H309</f>
        <v>0</v>
      </c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R309" s="190" t="s">
        <v>103</v>
      </c>
      <c r="AT309" s="190" t="s">
        <v>201</v>
      </c>
      <c r="AU309" s="190" t="s">
        <v>81</v>
      </c>
      <c r="AY309" s="19" t="s">
        <v>165</v>
      </c>
      <c r="BE309" s="191">
        <f>IF(N309="základná",J309,0)</f>
        <v>0</v>
      </c>
      <c r="BF309" s="191">
        <f>IF(N309="znížená",J309,0)</f>
        <v>0</v>
      </c>
      <c r="BG309" s="191">
        <f>IF(N309="zákl. prenesená",J309,0)</f>
        <v>0</v>
      </c>
      <c r="BH309" s="191">
        <f>IF(N309="zníž. prenesená",J309,0)</f>
        <v>0</v>
      </c>
      <c r="BI309" s="191">
        <f>IF(N309="nulová",J309,0)</f>
        <v>0</v>
      </c>
      <c r="BJ309" s="19" t="s">
        <v>171</v>
      </c>
      <c r="BK309" s="191">
        <f>ROUND(I309*H309,2)</f>
        <v>0</v>
      </c>
      <c r="BL309" s="19" t="s">
        <v>91</v>
      </c>
      <c r="BM309" s="190" t="s">
        <v>3375</v>
      </c>
    </row>
    <row r="310" s="2" customFormat="1" ht="24.15" customHeight="1">
      <c r="A310" s="38"/>
      <c r="B310" s="177"/>
      <c r="C310" s="201" t="s">
        <v>1263</v>
      </c>
      <c r="D310" s="201" t="s">
        <v>201</v>
      </c>
      <c r="E310" s="202" t="s">
        <v>3376</v>
      </c>
      <c r="F310" s="203" t="s">
        <v>3377</v>
      </c>
      <c r="G310" s="204" t="s">
        <v>216</v>
      </c>
      <c r="H310" s="205">
        <v>60</v>
      </c>
      <c r="I310" s="206"/>
      <c r="J310" s="207">
        <f>ROUND(I310*H310,2)</f>
        <v>0</v>
      </c>
      <c r="K310" s="208"/>
      <c r="L310" s="209"/>
      <c r="M310" s="210" t="s">
        <v>1</v>
      </c>
      <c r="N310" s="211" t="s">
        <v>42</v>
      </c>
      <c r="O310" s="78"/>
      <c r="P310" s="188">
        <f>O310*H310</f>
        <v>0</v>
      </c>
      <c r="Q310" s="188">
        <v>0</v>
      </c>
      <c r="R310" s="188">
        <f>Q310*H310</f>
        <v>0</v>
      </c>
      <c r="S310" s="188">
        <v>0</v>
      </c>
      <c r="T310" s="189">
        <f>S310*H310</f>
        <v>0</v>
      </c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R310" s="190" t="s">
        <v>103</v>
      </c>
      <c r="AT310" s="190" t="s">
        <v>201</v>
      </c>
      <c r="AU310" s="190" t="s">
        <v>81</v>
      </c>
      <c r="AY310" s="19" t="s">
        <v>165</v>
      </c>
      <c r="BE310" s="191">
        <f>IF(N310="základná",J310,0)</f>
        <v>0</v>
      </c>
      <c r="BF310" s="191">
        <f>IF(N310="znížená",J310,0)</f>
        <v>0</v>
      </c>
      <c r="BG310" s="191">
        <f>IF(N310="zákl. prenesená",J310,0)</f>
        <v>0</v>
      </c>
      <c r="BH310" s="191">
        <f>IF(N310="zníž. prenesená",J310,0)</f>
        <v>0</v>
      </c>
      <c r="BI310" s="191">
        <f>IF(N310="nulová",J310,0)</f>
        <v>0</v>
      </c>
      <c r="BJ310" s="19" t="s">
        <v>171</v>
      </c>
      <c r="BK310" s="191">
        <f>ROUND(I310*H310,2)</f>
        <v>0</v>
      </c>
      <c r="BL310" s="19" t="s">
        <v>91</v>
      </c>
      <c r="BM310" s="190" t="s">
        <v>3378</v>
      </c>
    </row>
    <row r="311" s="2" customFormat="1" ht="24.15" customHeight="1">
      <c r="A311" s="38"/>
      <c r="B311" s="177"/>
      <c r="C311" s="201" t="s">
        <v>1269</v>
      </c>
      <c r="D311" s="201" t="s">
        <v>201</v>
      </c>
      <c r="E311" s="202" t="s">
        <v>3379</v>
      </c>
      <c r="F311" s="203" t="s">
        <v>3380</v>
      </c>
      <c r="G311" s="204" t="s">
        <v>216</v>
      </c>
      <c r="H311" s="205">
        <v>60</v>
      </c>
      <c r="I311" s="206"/>
      <c r="J311" s="207">
        <f>ROUND(I311*H311,2)</f>
        <v>0</v>
      </c>
      <c r="K311" s="208"/>
      <c r="L311" s="209"/>
      <c r="M311" s="210" t="s">
        <v>1</v>
      </c>
      <c r="N311" s="211" t="s">
        <v>42</v>
      </c>
      <c r="O311" s="78"/>
      <c r="P311" s="188">
        <f>O311*H311</f>
        <v>0</v>
      </c>
      <c r="Q311" s="188">
        <v>0</v>
      </c>
      <c r="R311" s="188">
        <f>Q311*H311</f>
        <v>0</v>
      </c>
      <c r="S311" s="188">
        <v>0</v>
      </c>
      <c r="T311" s="189">
        <f>S311*H311</f>
        <v>0</v>
      </c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R311" s="190" t="s">
        <v>103</v>
      </c>
      <c r="AT311" s="190" t="s">
        <v>201</v>
      </c>
      <c r="AU311" s="190" t="s">
        <v>81</v>
      </c>
      <c r="AY311" s="19" t="s">
        <v>165</v>
      </c>
      <c r="BE311" s="191">
        <f>IF(N311="základná",J311,0)</f>
        <v>0</v>
      </c>
      <c r="BF311" s="191">
        <f>IF(N311="znížená",J311,0)</f>
        <v>0</v>
      </c>
      <c r="BG311" s="191">
        <f>IF(N311="zákl. prenesená",J311,0)</f>
        <v>0</v>
      </c>
      <c r="BH311" s="191">
        <f>IF(N311="zníž. prenesená",J311,0)</f>
        <v>0</v>
      </c>
      <c r="BI311" s="191">
        <f>IF(N311="nulová",J311,0)</f>
        <v>0</v>
      </c>
      <c r="BJ311" s="19" t="s">
        <v>171</v>
      </c>
      <c r="BK311" s="191">
        <f>ROUND(I311*H311,2)</f>
        <v>0</v>
      </c>
      <c r="BL311" s="19" t="s">
        <v>91</v>
      </c>
      <c r="BM311" s="190" t="s">
        <v>3381</v>
      </c>
    </row>
    <row r="312" s="2" customFormat="1" ht="16.5" customHeight="1">
      <c r="A312" s="38"/>
      <c r="B312" s="177"/>
      <c r="C312" s="201" t="s">
        <v>1275</v>
      </c>
      <c r="D312" s="201" t="s">
        <v>201</v>
      </c>
      <c r="E312" s="202" t="s">
        <v>3382</v>
      </c>
      <c r="F312" s="203" t="s">
        <v>3383</v>
      </c>
      <c r="G312" s="204" t="s">
        <v>216</v>
      </c>
      <c r="H312" s="205">
        <v>60</v>
      </c>
      <c r="I312" s="206"/>
      <c r="J312" s="207">
        <f>ROUND(I312*H312,2)</f>
        <v>0</v>
      </c>
      <c r="K312" s="208"/>
      <c r="L312" s="209"/>
      <c r="M312" s="210" t="s">
        <v>1</v>
      </c>
      <c r="N312" s="211" t="s">
        <v>42</v>
      </c>
      <c r="O312" s="78"/>
      <c r="P312" s="188">
        <f>O312*H312</f>
        <v>0</v>
      </c>
      <c r="Q312" s="188">
        <v>0</v>
      </c>
      <c r="R312" s="188">
        <f>Q312*H312</f>
        <v>0</v>
      </c>
      <c r="S312" s="188">
        <v>0</v>
      </c>
      <c r="T312" s="189">
        <f>S312*H312</f>
        <v>0</v>
      </c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R312" s="190" t="s">
        <v>103</v>
      </c>
      <c r="AT312" s="190" t="s">
        <v>201</v>
      </c>
      <c r="AU312" s="190" t="s">
        <v>81</v>
      </c>
      <c r="AY312" s="19" t="s">
        <v>165</v>
      </c>
      <c r="BE312" s="191">
        <f>IF(N312="základná",J312,0)</f>
        <v>0</v>
      </c>
      <c r="BF312" s="191">
        <f>IF(N312="znížená",J312,0)</f>
        <v>0</v>
      </c>
      <c r="BG312" s="191">
        <f>IF(N312="zákl. prenesená",J312,0)</f>
        <v>0</v>
      </c>
      <c r="BH312" s="191">
        <f>IF(N312="zníž. prenesená",J312,0)</f>
        <v>0</v>
      </c>
      <c r="BI312" s="191">
        <f>IF(N312="nulová",J312,0)</f>
        <v>0</v>
      </c>
      <c r="BJ312" s="19" t="s">
        <v>171</v>
      </c>
      <c r="BK312" s="191">
        <f>ROUND(I312*H312,2)</f>
        <v>0</v>
      </c>
      <c r="BL312" s="19" t="s">
        <v>91</v>
      </c>
      <c r="BM312" s="190" t="s">
        <v>3384</v>
      </c>
    </row>
    <row r="313" s="2" customFormat="1" ht="24.15" customHeight="1">
      <c r="A313" s="38"/>
      <c r="B313" s="177"/>
      <c r="C313" s="201" t="s">
        <v>1279</v>
      </c>
      <c r="D313" s="201" t="s">
        <v>201</v>
      </c>
      <c r="E313" s="202" t="s">
        <v>3385</v>
      </c>
      <c r="F313" s="203" t="s">
        <v>3386</v>
      </c>
      <c r="G313" s="204" t="s">
        <v>216</v>
      </c>
      <c r="H313" s="205">
        <v>80</v>
      </c>
      <c r="I313" s="206"/>
      <c r="J313" s="207">
        <f>ROUND(I313*H313,2)</f>
        <v>0</v>
      </c>
      <c r="K313" s="208"/>
      <c r="L313" s="209"/>
      <c r="M313" s="210" t="s">
        <v>1</v>
      </c>
      <c r="N313" s="211" t="s">
        <v>42</v>
      </c>
      <c r="O313" s="78"/>
      <c r="P313" s="188">
        <f>O313*H313</f>
        <v>0</v>
      </c>
      <c r="Q313" s="188">
        <v>0</v>
      </c>
      <c r="R313" s="188">
        <f>Q313*H313</f>
        <v>0</v>
      </c>
      <c r="S313" s="188">
        <v>0</v>
      </c>
      <c r="T313" s="189">
        <f>S313*H313</f>
        <v>0</v>
      </c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R313" s="190" t="s">
        <v>103</v>
      </c>
      <c r="AT313" s="190" t="s">
        <v>201</v>
      </c>
      <c r="AU313" s="190" t="s">
        <v>81</v>
      </c>
      <c r="AY313" s="19" t="s">
        <v>165</v>
      </c>
      <c r="BE313" s="191">
        <f>IF(N313="základná",J313,0)</f>
        <v>0</v>
      </c>
      <c r="BF313" s="191">
        <f>IF(N313="znížená",J313,0)</f>
        <v>0</v>
      </c>
      <c r="BG313" s="191">
        <f>IF(N313="zákl. prenesená",J313,0)</f>
        <v>0</v>
      </c>
      <c r="BH313" s="191">
        <f>IF(N313="zníž. prenesená",J313,0)</f>
        <v>0</v>
      </c>
      <c r="BI313" s="191">
        <f>IF(N313="nulová",J313,0)</f>
        <v>0</v>
      </c>
      <c r="BJ313" s="19" t="s">
        <v>171</v>
      </c>
      <c r="BK313" s="191">
        <f>ROUND(I313*H313,2)</f>
        <v>0</v>
      </c>
      <c r="BL313" s="19" t="s">
        <v>91</v>
      </c>
      <c r="BM313" s="190" t="s">
        <v>3387</v>
      </c>
    </row>
    <row r="314" s="2" customFormat="1" ht="16.5" customHeight="1">
      <c r="A314" s="38"/>
      <c r="B314" s="177"/>
      <c r="C314" s="201" t="s">
        <v>1283</v>
      </c>
      <c r="D314" s="201" t="s">
        <v>201</v>
      </c>
      <c r="E314" s="202" t="s">
        <v>3388</v>
      </c>
      <c r="F314" s="203" t="s">
        <v>3389</v>
      </c>
      <c r="G314" s="204" t="s">
        <v>216</v>
      </c>
      <c r="H314" s="205">
        <v>230</v>
      </c>
      <c r="I314" s="206"/>
      <c r="J314" s="207">
        <f>ROUND(I314*H314,2)</f>
        <v>0</v>
      </c>
      <c r="K314" s="208"/>
      <c r="L314" s="209"/>
      <c r="M314" s="210" t="s">
        <v>1</v>
      </c>
      <c r="N314" s="211" t="s">
        <v>42</v>
      </c>
      <c r="O314" s="78"/>
      <c r="P314" s="188">
        <f>O314*H314</f>
        <v>0</v>
      </c>
      <c r="Q314" s="188">
        <v>0</v>
      </c>
      <c r="R314" s="188">
        <f>Q314*H314</f>
        <v>0</v>
      </c>
      <c r="S314" s="188">
        <v>0</v>
      </c>
      <c r="T314" s="189">
        <f>S314*H314</f>
        <v>0</v>
      </c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R314" s="190" t="s">
        <v>103</v>
      </c>
      <c r="AT314" s="190" t="s">
        <v>201</v>
      </c>
      <c r="AU314" s="190" t="s">
        <v>81</v>
      </c>
      <c r="AY314" s="19" t="s">
        <v>165</v>
      </c>
      <c r="BE314" s="191">
        <f>IF(N314="základná",J314,0)</f>
        <v>0</v>
      </c>
      <c r="BF314" s="191">
        <f>IF(N314="znížená",J314,0)</f>
        <v>0</v>
      </c>
      <c r="BG314" s="191">
        <f>IF(N314="zákl. prenesená",J314,0)</f>
        <v>0</v>
      </c>
      <c r="BH314" s="191">
        <f>IF(N314="zníž. prenesená",J314,0)</f>
        <v>0</v>
      </c>
      <c r="BI314" s="191">
        <f>IF(N314="nulová",J314,0)</f>
        <v>0</v>
      </c>
      <c r="BJ314" s="19" t="s">
        <v>171</v>
      </c>
      <c r="BK314" s="191">
        <f>ROUND(I314*H314,2)</f>
        <v>0</v>
      </c>
      <c r="BL314" s="19" t="s">
        <v>91</v>
      </c>
      <c r="BM314" s="190" t="s">
        <v>3390</v>
      </c>
    </row>
    <row r="315" s="2" customFormat="1" ht="24.15" customHeight="1">
      <c r="A315" s="38"/>
      <c r="B315" s="177"/>
      <c r="C315" s="178" t="s">
        <v>1288</v>
      </c>
      <c r="D315" s="178" t="s">
        <v>167</v>
      </c>
      <c r="E315" s="179" t="s">
        <v>3391</v>
      </c>
      <c r="F315" s="180" t="s">
        <v>3392</v>
      </c>
      <c r="G315" s="181" t="s">
        <v>216</v>
      </c>
      <c r="H315" s="182">
        <v>4</v>
      </c>
      <c r="I315" s="183"/>
      <c r="J315" s="184">
        <f>ROUND(I315*H315,2)</f>
        <v>0</v>
      </c>
      <c r="K315" s="185"/>
      <c r="L315" s="39"/>
      <c r="M315" s="186" t="s">
        <v>1</v>
      </c>
      <c r="N315" s="187" t="s">
        <v>42</v>
      </c>
      <c r="O315" s="78"/>
      <c r="P315" s="188">
        <f>O315*H315</f>
        <v>0</v>
      </c>
      <c r="Q315" s="188">
        <v>0</v>
      </c>
      <c r="R315" s="188">
        <f>Q315*H315</f>
        <v>0</v>
      </c>
      <c r="S315" s="188">
        <v>0</v>
      </c>
      <c r="T315" s="189">
        <f>S315*H315</f>
        <v>0</v>
      </c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R315" s="190" t="s">
        <v>91</v>
      </c>
      <c r="AT315" s="190" t="s">
        <v>167</v>
      </c>
      <c r="AU315" s="190" t="s">
        <v>81</v>
      </c>
      <c r="AY315" s="19" t="s">
        <v>165</v>
      </c>
      <c r="BE315" s="191">
        <f>IF(N315="základná",J315,0)</f>
        <v>0</v>
      </c>
      <c r="BF315" s="191">
        <f>IF(N315="znížená",J315,0)</f>
        <v>0</v>
      </c>
      <c r="BG315" s="191">
        <f>IF(N315="zákl. prenesená",J315,0)</f>
        <v>0</v>
      </c>
      <c r="BH315" s="191">
        <f>IF(N315="zníž. prenesená",J315,0)</f>
        <v>0</v>
      </c>
      <c r="BI315" s="191">
        <f>IF(N315="nulová",J315,0)</f>
        <v>0</v>
      </c>
      <c r="BJ315" s="19" t="s">
        <v>171</v>
      </c>
      <c r="BK315" s="191">
        <f>ROUND(I315*H315,2)</f>
        <v>0</v>
      </c>
      <c r="BL315" s="19" t="s">
        <v>91</v>
      </c>
      <c r="BM315" s="190" t="s">
        <v>3393</v>
      </c>
    </row>
    <row r="316" s="2" customFormat="1" ht="24.15" customHeight="1">
      <c r="A316" s="38"/>
      <c r="B316" s="177"/>
      <c r="C316" s="201" t="s">
        <v>1294</v>
      </c>
      <c r="D316" s="201" t="s">
        <v>201</v>
      </c>
      <c r="E316" s="202" t="s">
        <v>3394</v>
      </c>
      <c r="F316" s="203" t="s">
        <v>3392</v>
      </c>
      <c r="G316" s="204" t="s">
        <v>216</v>
      </c>
      <c r="H316" s="205">
        <v>4</v>
      </c>
      <c r="I316" s="206"/>
      <c r="J316" s="207">
        <f>ROUND(I316*H316,2)</f>
        <v>0</v>
      </c>
      <c r="K316" s="208"/>
      <c r="L316" s="209"/>
      <c r="M316" s="210" t="s">
        <v>1</v>
      </c>
      <c r="N316" s="211" t="s">
        <v>42</v>
      </c>
      <c r="O316" s="78"/>
      <c r="P316" s="188">
        <f>O316*H316</f>
        <v>0</v>
      </c>
      <c r="Q316" s="188">
        <v>0</v>
      </c>
      <c r="R316" s="188">
        <f>Q316*H316</f>
        <v>0</v>
      </c>
      <c r="S316" s="188">
        <v>0</v>
      </c>
      <c r="T316" s="189">
        <f>S316*H316</f>
        <v>0</v>
      </c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R316" s="190" t="s">
        <v>103</v>
      </c>
      <c r="AT316" s="190" t="s">
        <v>201</v>
      </c>
      <c r="AU316" s="190" t="s">
        <v>81</v>
      </c>
      <c r="AY316" s="19" t="s">
        <v>165</v>
      </c>
      <c r="BE316" s="191">
        <f>IF(N316="základná",J316,0)</f>
        <v>0</v>
      </c>
      <c r="BF316" s="191">
        <f>IF(N316="znížená",J316,0)</f>
        <v>0</v>
      </c>
      <c r="BG316" s="191">
        <f>IF(N316="zákl. prenesená",J316,0)</f>
        <v>0</v>
      </c>
      <c r="BH316" s="191">
        <f>IF(N316="zníž. prenesená",J316,0)</f>
        <v>0</v>
      </c>
      <c r="BI316" s="191">
        <f>IF(N316="nulová",J316,0)</f>
        <v>0</v>
      </c>
      <c r="BJ316" s="19" t="s">
        <v>171</v>
      </c>
      <c r="BK316" s="191">
        <f>ROUND(I316*H316,2)</f>
        <v>0</v>
      </c>
      <c r="BL316" s="19" t="s">
        <v>91</v>
      </c>
      <c r="BM316" s="190" t="s">
        <v>3395</v>
      </c>
    </row>
    <row r="317" s="2" customFormat="1" ht="24.15" customHeight="1">
      <c r="A317" s="38"/>
      <c r="B317" s="177"/>
      <c r="C317" s="178" t="s">
        <v>1301</v>
      </c>
      <c r="D317" s="178" t="s">
        <v>167</v>
      </c>
      <c r="E317" s="179" t="s">
        <v>3396</v>
      </c>
      <c r="F317" s="180" t="s">
        <v>3397</v>
      </c>
      <c r="G317" s="181" t="s">
        <v>216</v>
      </c>
      <c r="H317" s="182">
        <v>16</v>
      </c>
      <c r="I317" s="183"/>
      <c r="J317" s="184">
        <f>ROUND(I317*H317,2)</f>
        <v>0</v>
      </c>
      <c r="K317" s="185"/>
      <c r="L317" s="39"/>
      <c r="M317" s="186" t="s">
        <v>1</v>
      </c>
      <c r="N317" s="187" t="s">
        <v>42</v>
      </c>
      <c r="O317" s="78"/>
      <c r="P317" s="188">
        <f>O317*H317</f>
        <v>0</v>
      </c>
      <c r="Q317" s="188">
        <v>0</v>
      </c>
      <c r="R317" s="188">
        <f>Q317*H317</f>
        <v>0</v>
      </c>
      <c r="S317" s="188">
        <v>0</v>
      </c>
      <c r="T317" s="189">
        <f>S317*H317</f>
        <v>0</v>
      </c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R317" s="190" t="s">
        <v>91</v>
      </c>
      <c r="AT317" s="190" t="s">
        <v>167</v>
      </c>
      <c r="AU317" s="190" t="s">
        <v>81</v>
      </c>
      <c r="AY317" s="19" t="s">
        <v>165</v>
      </c>
      <c r="BE317" s="191">
        <f>IF(N317="základná",J317,0)</f>
        <v>0</v>
      </c>
      <c r="BF317" s="191">
        <f>IF(N317="znížená",J317,0)</f>
        <v>0</v>
      </c>
      <c r="BG317" s="191">
        <f>IF(N317="zákl. prenesená",J317,0)</f>
        <v>0</v>
      </c>
      <c r="BH317" s="191">
        <f>IF(N317="zníž. prenesená",J317,0)</f>
        <v>0</v>
      </c>
      <c r="BI317" s="191">
        <f>IF(N317="nulová",J317,0)</f>
        <v>0</v>
      </c>
      <c r="BJ317" s="19" t="s">
        <v>171</v>
      </c>
      <c r="BK317" s="191">
        <f>ROUND(I317*H317,2)</f>
        <v>0</v>
      </c>
      <c r="BL317" s="19" t="s">
        <v>91</v>
      </c>
      <c r="BM317" s="190" t="s">
        <v>3398</v>
      </c>
    </row>
    <row r="318" s="2" customFormat="1" ht="21.75" customHeight="1">
      <c r="A318" s="38"/>
      <c r="B318" s="177"/>
      <c r="C318" s="201" t="s">
        <v>1306</v>
      </c>
      <c r="D318" s="201" t="s">
        <v>201</v>
      </c>
      <c r="E318" s="202" t="s">
        <v>3399</v>
      </c>
      <c r="F318" s="203" t="s">
        <v>3400</v>
      </c>
      <c r="G318" s="204" t="s">
        <v>216</v>
      </c>
      <c r="H318" s="205">
        <v>16</v>
      </c>
      <c r="I318" s="206"/>
      <c r="J318" s="207">
        <f>ROUND(I318*H318,2)</f>
        <v>0</v>
      </c>
      <c r="K318" s="208"/>
      <c r="L318" s="209"/>
      <c r="M318" s="210" t="s">
        <v>1</v>
      </c>
      <c r="N318" s="211" t="s">
        <v>42</v>
      </c>
      <c r="O318" s="78"/>
      <c r="P318" s="188">
        <f>O318*H318</f>
        <v>0</v>
      </c>
      <c r="Q318" s="188">
        <v>0</v>
      </c>
      <c r="R318" s="188">
        <f>Q318*H318</f>
        <v>0</v>
      </c>
      <c r="S318" s="188">
        <v>0</v>
      </c>
      <c r="T318" s="189">
        <f>S318*H318</f>
        <v>0</v>
      </c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R318" s="190" t="s">
        <v>103</v>
      </c>
      <c r="AT318" s="190" t="s">
        <v>201</v>
      </c>
      <c r="AU318" s="190" t="s">
        <v>81</v>
      </c>
      <c r="AY318" s="19" t="s">
        <v>165</v>
      </c>
      <c r="BE318" s="191">
        <f>IF(N318="základná",J318,0)</f>
        <v>0</v>
      </c>
      <c r="BF318" s="191">
        <f>IF(N318="znížená",J318,0)</f>
        <v>0</v>
      </c>
      <c r="BG318" s="191">
        <f>IF(N318="zákl. prenesená",J318,0)</f>
        <v>0</v>
      </c>
      <c r="BH318" s="191">
        <f>IF(N318="zníž. prenesená",J318,0)</f>
        <v>0</v>
      </c>
      <c r="BI318" s="191">
        <f>IF(N318="nulová",J318,0)</f>
        <v>0</v>
      </c>
      <c r="BJ318" s="19" t="s">
        <v>171</v>
      </c>
      <c r="BK318" s="191">
        <f>ROUND(I318*H318,2)</f>
        <v>0</v>
      </c>
      <c r="BL318" s="19" t="s">
        <v>91</v>
      </c>
      <c r="BM318" s="190" t="s">
        <v>3401</v>
      </c>
    </row>
    <row r="319" s="2" customFormat="1" ht="21.75" customHeight="1">
      <c r="A319" s="38"/>
      <c r="B319" s="177"/>
      <c r="C319" s="178" t="s">
        <v>1311</v>
      </c>
      <c r="D319" s="178" t="s">
        <v>167</v>
      </c>
      <c r="E319" s="179" t="s">
        <v>3402</v>
      </c>
      <c r="F319" s="180" t="s">
        <v>3403</v>
      </c>
      <c r="G319" s="181" t="s">
        <v>216</v>
      </c>
      <c r="H319" s="182">
        <v>60</v>
      </c>
      <c r="I319" s="183"/>
      <c r="J319" s="184">
        <f>ROUND(I319*H319,2)</f>
        <v>0</v>
      </c>
      <c r="K319" s="185"/>
      <c r="L319" s="39"/>
      <c r="M319" s="186" t="s">
        <v>1</v>
      </c>
      <c r="N319" s="187" t="s">
        <v>42</v>
      </c>
      <c r="O319" s="78"/>
      <c r="P319" s="188">
        <f>O319*H319</f>
        <v>0</v>
      </c>
      <c r="Q319" s="188">
        <v>0</v>
      </c>
      <c r="R319" s="188">
        <f>Q319*H319</f>
        <v>0</v>
      </c>
      <c r="S319" s="188">
        <v>0</v>
      </c>
      <c r="T319" s="189">
        <f>S319*H319</f>
        <v>0</v>
      </c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  <c r="AR319" s="190" t="s">
        <v>91</v>
      </c>
      <c r="AT319" s="190" t="s">
        <v>167</v>
      </c>
      <c r="AU319" s="190" t="s">
        <v>81</v>
      </c>
      <c r="AY319" s="19" t="s">
        <v>165</v>
      </c>
      <c r="BE319" s="191">
        <f>IF(N319="základná",J319,0)</f>
        <v>0</v>
      </c>
      <c r="BF319" s="191">
        <f>IF(N319="znížená",J319,0)</f>
        <v>0</v>
      </c>
      <c r="BG319" s="191">
        <f>IF(N319="zákl. prenesená",J319,0)</f>
        <v>0</v>
      </c>
      <c r="BH319" s="191">
        <f>IF(N319="zníž. prenesená",J319,0)</f>
        <v>0</v>
      </c>
      <c r="BI319" s="191">
        <f>IF(N319="nulová",J319,0)</f>
        <v>0</v>
      </c>
      <c r="BJ319" s="19" t="s">
        <v>171</v>
      </c>
      <c r="BK319" s="191">
        <f>ROUND(I319*H319,2)</f>
        <v>0</v>
      </c>
      <c r="BL319" s="19" t="s">
        <v>91</v>
      </c>
      <c r="BM319" s="190" t="s">
        <v>3404</v>
      </c>
    </row>
    <row r="320" s="2" customFormat="1" ht="21.75" customHeight="1">
      <c r="A320" s="38"/>
      <c r="B320" s="177"/>
      <c r="C320" s="201" t="s">
        <v>1315</v>
      </c>
      <c r="D320" s="201" t="s">
        <v>201</v>
      </c>
      <c r="E320" s="202" t="s">
        <v>3405</v>
      </c>
      <c r="F320" s="203" t="s">
        <v>3403</v>
      </c>
      <c r="G320" s="204" t="s">
        <v>216</v>
      </c>
      <c r="H320" s="205">
        <v>60</v>
      </c>
      <c r="I320" s="206"/>
      <c r="J320" s="207">
        <f>ROUND(I320*H320,2)</f>
        <v>0</v>
      </c>
      <c r="K320" s="208"/>
      <c r="L320" s="209"/>
      <c r="M320" s="210" t="s">
        <v>1</v>
      </c>
      <c r="N320" s="211" t="s">
        <v>42</v>
      </c>
      <c r="O320" s="78"/>
      <c r="P320" s="188">
        <f>O320*H320</f>
        <v>0</v>
      </c>
      <c r="Q320" s="188">
        <v>0</v>
      </c>
      <c r="R320" s="188">
        <f>Q320*H320</f>
        <v>0</v>
      </c>
      <c r="S320" s="188">
        <v>0</v>
      </c>
      <c r="T320" s="189">
        <f>S320*H320</f>
        <v>0</v>
      </c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R320" s="190" t="s">
        <v>103</v>
      </c>
      <c r="AT320" s="190" t="s">
        <v>201</v>
      </c>
      <c r="AU320" s="190" t="s">
        <v>81</v>
      </c>
      <c r="AY320" s="19" t="s">
        <v>165</v>
      </c>
      <c r="BE320" s="191">
        <f>IF(N320="základná",J320,0)</f>
        <v>0</v>
      </c>
      <c r="BF320" s="191">
        <f>IF(N320="znížená",J320,0)</f>
        <v>0</v>
      </c>
      <c r="BG320" s="191">
        <f>IF(N320="zákl. prenesená",J320,0)</f>
        <v>0</v>
      </c>
      <c r="BH320" s="191">
        <f>IF(N320="zníž. prenesená",J320,0)</f>
        <v>0</v>
      </c>
      <c r="BI320" s="191">
        <f>IF(N320="nulová",J320,0)</f>
        <v>0</v>
      </c>
      <c r="BJ320" s="19" t="s">
        <v>171</v>
      </c>
      <c r="BK320" s="191">
        <f>ROUND(I320*H320,2)</f>
        <v>0</v>
      </c>
      <c r="BL320" s="19" t="s">
        <v>91</v>
      </c>
      <c r="BM320" s="190" t="s">
        <v>3406</v>
      </c>
    </row>
    <row r="321" s="2" customFormat="1" ht="24.15" customHeight="1">
      <c r="A321" s="38"/>
      <c r="B321" s="177"/>
      <c r="C321" s="178" t="s">
        <v>1319</v>
      </c>
      <c r="D321" s="178" t="s">
        <v>167</v>
      </c>
      <c r="E321" s="179" t="s">
        <v>3407</v>
      </c>
      <c r="F321" s="180" t="s">
        <v>3408</v>
      </c>
      <c r="G321" s="181" t="s">
        <v>222</v>
      </c>
      <c r="H321" s="182">
        <v>440</v>
      </c>
      <c r="I321" s="183"/>
      <c r="J321" s="184">
        <f>ROUND(I321*H321,2)</f>
        <v>0</v>
      </c>
      <c r="K321" s="185"/>
      <c r="L321" s="39"/>
      <c r="M321" s="186" t="s">
        <v>1</v>
      </c>
      <c r="N321" s="187" t="s">
        <v>42</v>
      </c>
      <c r="O321" s="78"/>
      <c r="P321" s="188">
        <f>O321*H321</f>
        <v>0</v>
      </c>
      <c r="Q321" s="188">
        <v>0</v>
      </c>
      <c r="R321" s="188">
        <f>Q321*H321</f>
        <v>0</v>
      </c>
      <c r="S321" s="188">
        <v>0</v>
      </c>
      <c r="T321" s="189">
        <f>S321*H321</f>
        <v>0</v>
      </c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R321" s="190" t="s">
        <v>91</v>
      </c>
      <c r="AT321" s="190" t="s">
        <v>167</v>
      </c>
      <c r="AU321" s="190" t="s">
        <v>81</v>
      </c>
      <c r="AY321" s="19" t="s">
        <v>165</v>
      </c>
      <c r="BE321" s="191">
        <f>IF(N321="základná",J321,0)</f>
        <v>0</v>
      </c>
      <c r="BF321" s="191">
        <f>IF(N321="znížená",J321,0)</f>
        <v>0</v>
      </c>
      <c r="BG321" s="191">
        <f>IF(N321="zákl. prenesená",J321,0)</f>
        <v>0</v>
      </c>
      <c r="BH321" s="191">
        <f>IF(N321="zníž. prenesená",J321,0)</f>
        <v>0</v>
      </c>
      <c r="BI321" s="191">
        <f>IF(N321="nulová",J321,0)</f>
        <v>0</v>
      </c>
      <c r="BJ321" s="19" t="s">
        <v>171</v>
      </c>
      <c r="BK321" s="191">
        <f>ROUND(I321*H321,2)</f>
        <v>0</v>
      </c>
      <c r="BL321" s="19" t="s">
        <v>91</v>
      </c>
      <c r="BM321" s="190" t="s">
        <v>3409</v>
      </c>
    </row>
    <row r="322" s="2" customFormat="1" ht="24.15" customHeight="1">
      <c r="A322" s="38"/>
      <c r="B322" s="177"/>
      <c r="C322" s="201" t="s">
        <v>1323</v>
      </c>
      <c r="D322" s="201" t="s">
        <v>201</v>
      </c>
      <c r="E322" s="202" t="s">
        <v>3410</v>
      </c>
      <c r="F322" s="203" t="s">
        <v>3408</v>
      </c>
      <c r="G322" s="204" t="s">
        <v>222</v>
      </c>
      <c r="H322" s="205">
        <v>440</v>
      </c>
      <c r="I322" s="206"/>
      <c r="J322" s="207">
        <f>ROUND(I322*H322,2)</f>
        <v>0</v>
      </c>
      <c r="K322" s="208"/>
      <c r="L322" s="209"/>
      <c r="M322" s="210" t="s">
        <v>1</v>
      </c>
      <c r="N322" s="211" t="s">
        <v>42</v>
      </c>
      <c r="O322" s="78"/>
      <c r="P322" s="188">
        <f>O322*H322</f>
        <v>0</v>
      </c>
      <c r="Q322" s="188">
        <v>0</v>
      </c>
      <c r="R322" s="188">
        <f>Q322*H322</f>
        <v>0</v>
      </c>
      <c r="S322" s="188">
        <v>0</v>
      </c>
      <c r="T322" s="189">
        <f>S322*H322</f>
        <v>0</v>
      </c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R322" s="190" t="s">
        <v>103</v>
      </c>
      <c r="AT322" s="190" t="s">
        <v>201</v>
      </c>
      <c r="AU322" s="190" t="s">
        <v>81</v>
      </c>
      <c r="AY322" s="19" t="s">
        <v>165</v>
      </c>
      <c r="BE322" s="191">
        <f>IF(N322="základná",J322,0)</f>
        <v>0</v>
      </c>
      <c r="BF322" s="191">
        <f>IF(N322="znížená",J322,0)</f>
        <v>0</v>
      </c>
      <c r="BG322" s="191">
        <f>IF(N322="zákl. prenesená",J322,0)</f>
        <v>0</v>
      </c>
      <c r="BH322" s="191">
        <f>IF(N322="zníž. prenesená",J322,0)</f>
        <v>0</v>
      </c>
      <c r="BI322" s="191">
        <f>IF(N322="nulová",J322,0)</f>
        <v>0</v>
      </c>
      <c r="BJ322" s="19" t="s">
        <v>171</v>
      </c>
      <c r="BK322" s="191">
        <f>ROUND(I322*H322,2)</f>
        <v>0</v>
      </c>
      <c r="BL322" s="19" t="s">
        <v>91</v>
      </c>
      <c r="BM322" s="190" t="s">
        <v>3411</v>
      </c>
    </row>
    <row r="323" s="2" customFormat="1" ht="16.5" customHeight="1">
      <c r="A323" s="38"/>
      <c r="B323" s="177"/>
      <c r="C323" s="178" t="s">
        <v>1327</v>
      </c>
      <c r="D323" s="178" t="s">
        <v>167</v>
      </c>
      <c r="E323" s="179" t="s">
        <v>3412</v>
      </c>
      <c r="F323" s="180" t="s">
        <v>3413</v>
      </c>
      <c r="G323" s="181" t="s">
        <v>222</v>
      </c>
      <c r="H323" s="182">
        <v>65</v>
      </c>
      <c r="I323" s="183"/>
      <c r="J323" s="184">
        <f>ROUND(I323*H323,2)</f>
        <v>0</v>
      </c>
      <c r="K323" s="185"/>
      <c r="L323" s="39"/>
      <c r="M323" s="186" t="s">
        <v>1</v>
      </c>
      <c r="N323" s="187" t="s">
        <v>42</v>
      </c>
      <c r="O323" s="78"/>
      <c r="P323" s="188">
        <f>O323*H323</f>
        <v>0</v>
      </c>
      <c r="Q323" s="188">
        <v>0</v>
      </c>
      <c r="R323" s="188">
        <f>Q323*H323</f>
        <v>0</v>
      </c>
      <c r="S323" s="188">
        <v>0</v>
      </c>
      <c r="T323" s="189">
        <f>S323*H323</f>
        <v>0</v>
      </c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R323" s="190" t="s">
        <v>91</v>
      </c>
      <c r="AT323" s="190" t="s">
        <v>167</v>
      </c>
      <c r="AU323" s="190" t="s">
        <v>81</v>
      </c>
      <c r="AY323" s="19" t="s">
        <v>165</v>
      </c>
      <c r="BE323" s="191">
        <f>IF(N323="základná",J323,0)</f>
        <v>0</v>
      </c>
      <c r="BF323" s="191">
        <f>IF(N323="znížená",J323,0)</f>
        <v>0</v>
      </c>
      <c r="BG323" s="191">
        <f>IF(N323="zákl. prenesená",J323,0)</f>
        <v>0</v>
      </c>
      <c r="BH323" s="191">
        <f>IF(N323="zníž. prenesená",J323,0)</f>
        <v>0</v>
      </c>
      <c r="BI323" s="191">
        <f>IF(N323="nulová",J323,0)</f>
        <v>0</v>
      </c>
      <c r="BJ323" s="19" t="s">
        <v>171</v>
      </c>
      <c r="BK323" s="191">
        <f>ROUND(I323*H323,2)</f>
        <v>0</v>
      </c>
      <c r="BL323" s="19" t="s">
        <v>91</v>
      </c>
      <c r="BM323" s="190" t="s">
        <v>3414</v>
      </c>
    </row>
    <row r="324" s="2" customFormat="1" ht="16.5" customHeight="1">
      <c r="A324" s="38"/>
      <c r="B324" s="177"/>
      <c r="C324" s="201" t="s">
        <v>1333</v>
      </c>
      <c r="D324" s="201" t="s">
        <v>201</v>
      </c>
      <c r="E324" s="202" t="s">
        <v>3415</v>
      </c>
      <c r="F324" s="203" t="s">
        <v>3413</v>
      </c>
      <c r="G324" s="204" t="s">
        <v>222</v>
      </c>
      <c r="H324" s="205">
        <v>65</v>
      </c>
      <c r="I324" s="206"/>
      <c r="J324" s="207">
        <f>ROUND(I324*H324,2)</f>
        <v>0</v>
      </c>
      <c r="K324" s="208"/>
      <c r="L324" s="209"/>
      <c r="M324" s="210" t="s">
        <v>1</v>
      </c>
      <c r="N324" s="211" t="s">
        <v>42</v>
      </c>
      <c r="O324" s="78"/>
      <c r="P324" s="188">
        <f>O324*H324</f>
        <v>0</v>
      </c>
      <c r="Q324" s="188">
        <v>0</v>
      </c>
      <c r="R324" s="188">
        <f>Q324*H324</f>
        <v>0</v>
      </c>
      <c r="S324" s="188">
        <v>0</v>
      </c>
      <c r="T324" s="189">
        <f>S324*H324</f>
        <v>0</v>
      </c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R324" s="190" t="s">
        <v>103</v>
      </c>
      <c r="AT324" s="190" t="s">
        <v>201</v>
      </c>
      <c r="AU324" s="190" t="s">
        <v>81</v>
      </c>
      <c r="AY324" s="19" t="s">
        <v>165</v>
      </c>
      <c r="BE324" s="191">
        <f>IF(N324="základná",J324,0)</f>
        <v>0</v>
      </c>
      <c r="BF324" s="191">
        <f>IF(N324="znížená",J324,0)</f>
        <v>0</v>
      </c>
      <c r="BG324" s="191">
        <f>IF(N324="zákl. prenesená",J324,0)</f>
        <v>0</v>
      </c>
      <c r="BH324" s="191">
        <f>IF(N324="zníž. prenesená",J324,0)</f>
        <v>0</v>
      </c>
      <c r="BI324" s="191">
        <f>IF(N324="nulová",J324,0)</f>
        <v>0</v>
      </c>
      <c r="BJ324" s="19" t="s">
        <v>171</v>
      </c>
      <c r="BK324" s="191">
        <f>ROUND(I324*H324,2)</f>
        <v>0</v>
      </c>
      <c r="BL324" s="19" t="s">
        <v>91</v>
      </c>
      <c r="BM324" s="190" t="s">
        <v>3416</v>
      </c>
    </row>
    <row r="325" s="2" customFormat="1" ht="21.75" customHeight="1">
      <c r="A325" s="38"/>
      <c r="B325" s="177"/>
      <c r="C325" s="178" t="s">
        <v>1337</v>
      </c>
      <c r="D325" s="178" t="s">
        <v>167</v>
      </c>
      <c r="E325" s="179" t="s">
        <v>3417</v>
      </c>
      <c r="F325" s="180" t="s">
        <v>3418</v>
      </c>
      <c r="G325" s="181" t="s">
        <v>216</v>
      </c>
      <c r="H325" s="182">
        <v>10</v>
      </c>
      <c r="I325" s="183"/>
      <c r="J325" s="184">
        <f>ROUND(I325*H325,2)</f>
        <v>0</v>
      </c>
      <c r="K325" s="185"/>
      <c r="L325" s="39"/>
      <c r="M325" s="186" t="s">
        <v>1</v>
      </c>
      <c r="N325" s="187" t="s">
        <v>42</v>
      </c>
      <c r="O325" s="78"/>
      <c r="P325" s="188">
        <f>O325*H325</f>
        <v>0</v>
      </c>
      <c r="Q325" s="188">
        <v>0</v>
      </c>
      <c r="R325" s="188">
        <f>Q325*H325</f>
        <v>0</v>
      </c>
      <c r="S325" s="188">
        <v>0</v>
      </c>
      <c r="T325" s="189">
        <f>S325*H325</f>
        <v>0</v>
      </c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R325" s="190" t="s">
        <v>91</v>
      </c>
      <c r="AT325" s="190" t="s">
        <v>167</v>
      </c>
      <c r="AU325" s="190" t="s">
        <v>81</v>
      </c>
      <c r="AY325" s="19" t="s">
        <v>165</v>
      </c>
      <c r="BE325" s="191">
        <f>IF(N325="základná",J325,0)</f>
        <v>0</v>
      </c>
      <c r="BF325" s="191">
        <f>IF(N325="znížená",J325,0)</f>
        <v>0</v>
      </c>
      <c r="BG325" s="191">
        <f>IF(N325="zákl. prenesená",J325,0)</f>
        <v>0</v>
      </c>
      <c r="BH325" s="191">
        <f>IF(N325="zníž. prenesená",J325,0)</f>
        <v>0</v>
      </c>
      <c r="BI325" s="191">
        <f>IF(N325="nulová",J325,0)</f>
        <v>0</v>
      </c>
      <c r="BJ325" s="19" t="s">
        <v>171</v>
      </c>
      <c r="BK325" s="191">
        <f>ROUND(I325*H325,2)</f>
        <v>0</v>
      </c>
      <c r="BL325" s="19" t="s">
        <v>91</v>
      </c>
      <c r="BM325" s="190" t="s">
        <v>3419</v>
      </c>
    </row>
    <row r="326" s="2" customFormat="1" ht="21.75" customHeight="1">
      <c r="A326" s="38"/>
      <c r="B326" s="177"/>
      <c r="C326" s="201" t="s">
        <v>1341</v>
      </c>
      <c r="D326" s="201" t="s">
        <v>201</v>
      </c>
      <c r="E326" s="202" t="s">
        <v>3420</v>
      </c>
      <c r="F326" s="203" t="s">
        <v>3418</v>
      </c>
      <c r="G326" s="204" t="s">
        <v>216</v>
      </c>
      <c r="H326" s="205">
        <v>10</v>
      </c>
      <c r="I326" s="206"/>
      <c r="J326" s="207">
        <f>ROUND(I326*H326,2)</f>
        <v>0</v>
      </c>
      <c r="K326" s="208"/>
      <c r="L326" s="209"/>
      <c r="M326" s="210" t="s">
        <v>1</v>
      </c>
      <c r="N326" s="211" t="s">
        <v>42</v>
      </c>
      <c r="O326" s="78"/>
      <c r="P326" s="188">
        <f>O326*H326</f>
        <v>0</v>
      </c>
      <c r="Q326" s="188">
        <v>0</v>
      </c>
      <c r="R326" s="188">
        <f>Q326*H326</f>
        <v>0</v>
      </c>
      <c r="S326" s="188">
        <v>0</v>
      </c>
      <c r="T326" s="189">
        <f>S326*H326</f>
        <v>0</v>
      </c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R326" s="190" t="s">
        <v>103</v>
      </c>
      <c r="AT326" s="190" t="s">
        <v>201</v>
      </c>
      <c r="AU326" s="190" t="s">
        <v>81</v>
      </c>
      <c r="AY326" s="19" t="s">
        <v>165</v>
      </c>
      <c r="BE326" s="191">
        <f>IF(N326="základná",J326,0)</f>
        <v>0</v>
      </c>
      <c r="BF326" s="191">
        <f>IF(N326="znížená",J326,0)</f>
        <v>0</v>
      </c>
      <c r="BG326" s="191">
        <f>IF(N326="zákl. prenesená",J326,0)</f>
        <v>0</v>
      </c>
      <c r="BH326" s="191">
        <f>IF(N326="zníž. prenesená",J326,0)</f>
        <v>0</v>
      </c>
      <c r="BI326" s="191">
        <f>IF(N326="nulová",J326,0)</f>
        <v>0</v>
      </c>
      <c r="BJ326" s="19" t="s">
        <v>171</v>
      </c>
      <c r="BK326" s="191">
        <f>ROUND(I326*H326,2)</f>
        <v>0</v>
      </c>
      <c r="BL326" s="19" t="s">
        <v>91</v>
      </c>
      <c r="BM326" s="190" t="s">
        <v>3421</v>
      </c>
    </row>
    <row r="327" s="2" customFormat="1" ht="24.15" customHeight="1">
      <c r="A327" s="38"/>
      <c r="B327" s="177"/>
      <c r="C327" s="178" t="s">
        <v>1345</v>
      </c>
      <c r="D327" s="178" t="s">
        <v>167</v>
      </c>
      <c r="E327" s="179" t="s">
        <v>3422</v>
      </c>
      <c r="F327" s="180" t="s">
        <v>3423</v>
      </c>
      <c r="G327" s="181" t="s">
        <v>216</v>
      </c>
      <c r="H327" s="182">
        <v>10</v>
      </c>
      <c r="I327" s="183"/>
      <c r="J327" s="184">
        <f>ROUND(I327*H327,2)</f>
        <v>0</v>
      </c>
      <c r="K327" s="185"/>
      <c r="L327" s="39"/>
      <c r="M327" s="186" t="s">
        <v>1</v>
      </c>
      <c r="N327" s="187" t="s">
        <v>42</v>
      </c>
      <c r="O327" s="78"/>
      <c r="P327" s="188">
        <f>O327*H327</f>
        <v>0</v>
      </c>
      <c r="Q327" s="188">
        <v>0</v>
      </c>
      <c r="R327" s="188">
        <f>Q327*H327</f>
        <v>0</v>
      </c>
      <c r="S327" s="188">
        <v>0</v>
      </c>
      <c r="T327" s="189">
        <f>S327*H327</f>
        <v>0</v>
      </c>
      <c r="U327" s="38"/>
      <c r="V327" s="38"/>
      <c r="W327" s="38"/>
      <c r="X327" s="38"/>
      <c r="Y327" s="38"/>
      <c r="Z327" s="38"/>
      <c r="AA327" s="38"/>
      <c r="AB327" s="38"/>
      <c r="AC327" s="38"/>
      <c r="AD327" s="38"/>
      <c r="AE327" s="38"/>
      <c r="AR327" s="190" t="s">
        <v>91</v>
      </c>
      <c r="AT327" s="190" t="s">
        <v>167</v>
      </c>
      <c r="AU327" s="190" t="s">
        <v>81</v>
      </c>
      <c r="AY327" s="19" t="s">
        <v>165</v>
      </c>
      <c r="BE327" s="191">
        <f>IF(N327="základná",J327,0)</f>
        <v>0</v>
      </c>
      <c r="BF327" s="191">
        <f>IF(N327="znížená",J327,0)</f>
        <v>0</v>
      </c>
      <c r="BG327" s="191">
        <f>IF(N327="zákl. prenesená",J327,0)</f>
        <v>0</v>
      </c>
      <c r="BH327" s="191">
        <f>IF(N327="zníž. prenesená",J327,0)</f>
        <v>0</v>
      </c>
      <c r="BI327" s="191">
        <f>IF(N327="nulová",J327,0)</f>
        <v>0</v>
      </c>
      <c r="BJ327" s="19" t="s">
        <v>171</v>
      </c>
      <c r="BK327" s="191">
        <f>ROUND(I327*H327,2)</f>
        <v>0</v>
      </c>
      <c r="BL327" s="19" t="s">
        <v>91</v>
      </c>
      <c r="BM327" s="190" t="s">
        <v>3424</v>
      </c>
    </row>
    <row r="328" s="2" customFormat="1" ht="24.15" customHeight="1">
      <c r="A328" s="38"/>
      <c r="B328" s="177"/>
      <c r="C328" s="201" t="s">
        <v>1349</v>
      </c>
      <c r="D328" s="201" t="s">
        <v>201</v>
      </c>
      <c r="E328" s="202" t="s">
        <v>3425</v>
      </c>
      <c r="F328" s="203" t="s">
        <v>3423</v>
      </c>
      <c r="G328" s="204" t="s">
        <v>216</v>
      </c>
      <c r="H328" s="205">
        <v>10</v>
      </c>
      <c r="I328" s="206"/>
      <c r="J328" s="207">
        <f>ROUND(I328*H328,2)</f>
        <v>0</v>
      </c>
      <c r="K328" s="208"/>
      <c r="L328" s="209"/>
      <c r="M328" s="210" t="s">
        <v>1</v>
      </c>
      <c r="N328" s="211" t="s">
        <v>42</v>
      </c>
      <c r="O328" s="78"/>
      <c r="P328" s="188">
        <f>O328*H328</f>
        <v>0</v>
      </c>
      <c r="Q328" s="188">
        <v>0</v>
      </c>
      <c r="R328" s="188">
        <f>Q328*H328</f>
        <v>0</v>
      </c>
      <c r="S328" s="188">
        <v>0</v>
      </c>
      <c r="T328" s="189">
        <f>S328*H328</f>
        <v>0</v>
      </c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R328" s="190" t="s">
        <v>103</v>
      </c>
      <c r="AT328" s="190" t="s">
        <v>201</v>
      </c>
      <c r="AU328" s="190" t="s">
        <v>81</v>
      </c>
      <c r="AY328" s="19" t="s">
        <v>165</v>
      </c>
      <c r="BE328" s="191">
        <f>IF(N328="základná",J328,0)</f>
        <v>0</v>
      </c>
      <c r="BF328" s="191">
        <f>IF(N328="znížená",J328,0)</f>
        <v>0</v>
      </c>
      <c r="BG328" s="191">
        <f>IF(N328="zákl. prenesená",J328,0)</f>
        <v>0</v>
      </c>
      <c r="BH328" s="191">
        <f>IF(N328="zníž. prenesená",J328,0)</f>
        <v>0</v>
      </c>
      <c r="BI328" s="191">
        <f>IF(N328="nulová",J328,0)</f>
        <v>0</v>
      </c>
      <c r="BJ328" s="19" t="s">
        <v>171</v>
      </c>
      <c r="BK328" s="191">
        <f>ROUND(I328*H328,2)</f>
        <v>0</v>
      </c>
      <c r="BL328" s="19" t="s">
        <v>91</v>
      </c>
      <c r="BM328" s="190" t="s">
        <v>3426</v>
      </c>
    </row>
    <row r="329" s="2" customFormat="1" ht="24.15" customHeight="1">
      <c r="A329" s="38"/>
      <c r="B329" s="177"/>
      <c r="C329" s="178" t="s">
        <v>1353</v>
      </c>
      <c r="D329" s="178" t="s">
        <v>167</v>
      </c>
      <c r="E329" s="179" t="s">
        <v>3427</v>
      </c>
      <c r="F329" s="180" t="s">
        <v>3428</v>
      </c>
      <c r="G329" s="181" t="s">
        <v>216</v>
      </c>
      <c r="H329" s="182">
        <v>10</v>
      </c>
      <c r="I329" s="183"/>
      <c r="J329" s="184">
        <f>ROUND(I329*H329,2)</f>
        <v>0</v>
      </c>
      <c r="K329" s="185"/>
      <c r="L329" s="39"/>
      <c r="M329" s="186" t="s">
        <v>1</v>
      </c>
      <c r="N329" s="187" t="s">
        <v>42</v>
      </c>
      <c r="O329" s="78"/>
      <c r="P329" s="188">
        <f>O329*H329</f>
        <v>0</v>
      </c>
      <c r="Q329" s="188">
        <v>0</v>
      </c>
      <c r="R329" s="188">
        <f>Q329*H329</f>
        <v>0</v>
      </c>
      <c r="S329" s="188">
        <v>0</v>
      </c>
      <c r="T329" s="189">
        <f>S329*H329</f>
        <v>0</v>
      </c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R329" s="190" t="s">
        <v>91</v>
      </c>
      <c r="AT329" s="190" t="s">
        <v>167</v>
      </c>
      <c r="AU329" s="190" t="s">
        <v>81</v>
      </c>
      <c r="AY329" s="19" t="s">
        <v>165</v>
      </c>
      <c r="BE329" s="191">
        <f>IF(N329="základná",J329,0)</f>
        <v>0</v>
      </c>
      <c r="BF329" s="191">
        <f>IF(N329="znížená",J329,0)</f>
        <v>0</v>
      </c>
      <c r="BG329" s="191">
        <f>IF(N329="zákl. prenesená",J329,0)</f>
        <v>0</v>
      </c>
      <c r="BH329" s="191">
        <f>IF(N329="zníž. prenesená",J329,0)</f>
        <v>0</v>
      </c>
      <c r="BI329" s="191">
        <f>IF(N329="nulová",J329,0)</f>
        <v>0</v>
      </c>
      <c r="BJ329" s="19" t="s">
        <v>171</v>
      </c>
      <c r="BK329" s="191">
        <f>ROUND(I329*H329,2)</f>
        <v>0</v>
      </c>
      <c r="BL329" s="19" t="s">
        <v>91</v>
      </c>
      <c r="BM329" s="190" t="s">
        <v>3429</v>
      </c>
    </row>
    <row r="330" s="2" customFormat="1" ht="24.15" customHeight="1">
      <c r="A330" s="38"/>
      <c r="B330" s="177"/>
      <c r="C330" s="201" t="s">
        <v>1359</v>
      </c>
      <c r="D330" s="201" t="s">
        <v>201</v>
      </c>
      <c r="E330" s="202" t="s">
        <v>3430</v>
      </c>
      <c r="F330" s="203" t="s">
        <v>3428</v>
      </c>
      <c r="G330" s="204" t="s">
        <v>216</v>
      </c>
      <c r="H330" s="205">
        <v>10</v>
      </c>
      <c r="I330" s="206"/>
      <c r="J330" s="207">
        <f>ROUND(I330*H330,2)</f>
        <v>0</v>
      </c>
      <c r="K330" s="208"/>
      <c r="L330" s="209"/>
      <c r="M330" s="210" t="s">
        <v>1</v>
      </c>
      <c r="N330" s="211" t="s">
        <v>42</v>
      </c>
      <c r="O330" s="78"/>
      <c r="P330" s="188">
        <f>O330*H330</f>
        <v>0</v>
      </c>
      <c r="Q330" s="188">
        <v>0</v>
      </c>
      <c r="R330" s="188">
        <f>Q330*H330</f>
        <v>0</v>
      </c>
      <c r="S330" s="188">
        <v>0</v>
      </c>
      <c r="T330" s="189">
        <f>S330*H330</f>
        <v>0</v>
      </c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R330" s="190" t="s">
        <v>103</v>
      </c>
      <c r="AT330" s="190" t="s">
        <v>201</v>
      </c>
      <c r="AU330" s="190" t="s">
        <v>81</v>
      </c>
      <c r="AY330" s="19" t="s">
        <v>165</v>
      </c>
      <c r="BE330" s="191">
        <f>IF(N330="základná",J330,0)</f>
        <v>0</v>
      </c>
      <c r="BF330" s="191">
        <f>IF(N330="znížená",J330,0)</f>
        <v>0</v>
      </c>
      <c r="BG330" s="191">
        <f>IF(N330="zákl. prenesená",J330,0)</f>
        <v>0</v>
      </c>
      <c r="BH330" s="191">
        <f>IF(N330="zníž. prenesená",J330,0)</f>
        <v>0</v>
      </c>
      <c r="BI330" s="191">
        <f>IF(N330="nulová",J330,0)</f>
        <v>0</v>
      </c>
      <c r="BJ330" s="19" t="s">
        <v>171</v>
      </c>
      <c r="BK330" s="191">
        <f>ROUND(I330*H330,2)</f>
        <v>0</v>
      </c>
      <c r="BL330" s="19" t="s">
        <v>91</v>
      </c>
      <c r="BM330" s="190" t="s">
        <v>3431</v>
      </c>
    </row>
    <row r="331" s="2" customFormat="1" ht="24.15" customHeight="1">
      <c r="A331" s="38"/>
      <c r="B331" s="177"/>
      <c r="C331" s="178" t="s">
        <v>1366</v>
      </c>
      <c r="D331" s="178" t="s">
        <v>167</v>
      </c>
      <c r="E331" s="179" t="s">
        <v>3432</v>
      </c>
      <c r="F331" s="180" t="s">
        <v>3433</v>
      </c>
      <c r="G331" s="181" t="s">
        <v>216</v>
      </c>
      <c r="H331" s="182">
        <v>45</v>
      </c>
      <c r="I331" s="183"/>
      <c r="J331" s="184">
        <f>ROUND(I331*H331,2)</f>
        <v>0</v>
      </c>
      <c r="K331" s="185"/>
      <c r="L331" s="39"/>
      <c r="M331" s="186" t="s">
        <v>1</v>
      </c>
      <c r="N331" s="187" t="s">
        <v>42</v>
      </c>
      <c r="O331" s="78"/>
      <c r="P331" s="188">
        <f>O331*H331</f>
        <v>0</v>
      </c>
      <c r="Q331" s="188">
        <v>0</v>
      </c>
      <c r="R331" s="188">
        <f>Q331*H331</f>
        <v>0</v>
      </c>
      <c r="S331" s="188">
        <v>0</v>
      </c>
      <c r="T331" s="189">
        <f>S331*H331</f>
        <v>0</v>
      </c>
      <c r="U331" s="38"/>
      <c r="V331" s="38"/>
      <c r="W331" s="38"/>
      <c r="X331" s="38"/>
      <c r="Y331" s="38"/>
      <c r="Z331" s="38"/>
      <c r="AA331" s="38"/>
      <c r="AB331" s="38"/>
      <c r="AC331" s="38"/>
      <c r="AD331" s="38"/>
      <c r="AE331" s="38"/>
      <c r="AR331" s="190" t="s">
        <v>91</v>
      </c>
      <c r="AT331" s="190" t="s">
        <v>167</v>
      </c>
      <c r="AU331" s="190" t="s">
        <v>81</v>
      </c>
      <c r="AY331" s="19" t="s">
        <v>165</v>
      </c>
      <c r="BE331" s="191">
        <f>IF(N331="základná",J331,0)</f>
        <v>0</v>
      </c>
      <c r="BF331" s="191">
        <f>IF(N331="znížená",J331,0)</f>
        <v>0</v>
      </c>
      <c r="BG331" s="191">
        <f>IF(N331="zákl. prenesená",J331,0)</f>
        <v>0</v>
      </c>
      <c r="BH331" s="191">
        <f>IF(N331="zníž. prenesená",J331,0)</f>
        <v>0</v>
      </c>
      <c r="BI331" s="191">
        <f>IF(N331="nulová",J331,0)</f>
        <v>0</v>
      </c>
      <c r="BJ331" s="19" t="s">
        <v>171</v>
      </c>
      <c r="BK331" s="191">
        <f>ROUND(I331*H331,2)</f>
        <v>0</v>
      </c>
      <c r="BL331" s="19" t="s">
        <v>91</v>
      </c>
      <c r="BM331" s="190" t="s">
        <v>3434</v>
      </c>
    </row>
    <row r="332" s="2" customFormat="1" ht="24.15" customHeight="1">
      <c r="A332" s="38"/>
      <c r="B332" s="177"/>
      <c r="C332" s="201" t="s">
        <v>1370</v>
      </c>
      <c r="D332" s="201" t="s">
        <v>201</v>
      </c>
      <c r="E332" s="202" t="s">
        <v>3435</v>
      </c>
      <c r="F332" s="203" t="s">
        <v>3433</v>
      </c>
      <c r="G332" s="204" t="s">
        <v>216</v>
      </c>
      <c r="H332" s="205">
        <v>45</v>
      </c>
      <c r="I332" s="206"/>
      <c r="J332" s="207">
        <f>ROUND(I332*H332,2)</f>
        <v>0</v>
      </c>
      <c r="K332" s="208"/>
      <c r="L332" s="209"/>
      <c r="M332" s="210" t="s">
        <v>1</v>
      </c>
      <c r="N332" s="211" t="s">
        <v>42</v>
      </c>
      <c r="O332" s="78"/>
      <c r="P332" s="188">
        <f>O332*H332</f>
        <v>0</v>
      </c>
      <c r="Q332" s="188">
        <v>0</v>
      </c>
      <c r="R332" s="188">
        <f>Q332*H332</f>
        <v>0</v>
      </c>
      <c r="S332" s="188">
        <v>0</v>
      </c>
      <c r="T332" s="189">
        <f>S332*H332</f>
        <v>0</v>
      </c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  <c r="AR332" s="190" t="s">
        <v>103</v>
      </c>
      <c r="AT332" s="190" t="s">
        <v>201</v>
      </c>
      <c r="AU332" s="190" t="s">
        <v>81</v>
      </c>
      <c r="AY332" s="19" t="s">
        <v>165</v>
      </c>
      <c r="BE332" s="191">
        <f>IF(N332="základná",J332,0)</f>
        <v>0</v>
      </c>
      <c r="BF332" s="191">
        <f>IF(N332="znížená",J332,0)</f>
        <v>0</v>
      </c>
      <c r="BG332" s="191">
        <f>IF(N332="zákl. prenesená",J332,0)</f>
        <v>0</v>
      </c>
      <c r="BH332" s="191">
        <f>IF(N332="zníž. prenesená",J332,0)</f>
        <v>0</v>
      </c>
      <c r="BI332" s="191">
        <f>IF(N332="nulová",J332,0)</f>
        <v>0</v>
      </c>
      <c r="BJ332" s="19" t="s">
        <v>171</v>
      </c>
      <c r="BK332" s="191">
        <f>ROUND(I332*H332,2)</f>
        <v>0</v>
      </c>
      <c r="BL332" s="19" t="s">
        <v>91</v>
      </c>
      <c r="BM332" s="190" t="s">
        <v>3436</v>
      </c>
    </row>
    <row r="333" s="2" customFormat="1" ht="16.5" customHeight="1">
      <c r="A333" s="38"/>
      <c r="B333" s="177"/>
      <c r="C333" s="178" t="s">
        <v>1374</v>
      </c>
      <c r="D333" s="178" t="s">
        <v>167</v>
      </c>
      <c r="E333" s="179" t="s">
        <v>3437</v>
      </c>
      <c r="F333" s="180" t="s">
        <v>3438</v>
      </c>
      <c r="G333" s="181" t="s">
        <v>216</v>
      </c>
      <c r="H333" s="182">
        <v>40</v>
      </c>
      <c r="I333" s="183"/>
      <c r="J333" s="184">
        <f>ROUND(I333*H333,2)</f>
        <v>0</v>
      </c>
      <c r="K333" s="185"/>
      <c r="L333" s="39"/>
      <c r="M333" s="186" t="s">
        <v>1</v>
      </c>
      <c r="N333" s="187" t="s">
        <v>42</v>
      </c>
      <c r="O333" s="78"/>
      <c r="P333" s="188">
        <f>O333*H333</f>
        <v>0</v>
      </c>
      <c r="Q333" s="188">
        <v>0</v>
      </c>
      <c r="R333" s="188">
        <f>Q333*H333</f>
        <v>0</v>
      </c>
      <c r="S333" s="188">
        <v>0</v>
      </c>
      <c r="T333" s="189">
        <f>S333*H333</f>
        <v>0</v>
      </c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R333" s="190" t="s">
        <v>91</v>
      </c>
      <c r="AT333" s="190" t="s">
        <v>167</v>
      </c>
      <c r="AU333" s="190" t="s">
        <v>81</v>
      </c>
      <c r="AY333" s="19" t="s">
        <v>165</v>
      </c>
      <c r="BE333" s="191">
        <f>IF(N333="základná",J333,0)</f>
        <v>0</v>
      </c>
      <c r="BF333" s="191">
        <f>IF(N333="znížená",J333,0)</f>
        <v>0</v>
      </c>
      <c r="BG333" s="191">
        <f>IF(N333="zákl. prenesená",J333,0)</f>
        <v>0</v>
      </c>
      <c r="BH333" s="191">
        <f>IF(N333="zníž. prenesená",J333,0)</f>
        <v>0</v>
      </c>
      <c r="BI333" s="191">
        <f>IF(N333="nulová",J333,0)</f>
        <v>0</v>
      </c>
      <c r="BJ333" s="19" t="s">
        <v>171</v>
      </c>
      <c r="BK333" s="191">
        <f>ROUND(I333*H333,2)</f>
        <v>0</v>
      </c>
      <c r="BL333" s="19" t="s">
        <v>91</v>
      </c>
      <c r="BM333" s="190" t="s">
        <v>3439</v>
      </c>
    </row>
    <row r="334" s="2" customFormat="1" ht="16.5" customHeight="1">
      <c r="A334" s="38"/>
      <c r="B334" s="177"/>
      <c r="C334" s="201" t="s">
        <v>1378</v>
      </c>
      <c r="D334" s="201" t="s">
        <v>201</v>
      </c>
      <c r="E334" s="202" t="s">
        <v>3440</v>
      </c>
      <c r="F334" s="203" t="s">
        <v>3438</v>
      </c>
      <c r="G334" s="204" t="s">
        <v>216</v>
      </c>
      <c r="H334" s="205">
        <v>40</v>
      </c>
      <c r="I334" s="206"/>
      <c r="J334" s="207">
        <f>ROUND(I334*H334,2)</f>
        <v>0</v>
      </c>
      <c r="K334" s="208"/>
      <c r="L334" s="209"/>
      <c r="M334" s="210" t="s">
        <v>1</v>
      </c>
      <c r="N334" s="211" t="s">
        <v>42</v>
      </c>
      <c r="O334" s="78"/>
      <c r="P334" s="188">
        <f>O334*H334</f>
        <v>0</v>
      </c>
      <c r="Q334" s="188">
        <v>0</v>
      </c>
      <c r="R334" s="188">
        <f>Q334*H334</f>
        <v>0</v>
      </c>
      <c r="S334" s="188">
        <v>0</v>
      </c>
      <c r="T334" s="189">
        <f>S334*H334</f>
        <v>0</v>
      </c>
      <c r="U334" s="38"/>
      <c r="V334" s="38"/>
      <c r="W334" s="38"/>
      <c r="X334" s="38"/>
      <c r="Y334" s="38"/>
      <c r="Z334" s="38"/>
      <c r="AA334" s="38"/>
      <c r="AB334" s="38"/>
      <c r="AC334" s="38"/>
      <c r="AD334" s="38"/>
      <c r="AE334" s="38"/>
      <c r="AR334" s="190" t="s">
        <v>103</v>
      </c>
      <c r="AT334" s="190" t="s">
        <v>201</v>
      </c>
      <c r="AU334" s="190" t="s">
        <v>81</v>
      </c>
      <c r="AY334" s="19" t="s">
        <v>165</v>
      </c>
      <c r="BE334" s="191">
        <f>IF(N334="základná",J334,0)</f>
        <v>0</v>
      </c>
      <c r="BF334" s="191">
        <f>IF(N334="znížená",J334,0)</f>
        <v>0</v>
      </c>
      <c r="BG334" s="191">
        <f>IF(N334="zákl. prenesená",J334,0)</f>
        <v>0</v>
      </c>
      <c r="BH334" s="191">
        <f>IF(N334="zníž. prenesená",J334,0)</f>
        <v>0</v>
      </c>
      <c r="BI334" s="191">
        <f>IF(N334="nulová",J334,0)</f>
        <v>0</v>
      </c>
      <c r="BJ334" s="19" t="s">
        <v>171</v>
      </c>
      <c r="BK334" s="191">
        <f>ROUND(I334*H334,2)</f>
        <v>0</v>
      </c>
      <c r="BL334" s="19" t="s">
        <v>91</v>
      </c>
      <c r="BM334" s="190" t="s">
        <v>3441</v>
      </c>
    </row>
    <row r="335" s="2" customFormat="1" ht="37.8" customHeight="1">
      <c r="A335" s="38"/>
      <c r="B335" s="177"/>
      <c r="C335" s="178" t="s">
        <v>1382</v>
      </c>
      <c r="D335" s="178" t="s">
        <v>167</v>
      </c>
      <c r="E335" s="179" t="s">
        <v>3442</v>
      </c>
      <c r="F335" s="180" t="s">
        <v>3443</v>
      </c>
      <c r="G335" s="181" t="s">
        <v>216</v>
      </c>
      <c r="H335" s="182">
        <v>4</v>
      </c>
      <c r="I335" s="183"/>
      <c r="J335" s="184">
        <f>ROUND(I335*H335,2)</f>
        <v>0</v>
      </c>
      <c r="K335" s="185"/>
      <c r="L335" s="39"/>
      <c r="M335" s="186" t="s">
        <v>1</v>
      </c>
      <c r="N335" s="187" t="s">
        <v>42</v>
      </c>
      <c r="O335" s="78"/>
      <c r="P335" s="188">
        <f>O335*H335</f>
        <v>0</v>
      </c>
      <c r="Q335" s="188">
        <v>0</v>
      </c>
      <c r="R335" s="188">
        <f>Q335*H335</f>
        <v>0</v>
      </c>
      <c r="S335" s="188">
        <v>0</v>
      </c>
      <c r="T335" s="189">
        <f>S335*H335</f>
        <v>0</v>
      </c>
      <c r="U335" s="38"/>
      <c r="V335" s="38"/>
      <c r="W335" s="38"/>
      <c r="X335" s="38"/>
      <c r="Y335" s="38"/>
      <c r="Z335" s="38"/>
      <c r="AA335" s="38"/>
      <c r="AB335" s="38"/>
      <c r="AC335" s="38"/>
      <c r="AD335" s="38"/>
      <c r="AE335" s="38"/>
      <c r="AR335" s="190" t="s">
        <v>91</v>
      </c>
      <c r="AT335" s="190" t="s">
        <v>167</v>
      </c>
      <c r="AU335" s="190" t="s">
        <v>81</v>
      </c>
      <c r="AY335" s="19" t="s">
        <v>165</v>
      </c>
      <c r="BE335" s="191">
        <f>IF(N335="základná",J335,0)</f>
        <v>0</v>
      </c>
      <c r="BF335" s="191">
        <f>IF(N335="znížená",J335,0)</f>
        <v>0</v>
      </c>
      <c r="BG335" s="191">
        <f>IF(N335="zákl. prenesená",J335,0)</f>
        <v>0</v>
      </c>
      <c r="BH335" s="191">
        <f>IF(N335="zníž. prenesená",J335,0)</f>
        <v>0</v>
      </c>
      <c r="BI335" s="191">
        <f>IF(N335="nulová",J335,0)</f>
        <v>0</v>
      </c>
      <c r="BJ335" s="19" t="s">
        <v>171</v>
      </c>
      <c r="BK335" s="191">
        <f>ROUND(I335*H335,2)</f>
        <v>0</v>
      </c>
      <c r="BL335" s="19" t="s">
        <v>91</v>
      </c>
      <c r="BM335" s="190" t="s">
        <v>3444</v>
      </c>
    </row>
    <row r="336" s="2" customFormat="1" ht="33" customHeight="1">
      <c r="A336" s="38"/>
      <c r="B336" s="177"/>
      <c r="C336" s="201" t="s">
        <v>1386</v>
      </c>
      <c r="D336" s="201" t="s">
        <v>201</v>
      </c>
      <c r="E336" s="202" t="s">
        <v>3445</v>
      </c>
      <c r="F336" s="203" t="s">
        <v>3446</v>
      </c>
      <c r="G336" s="204" t="s">
        <v>216</v>
      </c>
      <c r="H336" s="205">
        <v>4</v>
      </c>
      <c r="I336" s="206"/>
      <c r="J336" s="207">
        <f>ROUND(I336*H336,2)</f>
        <v>0</v>
      </c>
      <c r="K336" s="208"/>
      <c r="L336" s="209"/>
      <c r="M336" s="210" t="s">
        <v>1</v>
      </c>
      <c r="N336" s="211" t="s">
        <v>42</v>
      </c>
      <c r="O336" s="78"/>
      <c r="P336" s="188">
        <f>O336*H336</f>
        <v>0</v>
      </c>
      <c r="Q336" s="188">
        <v>0</v>
      </c>
      <c r="R336" s="188">
        <f>Q336*H336</f>
        <v>0</v>
      </c>
      <c r="S336" s="188">
        <v>0</v>
      </c>
      <c r="T336" s="189">
        <f>S336*H336</f>
        <v>0</v>
      </c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R336" s="190" t="s">
        <v>103</v>
      </c>
      <c r="AT336" s="190" t="s">
        <v>201</v>
      </c>
      <c r="AU336" s="190" t="s">
        <v>81</v>
      </c>
      <c r="AY336" s="19" t="s">
        <v>165</v>
      </c>
      <c r="BE336" s="191">
        <f>IF(N336="základná",J336,0)</f>
        <v>0</v>
      </c>
      <c r="BF336" s="191">
        <f>IF(N336="znížená",J336,0)</f>
        <v>0</v>
      </c>
      <c r="BG336" s="191">
        <f>IF(N336="zákl. prenesená",J336,0)</f>
        <v>0</v>
      </c>
      <c r="BH336" s="191">
        <f>IF(N336="zníž. prenesená",J336,0)</f>
        <v>0</v>
      </c>
      <c r="BI336" s="191">
        <f>IF(N336="nulová",J336,0)</f>
        <v>0</v>
      </c>
      <c r="BJ336" s="19" t="s">
        <v>171</v>
      </c>
      <c r="BK336" s="191">
        <f>ROUND(I336*H336,2)</f>
        <v>0</v>
      </c>
      <c r="BL336" s="19" t="s">
        <v>91</v>
      </c>
      <c r="BM336" s="190" t="s">
        <v>3447</v>
      </c>
    </row>
    <row r="337" s="2" customFormat="1" ht="16.5" customHeight="1">
      <c r="A337" s="38"/>
      <c r="B337" s="177"/>
      <c r="C337" s="201" t="s">
        <v>1390</v>
      </c>
      <c r="D337" s="201" t="s">
        <v>201</v>
      </c>
      <c r="E337" s="202" t="s">
        <v>3448</v>
      </c>
      <c r="F337" s="203" t="s">
        <v>3449</v>
      </c>
      <c r="G337" s="204" t="s">
        <v>2853</v>
      </c>
      <c r="H337" s="205">
        <v>1</v>
      </c>
      <c r="I337" s="206"/>
      <c r="J337" s="207">
        <f>ROUND(I337*H337,2)</f>
        <v>0</v>
      </c>
      <c r="K337" s="208"/>
      <c r="L337" s="209"/>
      <c r="M337" s="210" t="s">
        <v>1</v>
      </c>
      <c r="N337" s="211" t="s">
        <v>42</v>
      </c>
      <c r="O337" s="78"/>
      <c r="P337" s="188">
        <f>O337*H337</f>
        <v>0</v>
      </c>
      <c r="Q337" s="188">
        <v>0</v>
      </c>
      <c r="R337" s="188">
        <f>Q337*H337</f>
        <v>0</v>
      </c>
      <c r="S337" s="188">
        <v>0</v>
      </c>
      <c r="T337" s="189">
        <f>S337*H337</f>
        <v>0</v>
      </c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38"/>
      <c r="AR337" s="190" t="s">
        <v>103</v>
      </c>
      <c r="AT337" s="190" t="s">
        <v>201</v>
      </c>
      <c r="AU337" s="190" t="s">
        <v>81</v>
      </c>
      <c r="AY337" s="19" t="s">
        <v>165</v>
      </c>
      <c r="BE337" s="191">
        <f>IF(N337="základná",J337,0)</f>
        <v>0</v>
      </c>
      <c r="BF337" s="191">
        <f>IF(N337="znížená",J337,0)</f>
        <v>0</v>
      </c>
      <c r="BG337" s="191">
        <f>IF(N337="zákl. prenesená",J337,0)</f>
        <v>0</v>
      </c>
      <c r="BH337" s="191">
        <f>IF(N337="zníž. prenesená",J337,0)</f>
        <v>0</v>
      </c>
      <c r="BI337" s="191">
        <f>IF(N337="nulová",J337,0)</f>
        <v>0</v>
      </c>
      <c r="BJ337" s="19" t="s">
        <v>171</v>
      </c>
      <c r="BK337" s="191">
        <f>ROUND(I337*H337,2)</f>
        <v>0</v>
      </c>
      <c r="BL337" s="19" t="s">
        <v>91</v>
      </c>
      <c r="BM337" s="190" t="s">
        <v>3450</v>
      </c>
    </row>
    <row r="338" s="2" customFormat="1" ht="21.75" customHeight="1">
      <c r="A338" s="38"/>
      <c r="B338" s="177"/>
      <c r="C338" s="178" t="s">
        <v>1395</v>
      </c>
      <c r="D338" s="178" t="s">
        <v>167</v>
      </c>
      <c r="E338" s="179" t="s">
        <v>3451</v>
      </c>
      <c r="F338" s="180" t="s">
        <v>3452</v>
      </c>
      <c r="G338" s="181" t="s">
        <v>216</v>
      </c>
      <c r="H338" s="182">
        <v>1</v>
      </c>
      <c r="I338" s="183"/>
      <c r="J338" s="184">
        <f>ROUND(I338*H338,2)</f>
        <v>0</v>
      </c>
      <c r="K338" s="185"/>
      <c r="L338" s="39"/>
      <c r="M338" s="186" t="s">
        <v>1</v>
      </c>
      <c r="N338" s="187" t="s">
        <v>42</v>
      </c>
      <c r="O338" s="78"/>
      <c r="P338" s="188">
        <f>O338*H338</f>
        <v>0</v>
      </c>
      <c r="Q338" s="188">
        <v>0</v>
      </c>
      <c r="R338" s="188">
        <f>Q338*H338</f>
        <v>0</v>
      </c>
      <c r="S338" s="188">
        <v>0</v>
      </c>
      <c r="T338" s="189">
        <f>S338*H338</f>
        <v>0</v>
      </c>
      <c r="U338" s="38"/>
      <c r="V338" s="38"/>
      <c r="W338" s="38"/>
      <c r="X338" s="38"/>
      <c r="Y338" s="38"/>
      <c r="Z338" s="38"/>
      <c r="AA338" s="38"/>
      <c r="AB338" s="38"/>
      <c r="AC338" s="38"/>
      <c r="AD338" s="38"/>
      <c r="AE338" s="38"/>
      <c r="AR338" s="190" t="s">
        <v>91</v>
      </c>
      <c r="AT338" s="190" t="s">
        <v>167</v>
      </c>
      <c r="AU338" s="190" t="s">
        <v>81</v>
      </c>
      <c r="AY338" s="19" t="s">
        <v>165</v>
      </c>
      <c r="BE338" s="191">
        <f>IF(N338="základná",J338,0)</f>
        <v>0</v>
      </c>
      <c r="BF338" s="191">
        <f>IF(N338="znížená",J338,0)</f>
        <v>0</v>
      </c>
      <c r="BG338" s="191">
        <f>IF(N338="zákl. prenesená",J338,0)</f>
        <v>0</v>
      </c>
      <c r="BH338" s="191">
        <f>IF(N338="zníž. prenesená",J338,0)</f>
        <v>0</v>
      </c>
      <c r="BI338" s="191">
        <f>IF(N338="nulová",J338,0)</f>
        <v>0</v>
      </c>
      <c r="BJ338" s="19" t="s">
        <v>171</v>
      </c>
      <c r="BK338" s="191">
        <f>ROUND(I338*H338,2)</f>
        <v>0</v>
      </c>
      <c r="BL338" s="19" t="s">
        <v>91</v>
      </c>
      <c r="BM338" s="190" t="s">
        <v>3453</v>
      </c>
    </row>
    <row r="339" s="2" customFormat="1" ht="16.5" customHeight="1">
      <c r="A339" s="38"/>
      <c r="B339" s="177"/>
      <c r="C339" s="201" t="s">
        <v>1399</v>
      </c>
      <c r="D339" s="201" t="s">
        <v>201</v>
      </c>
      <c r="E339" s="202" t="s">
        <v>3454</v>
      </c>
      <c r="F339" s="203" t="s">
        <v>3455</v>
      </c>
      <c r="G339" s="204" t="s">
        <v>216</v>
      </c>
      <c r="H339" s="205">
        <v>1</v>
      </c>
      <c r="I339" s="206"/>
      <c r="J339" s="207">
        <f>ROUND(I339*H339,2)</f>
        <v>0</v>
      </c>
      <c r="K339" s="208"/>
      <c r="L339" s="209"/>
      <c r="M339" s="210" t="s">
        <v>1</v>
      </c>
      <c r="N339" s="211" t="s">
        <v>42</v>
      </c>
      <c r="O339" s="78"/>
      <c r="P339" s="188">
        <f>O339*H339</f>
        <v>0</v>
      </c>
      <c r="Q339" s="188">
        <v>0</v>
      </c>
      <c r="R339" s="188">
        <f>Q339*H339</f>
        <v>0</v>
      </c>
      <c r="S339" s="188">
        <v>0</v>
      </c>
      <c r="T339" s="189">
        <f>S339*H339</f>
        <v>0</v>
      </c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R339" s="190" t="s">
        <v>103</v>
      </c>
      <c r="AT339" s="190" t="s">
        <v>201</v>
      </c>
      <c r="AU339" s="190" t="s">
        <v>81</v>
      </c>
      <c r="AY339" s="19" t="s">
        <v>165</v>
      </c>
      <c r="BE339" s="191">
        <f>IF(N339="základná",J339,0)</f>
        <v>0</v>
      </c>
      <c r="BF339" s="191">
        <f>IF(N339="znížená",J339,0)</f>
        <v>0</v>
      </c>
      <c r="BG339" s="191">
        <f>IF(N339="zákl. prenesená",J339,0)</f>
        <v>0</v>
      </c>
      <c r="BH339" s="191">
        <f>IF(N339="zníž. prenesená",J339,0)</f>
        <v>0</v>
      </c>
      <c r="BI339" s="191">
        <f>IF(N339="nulová",J339,0)</f>
        <v>0</v>
      </c>
      <c r="BJ339" s="19" t="s">
        <v>171</v>
      </c>
      <c r="BK339" s="191">
        <f>ROUND(I339*H339,2)</f>
        <v>0</v>
      </c>
      <c r="BL339" s="19" t="s">
        <v>91</v>
      </c>
      <c r="BM339" s="190" t="s">
        <v>3456</v>
      </c>
    </row>
    <row r="340" s="2" customFormat="1" ht="24.15" customHeight="1">
      <c r="A340" s="38"/>
      <c r="B340" s="177"/>
      <c r="C340" s="178" t="s">
        <v>1404</v>
      </c>
      <c r="D340" s="178" t="s">
        <v>167</v>
      </c>
      <c r="E340" s="179" t="s">
        <v>3457</v>
      </c>
      <c r="F340" s="180" t="s">
        <v>3458</v>
      </c>
      <c r="G340" s="181" t="s">
        <v>222</v>
      </c>
      <c r="H340" s="182">
        <v>170</v>
      </c>
      <c r="I340" s="183"/>
      <c r="J340" s="184">
        <f>ROUND(I340*H340,2)</f>
        <v>0</v>
      </c>
      <c r="K340" s="185"/>
      <c r="L340" s="39"/>
      <c r="M340" s="186" t="s">
        <v>1</v>
      </c>
      <c r="N340" s="187" t="s">
        <v>42</v>
      </c>
      <c r="O340" s="78"/>
      <c r="P340" s="188">
        <f>O340*H340</f>
        <v>0</v>
      </c>
      <c r="Q340" s="188">
        <v>0</v>
      </c>
      <c r="R340" s="188">
        <f>Q340*H340</f>
        <v>0</v>
      </c>
      <c r="S340" s="188">
        <v>0</v>
      </c>
      <c r="T340" s="189">
        <f>S340*H340</f>
        <v>0</v>
      </c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R340" s="190" t="s">
        <v>91</v>
      </c>
      <c r="AT340" s="190" t="s">
        <v>167</v>
      </c>
      <c r="AU340" s="190" t="s">
        <v>81</v>
      </c>
      <c r="AY340" s="19" t="s">
        <v>165</v>
      </c>
      <c r="BE340" s="191">
        <f>IF(N340="základná",J340,0)</f>
        <v>0</v>
      </c>
      <c r="BF340" s="191">
        <f>IF(N340="znížená",J340,0)</f>
        <v>0</v>
      </c>
      <c r="BG340" s="191">
        <f>IF(N340="zákl. prenesená",J340,0)</f>
        <v>0</v>
      </c>
      <c r="BH340" s="191">
        <f>IF(N340="zníž. prenesená",J340,0)</f>
        <v>0</v>
      </c>
      <c r="BI340" s="191">
        <f>IF(N340="nulová",J340,0)</f>
        <v>0</v>
      </c>
      <c r="BJ340" s="19" t="s">
        <v>171</v>
      </c>
      <c r="BK340" s="191">
        <f>ROUND(I340*H340,2)</f>
        <v>0</v>
      </c>
      <c r="BL340" s="19" t="s">
        <v>91</v>
      </c>
      <c r="BM340" s="190" t="s">
        <v>3459</v>
      </c>
    </row>
    <row r="341" s="2" customFormat="1" ht="24.15" customHeight="1">
      <c r="A341" s="38"/>
      <c r="B341" s="177"/>
      <c r="C341" s="201" t="s">
        <v>1409</v>
      </c>
      <c r="D341" s="201" t="s">
        <v>201</v>
      </c>
      <c r="E341" s="202" t="s">
        <v>3460</v>
      </c>
      <c r="F341" s="203" t="s">
        <v>3458</v>
      </c>
      <c r="G341" s="204" t="s">
        <v>222</v>
      </c>
      <c r="H341" s="205">
        <v>170</v>
      </c>
      <c r="I341" s="206"/>
      <c r="J341" s="207">
        <f>ROUND(I341*H341,2)</f>
        <v>0</v>
      </c>
      <c r="K341" s="208"/>
      <c r="L341" s="209"/>
      <c r="M341" s="210" t="s">
        <v>1</v>
      </c>
      <c r="N341" s="211" t="s">
        <v>42</v>
      </c>
      <c r="O341" s="78"/>
      <c r="P341" s="188">
        <f>O341*H341</f>
        <v>0</v>
      </c>
      <c r="Q341" s="188">
        <v>0</v>
      </c>
      <c r="R341" s="188">
        <f>Q341*H341</f>
        <v>0</v>
      </c>
      <c r="S341" s="188">
        <v>0</v>
      </c>
      <c r="T341" s="189">
        <f>S341*H341</f>
        <v>0</v>
      </c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R341" s="190" t="s">
        <v>103</v>
      </c>
      <c r="AT341" s="190" t="s">
        <v>201</v>
      </c>
      <c r="AU341" s="190" t="s">
        <v>81</v>
      </c>
      <c r="AY341" s="19" t="s">
        <v>165</v>
      </c>
      <c r="BE341" s="191">
        <f>IF(N341="základná",J341,0)</f>
        <v>0</v>
      </c>
      <c r="BF341" s="191">
        <f>IF(N341="znížená",J341,0)</f>
        <v>0</v>
      </c>
      <c r="BG341" s="191">
        <f>IF(N341="zákl. prenesená",J341,0)</f>
        <v>0</v>
      </c>
      <c r="BH341" s="191">
        <f>IF(N341="zníž. prenesená",J341,0)</f>
        <v>0</v>
      </c>
      <c r="BI341" s="191">
        <f>IF(N341="nulová",J341,0)</f>
        <v>0</v>
      </c>
      <c r="BJ341" s="19" t="s">
        <v>171</v>
      </c>
      <c r="BK341" s="191">
        <f>ROUND(I341*H341,2)</f>
        <v>0</v>
      </c>
      <c r="BL341" s="19" t="s">
        <v>91</v>
      </c>
      <c r="BM341" s="190" t="s">
        <v>3461</v>
      </c>
    </row>
    <row r="342" s="2" customFormat="1" ht="16.5" customHeight="1">
      <c r="A342" s="38"/>
      <c r="B342" s="177"/>
      <c r="C342" s="178" t="s">
        <v>1411</v>
      </c>
      <c r="D342" s="178" t="s">
        <v>167</v>
      </c>
      <c r="E342" s="179" t="s">
        <v>3462</v>
      </c>
      <c r="F342" s="180" t="s">
        <v>3463</v>
      </c>
      <c r="G342" s="181" t="s">
        <v>216</v>
      </c>
      <c r="H342" s="182">
        <v>3</v>
      </c>
      <c r="I342" s="183"/>
      <c r="J342" s="184">
        <f>ROUND(I342*H342,2)</f>
        <v>0</v>
      </c>
      <c r="K342" s="185"/>
      <c r="L342" s="39"/>
      <c r="M342" s="186" t="s">
        <v>1</v>
      </c>
      <c r="N342" s="187" t="s">
        <v>42</v>
      </c>
      <c r="O342" s="78"/>
      <c r="P342" s="188">
        <f>O342*H342</f>
        <v>0</v>
      </c>
      <c r="Q342" s="188">
        <v>0</v>
      </c>
      <c r="R342" s="188">
        <f>Q342*H342</f>
        <v>0</v>
      </c>
      <c r="S342" s="188">
        <v>0</v>
      </c>
      <c r="T342" s="189">
        <f>S342*H342</f>
        <v>0</v>
      </c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R342" s="190" t="s">
        <v>91</v>
      </c>
      <c r="AT342" s="190" t="s">
        <v>167</v>
      </c>
      <c r="AU342" s="190" t="s">
        <v>81</v>
      </c>
      <c r="AY342" s="19" t="s">
        <v>165</v>
      </c>
      <c r="BE342" s="191">
        <f>IF(N342="základná",J342,0)</f>
        <v>0</v>
      </c>
      <c r="BF342" s="191">
        <f>IF(N342="znížená",J342,0)</f>
        <v>0</v>
      </c>
      <c r="BG342" s="191">
        <f>IF(N342="zákl. prenesená",J342,0)</f>
        <v>0</v>
      </c>
      <c r="BH342" s="191">
        <f>IF(N342="zníž. prenesená",J342,0)</f>
        <v>0</v>
      </c>
      <c r="BI342" s="191">
        <f>IF(N342="nulová",J342,0)</f>
        <v>0</v>
      </c>
      <c r="BJ342" s="19" t="s">
        <v>171</v>
      </c>
      <c r="BK342" s="191">
        <f>ROUND(I342*H342,2)</f>
        <v>0</v>
      </c>
      <c r="BL342" s="19" t="s">
        <v>91</v>
      </c>
      <c r="BM342" s="190" t="s">
        <v>3464</v>
      </c>
    </row>
    <row r="343" s="2" customFormat="1" ht="16.5" customHeight="1">
      <c r="A343" s="38"/>
      <c r="B343" s="177"/>
      <c r="C343" s="201" t="s">
        <v>1413</v>
      </c>
      <c r="D343" s="201" t="s">
        <v>201</v>
      </c>
      <c r="E343" s="202" t="s">
        <v>3465</v>
      </c>
      <c r="F343" s="203" t="s">
        <v>3463</v>
      </c>
      <c r="G343" s="204" t="s">
        <v>216</v>
      </c>
      <c r="H343" s="205">
        <v>3</v>
      </c>
      <c r="I343" s="206"/>
      <c r="J343" s="207">
        <f>ROUND(I343*H343,2)</f>
        <v>0</v>
      </c>
      <c r="K343" s="208"/>
      <c r="L343" s="209"/>
      <c r="M343" s="210" t="s">
        <v>1</v>
      </c>
      <c r="N343" s="211" t="s">
        <v>42</v>
      </c>
      <c r="O343" s="78"/>
      <c r="P343" s="188">
        <f>O343*H343</f>
        <v>0</v>
      </c>
      <c r="Q343" s="188">
        <v>0</v>
      </c>
      <c r="R343" s="188">
        <f>Q343*H343</f>
        <v>0</v>
      </c>
      <c r="S343" s="188">
        <v>0</v>
      </c>
      <c r="T343" s="189">
        <f>S343*H343</f>
        <v>0</v>
      </c>
      <c r="U343" s="38"/>
      <c r="V343" s="38"/>
      <c r="W343" s="38"/>
      <c r="X343" s="38"/>
      <c r="Y343" s="38"/>
      <c r="Z343" s="38"/>
      <c r="AA343" s="38"/>
      <c r="AB343" s="38"/>
      <c r="AC343" s="38"/>
      <c r="AD343" s="38"/>
      <c r="AE343" s="38"/>
      <c r="AR343" s="190" t="s">
        <v>103</v>
      </c>
      <c r="AT343" s="190" t="s">
        <v>201</v>
      </c>
      <c r="AU343" s="190" t="s">
        <v>81</v>
      </c>
      <c r="AY343" s="19" t="s">
        <v>165</v>
      </c>
      <c r="BE343" s="191">
        <f>IF(N343="základná",J343,0)</f>
        <v>0</v>
      </c>
      <c r="BF343" s="191">
        <f>IF(N343="znížená",J343,0)</f>
        <v>0</v>
      </c>
      <c r="BG343" s="191">
        <f>IF(N343="zákl. prenesená",J343,0)</f>
        <v>0</v>
      </c>
      <c r="BH343" s="191">
        <f>IF(N343="zníž. prenesená",J343,0)</f>
        <v>0</v>
      </c>
      <c r="BI343" s="191">
        <f>IF(N343="nulová",J343,0)</f>
        <v>0</v>
      </c>
      <c r="BJ343" s="19" t="s">
        <v>171</v>
      </c>
      <c r="BK343" s="191">
        <f>ROUND(I343*H343,2)</f>
        <v>0</v>
      </c>
      <c r="BL343" s="19" t="s">
        <v>91</v>
      </c>
      <c r="BM343" s="190" t="s">
        <v>3466</v>
      </c>
    </row>
    <row r="344" s="2" customFormat="1" ht="16.5" customHeight="1">
      <c r="A344" s="38"/>
      <c r="B344" s="177"/>
      <c r="C344" s="178" t="s">
        <v>1417</v>
      </c>
      <c r="D344" s="178" t="s">
        <v>167</v>
      </c>
      <c r="E344" s="179" t="s">
        <v>3467</v>
      </c>
      <c r="F344" s="180" t="s">
        <v>3468</v>
      </c>
      <c r="G344" s="181" t="s">
        <v>216</v>
      </c>
      <c r="H344" s="182">
        <v>2</v>
      </c>
      <c r="I344" s="183"/>
      <c r="J344" s="184">
        <f>ROUND(I344*H344,2)</f>
        <v>0</v>
      </c>
      <c r="K344" s="185"/>
      <c r="L344" s="39"/>
      <c r="M344" s="186" t="s">
        <v>1</v>
      </c>
      <c r="N344" s="187" t="s">
        <v>42</v>
      </c>
      <c r="O344" s="78"/>
      <c r="P344" s="188">
        <f>O344*H344</f>
        <v>0</v>
      </c>
      <c r="Q344" s="188">
        <v>0</v>
      </c>
      <c r="R344" s="188">
        <f>Q344*H344</f>
        <v>0</v>
      </c>
      <c r="S344" s="188">
        <v>0</v>
      </c>
      <c r="T344" s="189">
        <f>S344*H344</f>
        <v>0</v>
      </c>
      <c r="U344" s="38"/>
      <c r="V344" s="38"/>
      <c r="W344" s="38"/>
      <c r="X344" s="38"/>
      <c r="Y344" s="38"/>
      <c r="Z344" s="38"/>
      <c r="AA344" s="38"/>
      <c r="AB344" s="38"/>
      <c r="AC344" s="38"/>
      <c r="AD344" s="38"/>
      <c r="AE344" s="38"/>
      <c r="AR344" s="190" t="s">
        <v>91</v>
      </c>
      <c r="AT344" s="190" t="s">
        <v>167</v>
      </c>
      <c r="AU344" s="190" t="s">
        <v>81</v>
      </c>
      <c r="AY344" s="19" t="s">
        <v>165</v>
      </c>
      <c r="BE344" s="191">
        <f>IF(N344="základná",J344,0)</f>
        <v>0</v>
      </c>
      <c r="BF344" s="191">
        <f>IF(N344="znížená",J344,0)</f>
        <v>0</v>
      </c>
      <c r="BG344" s="191">
        <f>IF(N344="zákl. prenesená",J344,0)</f>
        <v>0</v>
      </c>
      <c r="BH344" s="191">
        <f>IF(N344="zníž. prenesená",J344,0)</f>
        <v>0</v>
      </c>
      <c r="BI344" s="191">
        <f>IF(N344="nulová",J344,0)</f>
        <v>0</v>
      </c>
      <c r="BJ344" s="19" t="s">
        <v>171</v>
      </c>
      <c r="BK344" s="191">
        <f>ROUND(I344*H344,2)</f>
        <v>0</v>
      </c>
      <c r="BL344" s="19" t="s">
        <v>91</v>
      </c>
      <c r="BM344" s="190" t="s">
        <v>3469</v>
      </c>
    </row>
    <row r="345" s="2" customFormat="1" ht="16.5" customHeight="1">
      <c r="A345" s="38"/>
      <c r="B345" s="177"/>
      <c r="C345" s="201" t="s">
        <v>1421</v>
      </c>
      <c r="D345" s="201" t="s">
        <v>201</v>
      </c>
      <c r="E345" s="202" t="s">
        <v>3470</v>
      </c>
      <c r="F345" s="203" t="s">
        <v>3468</v>
      </c>
      <c r="G345" s="204" t="s">
        <v>216</v>
      </c>
      <c r="H345" s="205">
        <v>2</v>
      </c>
      <c r="I345" s="206"/>
      <c r="J345" s="207">
        <f>ROUND(I345*H345,2)</f>
        <v>0</v>
      </c>
      <c r="K345" s="208"/>
      <c r="L345" s="209"/>
      <c r="M345" s="210" t="s">
        <v>1</v>
      </c>
      <c r="N345" s="211" t="s">
        <v>42</v>
      </c>
      <c r="O345" s="78"/>
      <c r="P345" s="188">
        <f>O345*H345</f>
        <v>0</v>
      </c>
      <c r="Q345" s="188">
        <v>0</v>
      </c>
      <c r="R345" s="188">
        <f>Q345*H345</f>
        <v>0</v>
      </c>
      <c r="S345" s="188">
        <v>0</v>
      </c>
      <c r="T345" s="189">
        <f>S345*H345</f>
        <v>0</v>
      </c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R345" s="190" t="s">
        <v>103</v>
      </c>
      <c r="AT345" s="190" t="s">
        <v>201</v>
      </c>
      <c r="AU345" s="190" t="s">
        <v>81</v>
      </c>
      <c r="AY345" s="19" t="s">
        <v>165</v>
      </c>
      <c r="BE345" s="191">
        <f>IF(N345="základná",J345,0)</f>
        <v>0</v>
      </c>
      <c r="BF345" s="191">
        <f>IF(N345="znížená",J345,0)</f>
        <v>0</v>
      </c>
      <c r="BG345" s="191">
        <f>IF(N345="zákl. prenesená",J345,0)</f>
        <v>0</v>
      </c>
      <c r="BH345" s="191">
        <f>IF(N345="zníž. prenesená",J345,0)</f>
        <v>0</v>
      </c>
      <c r="BI345" s="191">
        <f>IF(N345="nulová",J345,0)</f>
        <v>0</v>
      </c>
      <c r="BJ345" s="19" t="s">
        <v>171</v>
      </c>
      <c r="BK345" s="191">
        <f>ROUND(I345*H345,2)</f>
        <v>0</v>
      </c>
      <c r="BL345" s="19" t="s">
        <v>91</v>
      </c>
      <c r="BM345" s="190" t="s">
        <v>3471</v>
      </c>
    </row>
    <row r="346" s="2" customFormat="1" ht="16.5" customHeight="1">
      <c r="A346" s="38"/>
      <c r="B346" s="177"/>
      <c r="C346" s="178" t="s">
        <v>1423</v>
      </c>
      <c r="D346" s="178" t="s">
        <v>167</v>
      </c>
      <c r="E346" s="179" t="s">
        <v>3472</v>
      </c>
      <c r="F346" s="180" t="s">
        <v>3473</v>
      </c>
      <c r="G346" s="181" t="s">
        <v>216</v>
      </c>
      <c r="H346" s="182">
        <v>20</v>
      </c>
      <c r="I346" s="183"/>
      <c r="J346" s="184">
        <f>ROUND(I346*H346,2)</f>
        <v>0</v>
      </c>
      <c r="K346" s="185"/>
      <c r="L346" s="39"/>
      <c r="M346" s="186" t="s">
        <v>1</v>
      </c>
      <c r="N346" s="187" t="s">
        <v>42</v>
      </c>
      <c r="O346" s="78"/>
      <c r="P346" s="188">
        <f>O346*H346</f>
        <v>0</v>
      </c>
      <c r="Q346" s="188">
        <v>0</v>
      </c>
      <c r="R346" s="188">
        <f>Q346*H346</f>
        <v>0</v>
      </c>
      <c r="S346" s="188">
        <v>0</v>
      </c>
      <c r="T346" s="189">
        <f>S346*H346</f>
        <v>0</v>
      </c>
      <c r="U346" s="38"/>
      <c r="V346" s="38"/>
      <c r="W346" s="38"/>
      <c r="X346" s="38"/>
      <c r="Y346" s="38"/>
      <c r="Z346" s="38"/>
      <c r="AA346" s="38"/>
      <c r="AB346" s="38"/>
      <c r="AC346" s="38"/>
      <c r="AD346" s="38"/>
      <c r="AE346" s="38"/>
      <c r="AR346" s="190" t="s">
        <v>91</v>
      </c>
      <c r="AT346" s="190" t="s">
        <v>167</v>
      </c>
      <c r="AU346" s="190" t="s">
        <v>81</v>
      </c>
      <c r="AY346" s="19" t="s">
        <v>165</v>
      </c>
      <c r="BE346" s="191">
        <f>IF(N346="základná",J346,0)</f>
        <v>0</v>
      </c>
      <c r="BF346" s="191">
        <f>IF(N346="znížená",J346,0)</f>
        <v>0</v>
      </c>
      <c r="BG346" s="191">
        <f>IF(N346="zákl. prenesená",J346,0)</f>
        <v>0</v>
      </c>
      <c r="BH346" s="191">
        <f>IF(N346="zníž. prenesená",J346,0)</f>
        <v>0</v>
      </c>
      <c r="BI346" s="191">
        <f>IF(N346="nulová",J346,0)</f>
        <v>0</v>
      </c>
      <c r="BJ346" s="19" t="s">
        <v>171</v>
      </c>
      <c r="BK346" s="191">
        <f>ROUND(I346*H346,2)</f>
        <v>0</v>
      </c>
      <c r="BL346" s="19" t="s">
        <v>91</v>
      </c>
      <c r="BM346" s="190" t="s">
        <v>3474</v>
      </c>
    </row>
    <row r="347" s="2" customFormat="1" ht="16.5" customHeight="1">
      <c r="A347" s="38"/>
      <c r="B347" s="177"/>
      <c r="C347" s="201" t="s">
        <v>1427</v>
      </c>
      <c r="D347" s="201" t="s">
        <v>201</v>
      </c>
      <c r="E347" s="202" t="s">
        <v>3475</v>
      </c>
      <c r="F347" s="203" t="s">
        <v>3473</v>
      </c>
      <c r="G347" s="204" t="s">
        <v>216</v>
      </c>
      <c r="H347" s="205">
        <v>20</v>
      </c>
      <c r="I347" s="206"/>
      <c r="J347" s="207">
        <f>ROUND(I347*H347,2)</f>
        <v>0</v>
      </c>
      <c r="K347" s="208"/>
      <c r="L347" s="209"/>
      <c r="M347" s="210" t="s">
        <v>1</v>
      </c>
      <c r="N347" s="211" t="s">
        <v>42</v>
      </c>
      <c r="O347" s="78"/>
      <c r="P347" s="188">
        <f>O347*H347</f>
        <v>0</v>
      </c>
      <c r="Q347" s="188">
        <v>0</v>
      </c>
      <c r="R347" s="188">
        <f>Q347*H347</f>
        <v>0</v>
      </c>
      <c r="S347" s="188">
        <v>0</v>
      </c>
      <c r="T347" s="189">
        <f>S347*H347</f>
        <v>0</v>
      </c>
      <c r="U347" s="38"/>
      <c r="V347" s="38"/>
      <c r="W347" s="38"/>
      <c r="X347" s="38"/>
      <c r="Y347" s="38"/>
      <c r="Z347" s="38"/>
      <c r="AA347" s="38"/>
      <c r="AB347" s="38"/>
      <c r="AC347" s="38"/>
      <c r="AD347" s="38"/>
      <c r="AE347" s="38"/>
      <c r="AR347" s="190" t="s">
        <v>103</v>
      </c>
      <c r="AT347" s="190" t="s">
        <v>201</v>
      </c>
      <c r="AU347" s="190" t="s">
        <v>81</v>
      </c>
      <c r="AY347" s="19" t="s">
        <v>165</v>
      </c>
      <c r="BE347" s="191">
        <f>IF(N347="základná",J347,0)</f>
        <v>0</v>
      </c>
      <c r="BF347" s="191">
        <f>IF(N347="znížená",J347,0)</f>
        <v>0</v>
      </c>
      <c r="BG347" s="191">
        <f>IF(N347="zákl. prenesená",J347,0)</f>
        <v>0</v>
      </c>
      <c r="BH347" s="191">
        <f>IF(N347="zníž. prenesená",J347,0)</f>
        <v>0</v>
      </c>
      <c r="BI347" s="191">
        <f>IF(N347="nulová",J347,0)</f>
        <v>0</v>
      </c>
      <c r="BJ347" s="19" t="s">
        <v>171</v>
      </c>
      <c r="BK347" s="191">
        <f>ROUND(I347*H347,2)</f>
        <v>0</v>
      </c>
      <c r="BL347" s="19" t="s">
        <v>91</v>
      </c>
      <c r="BM347" s="190" t="s">
        <v>3476</v>
      </c>
    </row>
    <row r="348" s="12" customFormat="1" ht="25.92" customHeight="1">
      <c r="A348" s="12"/>
      <c r="B348" s="164"/>
      <c r="C348" s="12"/>
      <c r="D348" s="165" t="s">
        <v>75</v>
      </c>
      <c r="E348" s="166" t="s">
        <v>3477</v>
      </c>
      <c r="F348" s="166" t="s">
        <v>3478</v>
      </c>
      <c r="G348" s="12"/>
      <c r="H348" s="12"/>
      <c r="I348" s="167"/>
      <c r="J348" s="168">
        <f>BK348</f>
        <v>0</v>
      </c>
      <c r="K348" s="12"/>
      <c r="L348" s="164"/>
      <c r="M348" s="169"/>
      <c r="N348" s="170"/>
      <c r="O348" s="170"/>
      <c r="P348" s="171">
        <f>SUM(P349:P358)</f>
        <v>0</v>
      </c>
      <c r="Q348" s="170"/>
      <c r="R348" s="171">
        <f>SUM(R349:R358)</f>
        <v>0</v>
      </c>
      <c r="S348" s="170"/>
      <c r="T348" s="172">
        <f>SUM(T349:T358)</f>
        <v>0</v>
      </c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R348" s="165" t="s">
        <v>81</v>
      </c>
      <c r="AT348" s="173" t="s">
        <v>75</v>
      </c>
      <c r="AU348" s="173" t="s">
        <v>76</v>
      </c>
      <c r="AY348" s="165" t="s">
        <v>165</v>
      </c>
      <c r="BK348" s="174">
        <f>SUM(BK349:BK358)</f>
        <v>0</v>
      </c>
    </row>
    <row r="349" s="2" customFormat="1" ht="16.5" customHeight="1">
      <c r="A349" s="38"/>
      <c r="B349" s="177"/>
      <c r="C349" s="201" t="s">
        <v>1431</v>
      </c>
      <c r="D349" s="201" t="s">
        <v>201</v>
      </c>
      <c r="E349" s="202" t="s">
        <v>3479</v>
      </c>
      <c r="F349" s="203" t="s">
        <v>3480</v>
      </c>
      <c r="G349" s="204" t="s">
        <v>216</v>
      </c>
      <c r="H349" s="205">
        <v>1</v>
      </c>
      <c r="I349" s="206"/>
      <c r="J349" s="207">
        <f>ROUND(I349*H349,2)</f>
        <v>0</v>
      </c>
      <c r="K349" s="208"/>
      <c r="L349" s="209"/>
      <c r="M349" s="210" t="s">
        <v>1</v>
      </c>
      <c r="N349" s="211" t="s">
        <v>42</v>
      </c>
      <c r="O349" s="78"/>
      <c r="P349" s="188">
        <f>O349*H349</f>
        <v>0</v>
      </c>
      <c r="Q349" s="188">
        <v>0</v>
      </c>
      <c r="R349" s="188">
        <f>Q349*H349</f>
        <v>0</v>
      </c>
      <c r="S349" s="188">
        <v>0</v>
      </c>
      <c r="T349" s="189">
        <f>S349*H349</f>
        <v>0</v>
      </c>
      <c r="U349" s="38"/>
      <c r="V349" s="38"/>
      <c r="W349" s="38"/>
      <c r="X349" s="38"/>
      <c r="Y349" s="38"/>
      <c r="Z349" s="38"/>
      <c r="AA349" s="38"/>
      <c r="AB349" s="38"/>
      <c r="AC349" s="38"/>
      <c r="AD349" s="38"/>
      <c r="AE349" s="38"/>
      <c r="AR349" s="190" t="s">
        <v>103</v>
      </c>
      <c r="AT349" s="190" t="s">
        <v>201</v>
      </c>
      <c r="AU349" s="190" t="s">
        <v>81</v>
      </c>
      <c r="AY349" s="19" t="s">
        <v>165</v>
      </c>
      <c r="BE349" s="191">
        <f>IF(N349="základná",J349,0)</f>
        <v>0</v>
      </c>
      <c r="BF349" s="191">
        <f>IF(N349="znížená",J349,0)</f>
        <v>0</v>
      </c>
      <c r="BG349" s="191">
        <f>IF(N349="zákl. prenesená",J349,0)</f>
        <v>0</v>
      </c>
      <c r="BH349" s="191">
        <f>IF(N349="zníž. prenesená",J349,0)</f>
        <v>0</v>
      </c>
      <c r="BI349" s="191">
        <f>IF(N349="nulová",J349,0)</f>
        <v>0</v>
      </c>
      <c r="BJ349" s="19" t="s">
        <v>171</v>
      </c>
      <c r="BK349" s="191">
        <f>ROUND(I349*H349,2)</f>
        <v>0</v>
      </c>
      <c r="BL349" s="19" t="s">
        <v>91</v>
      </c>
      <c r="BM349" s="190" t="s">
        <v>3481</v>
      </c>
    </row>
    <row r="350" s="2" customFormat="1" ht="16.5" customHeight="1">
      <c r="A350" s="38"/>
      <c r="B350" s="177"/>
      <c r="C350" s="178" t="s">
        <v>1433</v>
      </c>
      <c r="D350" s="178" t="s">
        <v>167</v>
      </c>
      <c r="E350" s="179" t="s">
        <v>3482</v>
      </c>
      <c r="F350" s="180" t="s">
        <v>3480</v>
      </c>
      <c r="G350" s="181" t="s">
        <v>216</v>
      </c>
      <c r="H350" s="182">
        <v>1</v>
      </c>
      <c r="I350" s="183"/>
      <c r="J350" s="184">
        <f>ROUND(I350*H350,2)</f>
        <v>0</v>
      </c>
      <c r="K350" s="185"/>
      <c r="L350" s="39"/>
      <c r="M350" s="186" t="s">
        <v>1</v>
      </c>
      <c r="N350" s="187" t="s">
        <v>42</v>
      </c>
      <c r="O350" s="78"/>
      <c r="P350" s="188">
        <f>O350*H350</f>
        <v>0</v>
      </c>
      <c r="Q350" s="188">
        <v>0</v>
      </c>
      <c r="R350" s="188">
        <f>Q350*H350</f>
        <v>0</v>
      </c>
      <c r="S350" s="188">
        <v>0</v>
      </c>
      <c r="T350" s="189">
        <f>S350*H350</f>
        <v>0</v>
      </c>
      <c r="U350" s="38"/>
      <c r="V350" s="38"/>
      <c r="W350" s="38"/>
      <c r="X350" s="38"/>
      <c r="Y350" s="38"/>
      <c r="Z350" s="38"/>
      <c r="AA350" s="38"/>
      <c r="AB350" s="38"/>
      <c r="AC350" s="38"/>
      <c r="AD350" s="38"/>
      <c r="AE350" s="38"/>
      <c r="AR350" s="190" t="s">
        <v>91</v>
      </c>
      <c r="AT350" s="190" t="s">
        <v>167</v>
      </c>
      <c r="AU350" s="190" t="s">
        <v>81</v>
      </c>
      <c r="AY350" s="19" t="s">
        <v>165</v>
      </c>
      <c r="BE350" s="191">
        <f>IF(N350="základná",J350,0)</f>
        <v>0</v>
      </c>
      <c r="BF350" s="191">
        <f>IF(N350="znížená",J350,0)</f>
        <v>0</v>
      </c>
      <c r="BG350" s="191">
        <f>IF(N350="zákl. prenesená",J350,0)</f>
        <v>0</v>
      </c>
      <c r="BH350" s="191">
        <f>IF(N350="zníž. prenesená",J350,0)</f>
        <v>0</v>
      </c>
      <c r="BI350" s="191">
        <f>IF(N350="nulová",J350,0)</f>
        <v>0</v>
      </c>
      <c r="BJ350" s="19" t="s">
        <v>171</v>
      </c>
      <c r="BK350" s="191">
        <f>ROUND(I350*H350,2)</f>
        <v>0</v>
      </c>
      <c r="BL350" s="19" t="s">
        <v>91</v>
      </c>
      <c r="BM350" s="190" t="s">
        <v>3483</v>
      </c>
    </row>
    <row r="351" s="2" customFormat="1" ht="24.15" customHeight="1">
      <c r="A351" s="38"/>
      <c r="B351" s="177"/>
      <c r="C351" s="201" t="s">
        <v>1437</v>
      </c>
      <c r="D351" s="201" t="s">
        <v>201</v>
      </c>
      <c r="E351" s="202" t="s">
        <v>3484</v>
      </c>
      <c r="F351" s="203" t="s">
        <v>3485</v>
      </c>
      <c r="G351" s="204" t="s">
        <v>216</v>
      </c>
      <c r="H351" s="205">
        <v>1</v>
      </c>
      <c r="I351" s="206"/>
      <c r="J351" s="207">
        <f>ROUND(I351*H351,2)</f>
        <v>0</v>
      </c>
      <c r="K351" s="208"/>
      <c r="L351" s="209"/>
      <c r="M351" s="210" t="s">
        <v>1</v>
      </c>
      <c r="N351" s="211" t="s">
        <v>42</v>
      </c>
      <c r="O351" s="78"/>
      <c r="P351" s="188">
        <f>O351*H351</f>
        <v>0</v>
      </c>
      <c r="Q351" s="188">
        <v>0</v>
      </c>
      <c r="R351" s="188">
        <f>Q351*H351</f>
        <v>0</v>
      </c>
      <c r="S351" s="188">
        <v>0</v>
      </c>
      <c r="T351" s="189">
        <f>S351*H351</f>
        <v>0</v>
      </c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  <c r="AR351" s="190" t="s">
        <v>103</v>
      </c>
      <c r="AT351" s="190" t="s">
        <v>201</v>
      </c>
      <c r="AU351" s="190" t="s">
        <v>81</v>
      </c>
      <c r="AY351" s="19" t="s">
        <v>165</v>
      </c>
      <c r="BE351" s="191">
        <f>IF(N351="základná",J351,0)</f>
        <v>0</v>
      </c>
      <c r="BF351" s="191">
        <f>IF(N351="znížená",J351,0)</f>
        <v>0</v>
      </c>
      <c r="BG351" s="191">
        <f>IF(N351="zákl. prenesená",J351,0)</f>
        <v>0</v>
      </c>
      <c r="BH351" s="191">
        <f>IF(N351="zníž. prenesená",J351,0)</f>
        <v>0</v>
      </c>
      <c r="BI351" s="191">
        <f>IF(N351="nulová",J351,0)</f>
        <v>0</v>
      </c>
      <c r="BJ351" s="19" t="s">
        <v>171</v>
      </c>
      <c r="BK351" s="191">
        <f>ROUND(I351*H351,2)</f>
        <v>0</v>
      </c>
      <c r="BL351" s="19" t="s">
        <v>91</v>
      </c>
      <c r="BM351" s="190" t="s">
        <v>3486</v>
      </c>
    </row>
    <row r="352" s="2" customFormat="1" ht="24.15" customHeight="1">
      <c r="A352" s="38"/>
      <c r="B352" s="177"/>
      <c r="C352" s="178" t="s">
        <v>1441</v>
      </c>
      <c r="D352" s="178" t="s">
        <v>167</v>
      </c>
      <c r="E352" s="179" t="s">
        <v>3487</v>
      </c>
      <c r="F352" s="180" t="s">
        <v>3485</v>
      </c>
      <c r="G352" s="181" t="s">
        <v>216</v>
      </c>
      <c r="H352" s="182">
        <v>1</v>
      </c>
      <c r="I352" s="183"/>
      <c r="J352" s="184">
        <f>ROUND(I352*H352,2)</f>
        <v>0</v>
      </c>
      <c r="K352" s="185"/>
      <c r="L352" s="39"/>
      <c r="M352" s="186" t="s">
        <v>1</v>
      </c>
      <c r="N352" s="187" t="s">
        <v>42</v>
      </c>
      <c r="O352" s="78"/>
      <c r="P352" s="188">
        <f>O352*H352</f>
        <v>0</v>
      </c>
      <c r="Q352" s="188">
        <v>0</v>
      </c>
      <c r="R352" s="188">
        <f>Q352*H352</f>
        <v>0</v>
      </c>
      <c r="S352" s="188">
        <v>0</v>
      </c>
      <c r="T352" s="189">
        <f>S352*H352</f>
        <v>0</v>
      </c>
      <c r="U352" s="38"/>
      <c r="V352" s="38"/>
      <c r="W352" s="38"/>
      <c r="X352" s="38"/>
      <c r="Y352" s="38"/>
      <c r="Z352" s="38"/>
      <c r="AA352" s="38"/>
      <c r="AB352" s="38"/>
      <c r="AC352" s="38"/>
      <c r="AD352" s="38"/>
      <c r="AE352" s="38"/>
      <c r="AR352" s="190" t="s">
        <v>91</v>
      </c>
      <c r="AT352" s="190" t="s">
        <v>167</v>
      </c>
      <c r="AU352" s="190" t="s">
        <v>81</v>
      </c>
      <c r="AY352" s="19" t="s">
        <v>165</v>
      </c>
      <c r="BE352" s="191">
        <f>IF(N352="základná",J352,0)</f>
        <v>0</v>
      </c>
      <c r="BF352" s="191">
        <f>IF(N352="znížená",J352,0)</f>
        <v>0</v>
      </c>
      <c r="BG352" s="191">
        <f>IF(N352="zákl. prenesená",J352,0)</f>
        <v>0</v>
      </c>
      <c r="BH352" s="191">
        <f>IF(N352="zníž. prenesená",J352,0)</f>
        <v>0</v>
      </c>
      <c r="BI352" s="191">
        <f>IF(N352="nulová",J352,0)</f>
        <v>0</v>
      </c>
      <c r="BJ352" s="19" t="s">
        <v>171</v>
      </c>
      <c r="BK352" s="191">
        <f>ROUND(I352*H352,2)</f>
        <v>0</v>
      </c>
      <c r="BL352" s="19" t="s">
        <v>91</v>
      </c>
      <c r="BM352" s="190" t="s">
        <v>3488</v>
      </c>
    </row>
    <row r="353" s="2" customFormat="1" ht="24.15" customHeight="1">
      <c r="A353" s="38"/>
      <c r="B353" s="177"/>
      <c r="C353" s="201" t="s">
        <v>1443</v>
      </c>
      <c r="D353" s="201" t="s">
        <v>201</v>
      </c>
      <c r="E353" s="202" t="s">
        <v>3489</v>
      </c>
      <c r="F353" s="203" t="s">
        <v>3490</v>
      </c>
      <c r="G353" s="204" t="s">
        <v>216</v>
      </c>
      <c r="H353" s="205">
        <v>2</v>
      </c>
      <c r="I353" s="206"/>
      <c r="J353" s="207">
        <f>ROUND(I353*H353,2)</f>
        <v>0</v>
      </c>
      <c r="K353" s="208"/>
      <c r="L353" s="209"/>
      <c r="M353" s="210" t="s">
        <v>1</v>
      </c>
      <c r="N353" s="211" t="s">
        <v>42</v>
      </c>
      <c r="O353" s="78"/>
      <c r="P353" s="188">
        <f>O353*H353</f>
        <v>0</v>
      </c>
      <c r="Q353" s="188">
        <v>0</v>
      </c>
      <c r="R353" s="188">
        <f>Q353*H353</f>
        <v>0</v>
      </c>
      <c r="S353" s="188">
        <v>0</v>
      </c>
      <c r="T353" s="189">
        <f>S353*H353</f>
        <v>0</v>
      </c>
      <c r="U353" s="38"/>
      <c r="V353" s="38"/>
      <c r="W353" s="38"/>
      <c r="X353" s="38"/>
      <c r="Y353" s="38"/>
      <c r="Z353" s="38"/>
      <c r="AA353" s="38"/>
      <c r="AB353" s="38"/>
      <c r="AC353" s="38"/>
      <c r="AD353" s="38"/>
      <c r="AE353" s="38"/>
      <c r="AR353" s="190" t="s">
        <v>103</v>
      </c>
      <c r="AT353" s="190" t="s">
        <v>201</v>
      </c>
      <c r="AU353" s="190" t="s">
        <v>81</v>
      </c>
      <c r="AY353" s="19" t="s">
        <v>165</v>
      </c>
      <c r="BE353" s="191">
        <f>IF(N353="základná",J353,0)</f>
        <v>0</v>
      </c>
      <c r="BF353" s="191">
        <f>IF(N353="znížená",J353,0)</f>
        <v>0</v>
      </c>
      <c r="BG353" s="191">
        <f>IF(N353="zákl. prenesená",J353,0)</f>
        <v>0</v>
      </c>
      <c r="BH353" s="191">
        <f>IF(N353="zníž. prenesená",J353,0)</f>
        <v>0</v>
      </c>
      <c r="BI353" s="191">
        <f>IF(N353="nulová",J353,0)</f>
        <v>0</v>
      </c>
      <c r="BJ353" s="19" t="s">
        <v>171</v>
      </c>
      <c r="BK353" s="191">
        <f>ROUND(I353*H353,2)</f>
        <v>0</v>
      </c>
      <c r="BL353" s="19" t="s">
        <v>91</v>
      </c>
      <c r="BM353" s="190" t="s">
        <v>3491</v>
      </c>
    </row>
    <row r="354" s="2" customFormat="1" ht="24.15" customHeight="1">
      <c r="A354" s="38"/>
      <c r="B354" s="177"/>
      <c r="C354" s="178" t="s">
        <v>1445</v>
      </c>
      <c r="D354" s="178" t="s">
        <v>167</v>
      </c>
      <c r="E354" s="179" t="s">
        <v>3492</v>
      </c>
      <c r="F354" s="180" t="s">
        <v>3490</v>
      </c>
      <c r="G354" s="181" t="s">
        <v>216</v>
      </c>
      <c r="H354" s="182">
        <v>2</v>
      </c>
      <c r="I354" s="183"/>
      <c r="J354" s="184">
        <f>ROUND(I354*H354,2)</f>
        <v>0</v>
      </c>
      <c r="K354" s="185"/>
      <c r="L354" s="39"/>
      <c r="M354" s="186" t="s">
        <v>1</v>
      </c>
      <c r="N354" s="187" t="s">
        <v>42</v>
      </c>
      <c r="O354" s="78"/>
      <c r="P354" s="188">
        <f>O354*H354</f>
        <v>0</v>
      </c>
      <c r="Q354" s="188">
        <v>0</v>
      </c>
      <c r="R354" s="188">
        <f>Q354*H354</f>
        <v>0</v>
      </c>
      <c r="S354" s="188">
        <v>0</v>
      </c>
      <c r="T354" s="189">
        <f>S354*H354</f>
        <v>0</v>
      </c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R354" s="190" t="s">
        <v>91</v>
      </c>
      <c r="AT354" s="190" t="s">
        <v>167</v>
      </c>
      <c r="AU354" s="190" t="s">
        <v>81</v>
      </c>
      <c r="AY354" s="19" t="s">
        <v>165</v>
      </c>
      <c r="BE354" s="191">
        <f>IF(N354="základná",J354,0)</f>
        <v>0</v>
      </c>
      <c r="BF354" s="191">
        <f>IF(N354="znížená",J354,0)</f>
        <v>0</v>
      </c>
      <c r="BG354" s="191">
        <f>IF(N354="zákl. prenesená",J354,0)</f>
        <v>0</v>
      </c>
      <c r="BH354" s="191">
        <f>IF(N354="zníž. prenesená",J354,0)</f>
        <v>0</v>
      </c>
      <c r="BI354" s="191">
        <f>IF(N354="nulová",J354,0)</f>
        <v>0</v>
      </c>
      <c r="BJ354" s="19" t="s">
        <v>171</v>
      </c>
      <c r="BK354" s="191">
        <f>ROUND(I354*H354,2)</f>
        <v>0</v>
      </c>
      <c r="BL354" s="19" t="s">
        <v>91</v>
      </c>
      <c r="BM354" s="190" t="s">
        <v>3493</v>
      </c>
    </row>
    <row r="355" s="2" customFormat="1" ht="24.15" customHeight="1">
      <c r="A355" s="38"/>
      <c r="B355" s="177"/>
      <c r="C355" s="201" t="s">
        <v>1449</v>
      </c>
      <c r="D355" s="201" t="s">
        <v>201</v>
      </c>
      <c r="E355" s="202" t="s">
        <v>3494</v>
      </c>
      <c r="F355" s="203" t="s">
        <v>3495</v>
      </c>
      <c r="G355" s="204" t="s">
        <v>216</v>
      </c>
      <c r="H355" s="205">
        <v>2</v>
      </c>
      <c r="I355" s="206"/>
      <c r="J355" s="207">
        <f>ROUND(I355*H355,2)</f>
        <v>0</v>
      </c>
      <c r="K355" s="208"/>
      <c r="L355" s="209"/>
      <c r="M355" s="210" t="s">
        <v>1</v>
      </c>
      <c r="N355" s="211" t="s">
        <v>42</v>
      </c>
      <c r="O355" s="78"/>
      <c r="P355" s="188">
        <f>O355*H355</f>
        <v>0</v>
      </c>
      <c r="Q355" s="188">
        <v>0</v>
      </c>
      <c r="R355" s="188">
        <f>Q355*H355</f>
        <v>0</v>
      </c>
      <c r="S355" s="188">
        <v>0</v>
      </c>
      <c r="T355" s="189">
        <f>S355*H355</f>
        <v>0</v>
      </c>
      <c r="U355" s="38"/>
      <c r="V355" s="38"/>
      <c r="W355" s="38"/>
      <c r="X355" s="38"/>
      <c r="Y355" s="38"/>
      <c r="Z355" s="38"/>
      <c r="AA355" s="38"/>
      <c r="AB355" s="38"/>
      <c r="AC355" s="38"/>
      <c r="AD355" s="38"/>
      <c r="AE355" s="38"/>
      <c r="AR355" s="190" t="s">
        <v>103</v>
      </c>
      <c r="AT355" s="190" t="s">
        <v>201</v>
      </c>
      <c r="AU355" s="190" t="s">
        <v>81</v>
      </c>
      <c r="AY355" s="19" t="s">
        <v>165</v>
      </c>
      <c r="BE355" s="191">
        <f>IF(N355="základná",J355,0)</f>
        <v>0</v>
      </c>
      <c r="BF355" s="191">
        <f>IF(N355="znížená",J355,0)</f>
        <v>0</v>
      </c>
      <c r="BG355" s="191">
        <f>IF(N355="zákl. prenesená",J355,0)</f>
        <v>0</v>
      </c>
      <c r="BH355" s="191">
        <f>IF(N355="zníž. prenesená",J355,0)</f>
        <v>0</v>
      </c>
      <c r="BI355" s="191">
        <f>IF(N355="nulová",J355,0)</f>
        <v>0</v>
      </c>
      <c r="BJ355" s="19" t="s">
        <v>171</v>
      </c>
      <c r="BK355" s="191">
        <f>ROUND(I355*H355,2)</f>
        <v>0</v>
      </c>
      <c r="BL355" s="19" t="s">
        <v>91</v>
      </c>
      <c r="BM355" s="190" t="s">
        <v>3496</v>
      </c>
    </row>
    <row r="356" s="2" customFormat="1" ht="24.15" customHeight="1">
      <c r="A356" s="38"/>
      <c r="B356" s="177"/>
      <c r="C356" s="178" t="s">
        <v>1451</v>
      </c>
      <c r="D356" s="178" t="s">
        <v>167</v>
      </c>
      <c r="E356" s="179" t="s">
        <v>3497</v>
      </c>
      <c r="F356" s="180" t="s">
        <v>3495</v>
      </c>
      <c r="G356" s="181" t="s">
        <v>216</v>
      </c>
      <c r="H356" s="182">
        <v>2</v>
      </c>
      <c r="I356" s="183"/>
      <c r="J356" s="184">
        <f>ROUND(I356*H356,2)</f>
        <v>0</v>
      </c>
      <c r="K356" s="185"/>
      <c r="L356" s="39"/>
      <c r="M356" s="186" t="s">
        <v>1</v>
      </c>
      <c r="N356" s="187" t="s">
        <v>42</v>
      </c>
      <c r="O356" s="78"/>
      <c r="P356" s="188">
        <f>O356*H356</f>
        <v>0</v>
      </c>
      <c r="Q356" s="188">
        <v>0</v>
      </c>
      <c r="R356" s="188">
        <f>Q356*H356</f>
        <v>0</v>
      </c>
      <c r="S356" s="188">
        <v>0</v>
      </c>
      <c r="T356" s="189">
        <f>S356*H356</f>
        <v>0</v>
      </c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R356" s="190" t="s">
        <v>91</v>
      </c>
      <c r="AT356" s="190" t="s">
        <v>167</v>
      </c>
      <c r="AU356" s="190" t="s">
        <v>81</v>
      </c>
      <c r="AY356" s="19" t="s">
        <v>165</v>
      </c>
      <c r="BE356" s="191">
        <f>IF(N356="základná",J356,0)</f>
        <v>0</v>
      </c>
      <c r="BF356" s="191">
        <f>IF(N356="znížená",J356,0)</f>
        <v>0</v>
      </c>
      <c r="BG356" s="191">
        <f>IF(N356="zákl. prenesená",J356,0)</f>
        <v>0</v>
      </c>
      <c r="BH356" s="191">
        <f>IF(N356="zníž. prenesená",J356,0)</f>
        <v>0</v>
      </c>
      <c r="BI356" s="191">
        <f>IF(N356="nulová",J356,0)</f>
        <v>0</v>
      </c>
      <c r="BJ356" s="19" t="s">
        <v>171</v>
      </c>
      <c r="BK356" s="191">
        <f>ROUND(I356*H356,2)</f>
        <v>0</v>
      </c>
      <c r="BL356" s="19" t="s">
        <v>91</v>
      </c>
      <c r="BM356" s="190" t="s">
        <v>3498</v>
      </c>
    </row>
    <row r="357" s="2" customFormat="1" ht="16.5" customHeight="1">
      <c r="A357" s="38"/>
      <c r="B357" s="177"/>
      <c r="C357" s="201" t="s">
        <v>1453</v>
      </c>
      <c r="D357" s="201" t="s">
        <v>201</v>
      </c>
      <c r="E357" s="202" t="s">
        <v>3499</v>
      </c>
      <c r="F357" s="203" t="s">
        <v>3500</v>
      </c>
      <c r="G357" s="204" t="s">
        <v>216</v>
      </c>
      <c r="H357" s="205">
        <v>8</v>
      </c>
      <c r="I357" s="206"/>
      <c r="J357" s="207">
        <f>ROUND(I357*H357,2)</f>
        <v>0</v>
      </c>
      <c r="K357" s="208"/>
      <c r="L357" s="209"/>
      <c r="M357" s="210" t="s">
        <v>1</v>
      </c>
      <c r="N357" s="211" t="s">
        <v>42</v>
      </c>
      <c r="O357" s="78"/>
      <c r="P357" s="188">
        <f>O357*H357</f>
        <v>0</v>
      </c>
      <c r="Q357" s="188">
        <v>0</v>
      </c>
      <c r="R357" s="188">
        <f>Q357*H357</f>
        <v>0</v>
      </c>
      <c r="S357" s="188">
        <v>0</v>
      </c>
      <c r="T357" s="189">
        <f>S357*H357</f>
        <v>0</v>
      </c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R357" s="190" t="s">
        <v>103</v>
      </c>
      <c r="AT357" s="190" t="s">
        <v>201</v>
      </c>
      <c r="AU357" s="190" t="s">
        <v>81</v>
      </c>
      <c r="AY357" s="19" t="s">
        <v>165</v>
      </c>
      <c r="BE357" s="191">
        <f>IF(N357="základná",J357,0)</f>
        <v>0</v>
      </c>
      <c r="BF357" s="191">
        <f>IF(N357="znížená",J357,0)</f>
        <v>0</v>
      </c>
      <c r="BG357" s="191">
        <f>IF(N357="zákl. prenesená",J357,0)</f>
        <v>0</v>
      </c>
      <c r="BH357" s="191">
        <f>IF(N357="zníž. prenesená",J357,0)</f>
        <v>0</v>
      </c>
      <c r="BI357" s="191">
        <f>IF(N357="nulová",J357,0)</f>
        <v>0</v>
      </c>
      <c r="BJ357" s="19" t="s">
        <v>171</v>
      </c>
      <c r="BK357" s="191">
        <f>ROUND(I357*H357,2)</f>
        <v>0</v>
      </c>
      <c r="BL357" s="19" t="s">
        <v>91</v>
      </c>
      <c r="BM357" s="190" t="s">
        <v>3501</v>
      </c>
    </row>
    <row r="358" s="2" customFormat="1" ht="16.5" customHeight="1">
      <c r="A358" s="38"/>
      <c r="B358" s="177"/>
      <c r="C358" s="178" t="s">
        <v>1457</v>
      </c>
      <c r="D358" s="178" t="s">
        <v>167</v>
      </c>
      <c r="E358" s="179" t="s">
        <v>3502</v>
      </c>
      <c r="F358" s="180" t="s">
        <v>3500</v>
      </c>
      <c r="G358" s="181" t="s">
        <v>216</v>
      </c>
      <c r="H358" s="182">
        <v>8</v>
      </c>
      <c r="I358" s="183"/>
      <c r="J358" s="184">
        <f>ROUND(I358*H358,2)</f>
        <v>0</v>
      </c>
      <c r="K358" s="185"/>
      <c r="L358" s="39"/>
      <c r="M358" s="186" t="s">
        <v>1</v>
      </c>
      <c r="N358" s="187" t="s">
        <v>42</v>
      </c>
      <c r="O358" s="78"/>
      <c r="P358" s="188">
        <f>O358*H358</f>
        <v>0</v>
      </c>
      <c r="Q358" s="188">
        <v>0</v>
      </c>
      <c r="R358" s="188">
        <f>Q358*H358</f>
        <v>0</v>
      </c>
      <c r="S358" s="188">
        <v>0</v>
      </c>
      <c r="T358" s="189">
        <f>S358*H358</f>
        <v>0</v>
      </c>
      <c r="U358" s="38"/>
      <c r="V358" s="38"/>
      <c r="W358" s="38"/>
      <c r="X358" s="38"/>
      <c r="Y358" s="38"/>
      <c r="Z358" s="38"/>
      <c r="AA358" s="38"/>
      <c r="AB358" s="38"/>
      <c r="AC358" s="38"/>
      <c r="AD358" s="38"/>
      <c r="AE358" s="38"/>
      <c r="AR358" s="190" t="s">
        <v>91</v>
      </c>
      <c r="AT358" s="190" t="s">
        <v>167</v>
      </c>
      <c r="AU358" s="190" t="s">
        <v>81</v>
      </c>
      <c r="AY358" s="19" t="s">
        <v>165</v>
      </c>
      <c r="BE358" s="191">
        <f>IF(N358="základná",J358,0)</f>
        <v>0</v>
      </c>
      <c r="BF358" s="191">
        <f>IF(N358="znížená",J358,0)</f>
        <v>0</v>
      </c>
      <c r="BG358" s="191">
        <f>IF(N358="zákl. prenesená",J358,0)</f>
        <v>0</v>
      </c>
      <c r="BH358" s="191">
        <f>IF(N358="zníž. prenesená",J358,0)</f>
        <v>0</v>
      </c>
      <c r="BI358" s="191">
        <f>IF(N358="nulová",J358,0)</f>
        <v>0</v>
      </c>
      <c r="BJ358" s="19" t="s">
        <v>171</v>
      </c>
      <c r="BK358" s="191">
        <f>ROUND(I358*H358,2)</f>
        <v>0</v>
      </c>
      <c r="BL358" s="19" t="s">
        <v>91</v>
      </c>
      <c r="BM358" s="190" t="s">
        <v>3503</v>
      </c>
    </row>
    <row r="359" s="12" customFormat="1" ht="25.92" customHeight="1">
      <c r="A359" s="12"/>
      <c r="B359" s="164"/>
      <c r="C359" s="12"/>
      <c r="D359" s="165" t="s">
        <v>75</v>
      </c>
      <c r="E359" s="166" t="s">
        <v>3504</v>
      </c>
      <c r="F359" s="166" t="s">
        <v>3505</v>
      </c>
      <c r="G359" s="12"/>
      <c r="H359" s="12"/>
      <c r="I359" s="167"/>
      <c r="J359" s="168">
        <f>BK359</f>
        <v>0</v>
      </c>
      <c r="K359" s="12"/>
      <c r="L359" s="164"/>
      <c r="M359" s="169"/>
      <c r="N359" s="170"/>
      <c r="O359" s="170"/>
      <c r="P359" s="171">
        <f>SUM(P360:P364)</f>
        <v>0</v>
      </c>
      <c r="Q359" s="170"/>
      <c r="R359" s="171">
        <f>SUM(R360:R364)</f>
        <v>0</v>
      </c>
      <c r="S359" s="170"/>
      <c r="T359" s="172">
        <f>SUM(T360:T364)</f>
        <v>0</v>
      </c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R359" s="165" t="s">
        <v>81</v>
      </c>
      <c r="AT359" s="173" t="s">
        <v>75</v>
      </c>
      <c r="AU359" s="173" t="s">
        <v>76</v>
      </c>
      <c r="AY359" s="165" t="s">
        <v>165</v>
      </c>
      <c r="BK359" s="174">
        <f>SUM(BK360:BK364)</f>
        <v>0</v>
      </c>
    </row>
    <row r="360" s="2" customFormat="1" ht="24.15" customHeight="1">
      <c r="A360" s="38"/>
      <c r="B360" s="177"/>
      <c r="C360" s="178" t="s">
        <v>1461</v>
      </c>
      <c r="D360" s="178" t="s">
        <v>167</v>
      </c>
      <c r="E360" s="179" t="s">
        <v>3506</v>
      </c>
      <c r="F360" s="180" t="s">
        <v>3507</v>
      </c>
      <c r="G360" s="181" t="s">
        <v>216</v>
      </c>
      <c r="H360" s="182">
        <v>1</v>
      </c>
      <c r="I360" s="183"/>
      <c r="J360" s="184">
        <f>ROUND(I360*H360,2)</f>
        <v>0</v>
      </c>
      <c r="K360" s="185"/>
      <c r="L360" s="39"/>
      <c r="M360" s="186" t="s">
        <v>1</v>
      </c>
      <c r="N360" s="187" t="s">
        <v>42</v>
      </c>
      <c r="O360" s="78"/>
      <c r="P360" s="188">
        <f>O360*H360</f>
        <v>0</v>
      </c>
      <c r="Q360" s="188">
        <v>0</v>
      </c>
      <c r="R360" s="188">
        <f>Q360*H360</f>
        <v>0</v>
      </c>
      <c r="S360" s="188">
        <v>0</v>
      </c>
      <c r="T360" s="189">
        <f>S360*H360</f>
        <v>0</v>
      </c>
      <c r="U360" s="38"/>
      <c r="V360" s="38"/>
      <c r="W360" s="38"/>
      <c r="X360" s="38"/>
      <c r="Y360" s="38"/>
      <c r="Z360" s="38"/>
      <c r="AA360" s="38"/>
      <c r="AB360" s="38"/>
      <c r="AC360" s="38"/>
      <c r="AD360" s="38"/>
      <c r="AE360" s="38"/>
      <c r="AR360" s="190" t="s">
        <v>91</v>
      </c>
      <c r="AT360" s="190" t="s">
        <v>167</v>
      </c>
      <c r="AU360" s="190" t="s">
        <v>81</v>
      </c>
      <c r="AY360" s="19" t="s">
        <v>165</v>
      </c>
      <c r="BE360" s="191">
        <f>IF(N360="základná",J360,0)</f>
        <v>0</v>
      </c>
      <c r="BF360" s="191">
        <f>IF(N360="znížená",J360,0)</f>
        <v>0</v>
      </c>
      <c r="BG360" s="191">
        <f>IF(N360="zákl. prenesená",J360,0)</f>
        <v>0</v>
      </c>
      <c r="BH360" s="191">
        <f>IF(N360="zníž. prenesená",J360,0)</f>
        <v>0</v>
      </c>
      <c r="BI360" s="191">
        <f>IF(N360="nulová",J360,0)</f>
        <v>0</v>
      </c>
      <c r="BJ360" s="19" t="s">
        <v>171</v>
      </c>
      <c r="BK360" s="191">
        <f>ROUND(I360*H360,2)</f>
        <v>0</v>
      </c>
      <c r="BL360" s="19" t="s">
        <v>91</v>
      </c>
      <c r="BM360" s="190" t="s">
        <v>3508</v>
      </c>
    </row>
    <row r="361" s="2" customFormat="1" ht="24.15" customHeight="1">
      <c r="A361" s="38"/>
      <c r="B361" s="177"/>
      <c r="C361" s="201" t="s">
        <v>1465</v>
      </c>
      <c r="D361" s="201" t="s">
        <v>201</v>
      </c>
      <c r="E361" s="202" t="s">
        <v>3509</v>
      </c>
      <c r="F361" s="203" t="s">
        <v>3507</v>
      </c>
      <c r="G361" s="204" t="s">
        <v>216</v>
      </c>
      <c r="H361" s="205">
        <v>1</v>
      </c>
      <c r="I361" s="206"/>
      <c r="J361" s="207">
        <f>ROUND(I361*H361,2)</f>
        <v>0</v>
      </c>
      <c r="K361" s="208"/>
      <c r="L361" s="209"/>
      <c r="M361" s="210" t="s">
        <v>1</v>
      </c>
      <c r="N361" s="211" t="s">
        <v>42</v>
      </c>
      <c r="O361" s="78"/>
      <c r="P361" s="188">
        <f>O361*H361</f>
        <v>0</v>
      </c>
      <c r="Q361" s="188">
        <v>0</v>
      </c>
      <c r="R361" s="188">
        <f>Q361*H361</f>
        <v>0</v>
      </c>
      <c r="S361" s="188">
        <v>0</v>
      </c>
      <c r="T361" s="189">
        <f>S361*H361</f>
        <v>0</v>
      </c>
      <c r="U361" s="38"/>
      <c r="V361" s="38"/>
      <c r="W361" s="38"/>
      <c r="X361" s="38"/>
      <c r="Y361" s="38"/>
      <c r="Z361" s="38"/>
      <c r="AA361" s="38"/>
      <c r="AB361" s="38"/>
      <c r="AC361" s="38"/>
      <c r="AD361" s="38"/>
      <c r="AE361" s="38"/>
      <c r="AR361" s="190" t="s">
        <v>103</v>
      </c>
      <c r="AT361" s="190" t="s">
        <v>201</v>
      </c>
      <c r="AU361" s="190" t="s">
        <v>81</v>
      </c>
      <c r="AY361" s="19" t="s">
        <v>165</v>
      </c>
      <c r="BE361" s="191">
        <f>IF(N361="základná",J361,0)</f>
        <v>0</v>
      </c>
      <c r="BF361" s="191">
        <f>IF(N361="znížená",J361,0)</f>
        <v>0</v>
      </c>
      <c r="BG361" s="191">
        <f>IF(N361="zákl. prenesená",J361,0)</f>
        <v>0</v>
      </c>
      <c r="BH361" s="191">
        <f>IF(N361="zníž. prenesená",J361,0)</f>
        <v>0</v>
      </c>
      <c r="BI361" s="191">
        <f>IF(N361="nulová",J361,0)</f>
        <v>0</v>
      </c>
      <c r="BJ361" s="19" t="s">
        <v>171</v>
      </c>
      <c r="BK361" s="191">
        <f>ROUND(I361*H361,2)</f>
        <v>0</v>
      </c>
      <c r="BL361" s="19" t="s">
        <v>91</v>
      </c>
      <c r="BM361" s="190" t="s">
        <v>3510</v>
      </c>
    </row>
    <row r="362" s="2" customFormat="1" ht="24.15" customHeight="1">
      <c r="A362" s="38"/>
      <c r="B362" s="177"/>
      <c r="C362" s="201" t="s">
        <v>1469</v>
      </c>
      <c r="D362" s="201" t="s">
        <v>201</v>
      </c>
      <c r="E362" s="202" t="s">
        <v>3511</v>
      </c>
      <c r="F362" s="203" t="s">
        <v>2896</v>
      </c>
      <c r="G362" s="204" t="s">
        <v>2853</v>
      </c>
      <c r="H362" s="205">
        <v>1</v>
      </c>
      <c r="I362" s="206"/>
      <c r="J362" s="207">
        <f>ROUND(I362*H362,2)</f>
        <v>0</v>
      </c>
      <c r="K362" s="208"/>
      <c r="L362" s="209"/>
      <c r="M362" s="210" t="s">
        <v>1</v>
      </c>
      <c r="N362" s="211" t="s">
        <v>42</v>
      </c>
      <c r="O362" s="78"/>
      <c r="P362" s="188">
        <f>O362*H362</f>
        <v>0</v>
      </c>
      <c r="Q362" s="188">
        <v>0</v>
      </c>
      <c r="R362" s="188">
        <f>Q362*H362</f>
        <v>0</v>
      </c>
      <c r="S362" s="188">
        <v>0</v>
      </c>
      <c r="T362" s="189">
        <f>S362*H362</f>
        <v>0</v>
      </c>
      <c r="U362" s="38"/>
      <c r="V362" s="38"/>
      <c r="W362" s="38"/>
      <c r="X362" s="38"/>
      <c r="Y362" s="38"/>
      <c r="Z362" s="38"/>
      <c r="AA362" s="38"/>
      <c r="AB362" s="38"/>
      <c r="AC362" s="38"/>
      <c r="AD362" s="38"/>
      <c r="AE362" s="38"/>
      <c r="AR362" s="190" t="s">
        <v>103</v>
      </c>
      <c r="AT362" s="190" t="s">
        <v>201</v>
      </c>
      <c r="AU362" s="190" t="s">
        <v>81</v>
      </c>
      <c r="AY362" s="19" t="s">
        <v>165</v>
      </c>
      <c r="BE362" s="191">
        <f>IF(N362="základná",J362,0)</f>
        <v>0</v>
      </c>
      <c r="BF362" s="191">
        <f>IF(N362="znížená",J362,0)</f>
        <v>0</v>
      </c>
      <c r="BG362" s="191">
        <f>IF(N362="zákl. prenesená",J362,0)</f>
        <v>0</v>
      </c>
      <c r="BH362" s="191">
        <f>IF(N362="zníž. prenesená",J362,0)</f>
        <v>0</v>
      </c>
      <c r="BI362" s="191">
        <f>IF(N362="nulová",J362,0)</f>
        <v>0</v>
      </c>
      <c r="BJ362" s="19" t="s">
        <v>171</v>
      </c>
      <c r="BK362" s="191">
        <f>ROUND(I362*H362,2)</f>
        <v>0</v>
      </c>
      <c r="BL362" s="19" t="s">
        <v>91</v>
      </c>
      <c r="BM362" s="190" t="s">
        <v>3512</v>
      </c>
    </row>
    <row r="363" s="2" customFormat="1" ht="16.5" customHeight="1">
      <c r="A363" s="38"/>
      <c r="B363" s="177"/>
      <c r="C363" s="201" t="s">
        <v>1473</v>
      </c>
      <c r="D363" s="201" t="s">
        <v>201</v>
      </c>
      <c r="E363" s="202" t="s">
        <v>3513</v>
      </c>
      <c r="F363" s="203" t="s">
        <v>2899</v>
      </c>
      <c r="G363" s="204" t="s">
        <v>2853</v>
      </c>
      <c r="H363" s="205">
        <v>1</v>
      </c>
      <c r="I363" s="206"/>
      <c r="J363" s="207">
        <f>ROUND(I363*H363,2)</f>
        <v>0</v>
      </c>
      <c r="K363" s="208"/>
      <c r="L363" s="209"/>
      <c r="M363" s="210" t="s">
        <v>1</v>
      </c>
      <c r="N363" s="211" t="s">
        <v>42</v>
      </c>
      <c r="O363" s="78"/>
      <c r="P363" s="188">
        <f>O363*H363</f>
        <v>0</v>
      </c>
      <c r="Q363" s="188">
        <v>0</v>
      </c>
      <c r="R363" s="188">
        <f>Q363*H363</f>
        <v>0</v>
      </c>
      <c r="S363" s="188">
        <v>0</v>
      </c>
      <c r="T363" s="189">
        <f>S363*H363</f>
        <v>0</v>
      </c>
      <c r="U363" s="38"/>
      <c r="V363" s="38"/>
      <c r="W363" s="38"/>
      <c r="X363" s="38"/>
      <c r="Y363" s="38"/>
      <c r="Z363" s="38"/>
      <c r="AA363" s="38"/>
      <c r="AB363" s="38"/>
      <c r="AC363" s="38"/>
      <c r="AD363" s="38"/>
      <c r="AE363" s="38"/>
      <c r="AR363" s="190" t="s">
        <v>103</v>
      </c>
      <c r="AT363" s="190" t="s">
        <v>201</v>
      </c>
      <c r="AU363" s="190" t="s">
        <v>81</v>
      </c>
      <c r="AY363" s="19" t="s">
        <v>165</v>
      </c>
      <c r="BE363" s="191">
        <f>IF(N363="základná",J363,0)</f>
        <v>0</v>
      </c>
      <c r="BF363" s="191">
        <f>IF(N363="znížená",J363,0)</f>
        <v>0</v>
      </c>
      <c r="BG363" s="191">
        <f>IF(N363="zákl. prenesená",J363,0)</f>
        <v>0</v>
      </c>
      <c r="BH363" s="191">
        <f>IF(N363="zníž. prenesená",J363,0)</f>
        <v>0</v>
      </c>
      <c r="BI363" s="191">
        <f>IF(N363="nulová",J363,0)</f>
        <v>0</v>
      </c>
      <c r="BJ363" s="19" t="s">
        <v>171</v>
      </c>
      <c r="BK363" s="191">
        <f>ROUND(I363*H363,2)</f>
        <v>0</v>
      </c>
      <c r="BL363" s="19" t="s">
        <v>91</v>
      </c>
      <c r="BM363" s="190" t="s">
        <v>3514</v>
      </c>
    </row>
    <row r="364" s="2" customFormat="1" ht="16.5" customHeight="1">
      <c r="A364" s="38"/>
      <c r="B364" s="177"/>
      <c r="C364" s="178" t="s">
        <v>1477</v>
      </c>
      <c r="D364" s="178" t="s">
        <v>167</v>
      </c>
      <c r="E364" s="179" t="s">
        <v>3515</v>
      </c>
      <c r="F364" s="180" t="s">
        <v>2902</v>
      </c>
      <c r="G364" s="181" t="s">
        <v>2853</v>
      </c>
      <c r="H364" s="182">
        <v>1</v>
      </c>
      <c r="I364" s="183"/>
      <c r="J364" s="184">
        <f>ROUND(I364*H364,2)</f>
        <v>0</v>
      </c>
      <c r="K364" s="185"/>
      <c r="L364" s="39"/>
      <c r="M364" s="186" t="s">
        <v>1</v>
      </c>
      <c r="N364" s="187" t="s">
        <v>42</v>
      </c>
      <c r="O364" s="78"/>
      <c r="P364" s="188">
        <f>O364*H364</f>
        <v>0</v>
      </c>
      <c r="Q364" s="188">
        <v>0</v>
      </c>
      <c r="R364" s="188">
        <f>Q364*H364</f>
        <v>0</v>
      </c>
      <c r="S364" s="188">
        <v>0</v>
      </c>
      <c r="T364" s="189">
        <f>S364*H364</f>
        <v>0</v>
      </c>
      <c r="U364" s="38"/>
      <c r="V364" s="38"/>
      <c r="W364" s="38"/>
      <c r="X364" s="38"/>
      <c r="Y364" s="38"/>
      <c r="Z364" s="38"/>
      <c r="AA364" s="38"/>
      <c r="AB364" s="38"/>
      <c r="AC364" s="38"/>
      <c r="AD364" s="38"/>
      <c r="AE364" s="38"/>
      <c r="AR364" s="190" t="s">
        <v>91</v>
      </c>
      <c r="AT364" s="190" t="s">
        <v>167</v>
      </c>
      <c r="AU364" s="190" t="s">
        <v>81</v>
      </c>
      <c r="AY364" s="19" t="s">
        <v>165</v>
      </c>
      <c r="BE364" s="191">
        <f>IF(N364="základná",J364,0)</f>
        <v>0</v>
      </c>
      <c r="BF364" s="191">
        <f>IF(N364="znížená",J364,0)</f>
        <v>0</v>
      </c>
      <c r="BG364" s="191">
        <f>IF(N364="zákl. prenesená",J364,0)</f>
        <v>0</v>
      </c>
      <c r="BH364" s="191">
        <f>IF(N364="zníž. prenesená",J364,0)</f>
        <v>0</v>
      </c>
      <c r="BI364" s="191">
        <f>IF(N364="nulová",J364,0)</f>
        <v>0</v>
      </c>
      <c r="BJ364" s="19" t="s">
        <v>171</v>
      </c>
      <c r="BK364" s="191">
        <f>ROUND(I364*H364,2)</f>
        <v>0</v>
      </c>
      <c r="BL364" s="19" t="s">
        <v>91</v>
      </c>
      <c r="BM364" s="190" t="s">
        <v>3516</v>
      </c>
    </row>
    <row r="365" s="12" customFormat="1" ht="25.92" customHeight="1">
      <c r="A365" s="12"/>
      <c r="B365" s="164"/>
      <c r="C365" s="12"/>
      <c r="D365" s="165" t="s">
        <v>75</v>
      </c>
      <c r="E365" s="166" t="s">
        <v>3517</v>
      </c>
      <c r="F365" s="166" t="s">
        <v>3505</v>
      </c>
      <c r="G365" s="12"/>
      <c r="H365" s="12"/>
      <c r="I365" s="167"/>
      <c r="J365" s="168">
        <f>BK365</f>
        <v>0</v>
      </c>
      <c r="K365" s="12"/>
      <c r="L365" s="164"/>
      <c r="M365" s="169"/>
      <c r="N365" s="170"/>
      <c r="O365" s="170"/>
      <c r="P365" s="171">
        <f>SUM(P366:P370)</f>
        <v>0</v>
      </c>
      <c r="Q365" s="170"/>
      <c r="R365" s="171">
        <f>SUM(R366:R370)</f>
        <v>0</v>
      </c>
      <c r="S365" s="170"/>
      <c r="T365" s="172">
        <f>SUM(T366:T370)</f>
        <v>0</v>
      </c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R365" s="165" t="s">
        <v>81</v>
      </c>
      <c r="AT365" s="173" t="s">
        <v>75</v>
      </c>
      <c r="AU365" s="173" t="s">
        <v>76</v>
      </c>
      <c r="AY365" s="165" t="s">
        <v>165</v>
      </c>
      <c r="BK365" s="174">
        <f>SUM(BK366:BK370)</f>
        <v>0</v>
      </c>
    </row>
    <row r="366" s="2" customFormat="1" ht="24.15" customHeight="1">
      <c r="A366" s="38"/>
      <c r="B366" s="177"/>
      <c r="C366" s="178" t="s">
        <v>1481</v>
      </c>
      <c r="D366" s="178" t="s">
        <v>167</v>
      </c>
      <c r="E366" s="179" t="s">
        <v>3518</v>
      </c>
      <c r="F366" s="180" t="s">
        <v>3519</v>
      </c>
      <c r="G366" s="181" t="s">
        <v>216</v>
      </c>
      <c r="H366" s="182">
        <v>1</v>
      </c>
      <c r="I366" s="183"/>
      <c r="J366" s="184">
        <f>ROUND(I366*H366,2)</f>
        <v>0</v>
      </c>
      <c r="K366" s="185"/>
      <c r="L366" s="39"/>
      <c r="M366" s="186" t="s">
        <v>1</v>
      </c>
      <c r="N366" s="187" t="s">
        <v>42</v>
      </c>
      <c r="O366" s="78"/>
      <c r="P366" s="188">
        <f>O366*H366</f>
        <v>0</v>
      </c>
      <c r="Q366" s="188">
        <v>0</v>
      </c>
      <c r="R366" s="188">
        <f>Q366*H366</f>
        <v>0</v>
      </c>
      <c r="S366" s="188">
        <v>0</v>
      </c>
      <c r="T366" s="189">
        <f>S366*H366</f>
        <v>0</v>
      </c>
      <c r="U366" s="38"/>
      <c r="V366" s="38"/>
      <c r="W366" s="38"/>
      <c r="X366" s="38"/>
      <c r="Y366" s="38"/>
      <c r="Z366" s="38"/>
      <c r="AA366" s="38"/>
      <c r="AB366" s="38"/>
      <c r="AC366" s="38"/>
      <c r="AD366" s="38"/>
      <c r="AE366" s="38"/>
      <c r="AR366" s="190" t="s">
        <v>91</v>
      </c>
      <c r="AT366" s="190" t="s">
        <v>167</v>
      </c>
      <c r="AU366" s="190" t="s">
        <v>81</v>
      </c>
      <c r="AY366" s="19" t="s">
        <v>165</v>
      </c>
      <c r="BE366" s="191">
        <f>IF(N366="základná",J366,0)</f>
        <v>0</v>
      </c>
      <c r="BF366" s="191">
        <f>IF(N366="znížená",J366,0)</f>
        <v>0</v>
      </c>
      <c r="BG366" s="191">
        <f>IF(N366="zákl. prenesená",J366,0)</f>
        <v>0</v>
      </c>
      <c r="BH366" s="191">
        <f>IF(N366="zníž. prenesená",J366,0)</f>
        <v>0</v>
      </c>
      <c r="BI366" s="191">
        <f>IF(N366="nulová",J366,0)</f>
        <v>0</v>
      </c>
      <c r="BJ366" s="19" t="s">
        <v>171</v>
      </c>
      <c r="BK366" s="191">
        <f>ROUND(I366*H366,2)</f>
        <v>0</v>
      </c>
      <c r="BL366" s="19" t="s">
        <v>91</v>
      </c>
      <c r="BM366" s="190" t="s">
        <v>3520</v>
      </c>
    </row>
    <row r="367" s="2" customFormat="1" ht="24.15" customHeight="1">
      <c r="A367" s="38"/>
      <c r="B367" s="177"/>
      <c r="C367" s="201" t="s">
        <v>1485</v>
      </c>
      <c r="D367" s="201" t="s">
        <v>201</v>
      </c>
      <c r="E367" s="202" t="s">
        <v>3521</v>
      </c>
      <c r="F367" s="203" t="s">
        <v>3519</v>
      </c>
      <c r="G367" s="204" t="s">
        <v>216</v>
      </c>
      <c r="H367" s="205">
        <v>1</v>
      </c>
      <c r="I367" s="206"/>
      <c r="J367" s="207">
        <f>ROUND(I367*H367,2)</f>
        <v>0</v>
      </c>
      <c r="K367" s="208"/>
      <c r="L367" s="209"/>
      <c r="M367" s="210" t="s">
        <v>1</v>
      </c>
      <c r="N367" s="211" t="s">
        <v>42</v>
      </c>
      <c r="O367" s="78"/>
      <c r="P367" s="188">
        <f>O367*H367</f>
        <v>0</v>
      </c>
      <c r="Q367" s="188">
        <v>0</v>
      </c>
      <c r="R367" s="188">
        <f>Q367*H367</f>
        <v>0</v>
      </c>
      <c r="S367" s="188">
        <v>0</v>
      </c>
      <c r="T367" s="189">
        <f>S367*H367</f>
        <v>0</v>
      </c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  <c r="AR367" s="190" t="s">
        <v>103</v>
      </c>
      <c r="AT367" s="190" t="s">
        <v>201</v>
      </c>
      <c r="AU367" s="190" t="s">
        <v>81</v>
      </c>
      <c r="AY367" s="19" t="s">
        <v>165</v>
      </c>
      <c r="BE367" s="191">
        <f>IF(N367="základná",J367,0)</f>
        <v>0</v>
      </c>
      <c r="BF367" s="191">
        <f>IF(N367="znížená",J367,0)</f>
        <v>0</v>
      </c>
      <c r="BG367" s="191">
        <f>IF(N367="zákl. prenesená",J367,0)</f>
        <v>0</v>
      </c>
      <c r="BH367" s="191">
        <f>IF(N367="zníž. prenesená",J367,0)</f>
        <v>0</v>
      </c>
      <c r="BI367" s="191">
        <f>IF(N367="nulová",J367,0)</f>
        <v>0</v>
      </c>
      <c r="BJ367" s="19" t="s">
        <v>171</v>
      </c>
      <c r="BK367" s="191">
        <f>ROUND(I367*H367,2)</f>
        <v>0</v>
      </c>
      <c r="BL367" s="19" t="s">
        <v>91</v>
      </c>
      <c r="BM367" s="190" t="s">
        <v>3522</v>
      </c>
    </row>
    <row r="368" s="2" customFormat="1" ht="24.15" customHeight="1">
      <c r="A368" s="38"/>
      <c r="B368" s="177"/>
      <c r="C368" s="201" t="s">
        <v>1489</v>
      </c>
      <c r="D368" s="201" t="s">
        <v>201</v>
      </c>
      <c r="E368" s="202" t="s">
        <v>3523</v>
      </c>
      <c r="F368" s="203" t="s">
        <v>2896</v>
      </c>
      <c r="G368" s="204" t="s">
        <v>2853</v>
      </c>
      <c r="H368" s="205">
        <v>1</v>
      </c>
      <c r="I368" s="206"/>
      <c r="J368" s="207">
        <f>ROUND(I368*H368,2)</f>
        <v>0</v>
      </c>
      <c r="K368" s="208"/>
      <c r="L368" s="209"/>
      <c r="M368" s="210" t="s">
        <v>1</v>
      </c>
      <c r="N368" s="211" t="s">
        <v>42</v>
      </c>
      <c r="O368" s="78"/>
      <c r="P368" s="188">
        <f>O368*H368</f>
        <v>0</v>
      </c>
      <c r="Q368" s="188">
        <v>0</v>
      </c>
      <c r="R368" s="188">
        <f>Q368*H368</f>
        <v>0</v>
      </c>
      <c r="S368" s="188">
        <v>0</v>
      </c>
      <c r="T368" s="189">
        <f>S368*H368</f>
        <v>0</v>
      </c>
      <c r="U368" s="38"/>
      <c r="V368" s="38"/>
      <c r="W368" s="38"/>
      <c r="X368" s="38"/>
      <c r="Y368" s="38"/>
      <c r="Z368" s="38"/>
      <c r="AA368" s="38"/>
      <c r="AB368" s="38"/>
      <c r="AC368" s="38"/>
      <c r="AD368" s="38"/>
      <c r="AE368" s="38"/>
      <c r="AR368" s="190" t="s">
        <v>103</v>
      </c>
      <c r="AT368" s="190" t="s">
        <v>201</v>
      </c>
      <c r="AU368" s="190" t="s">
        <v>81</v>
      </c>
      <c r="AY368" s="19" t="s">
        <v>165</v>
      </c>
      <c r="BE368" s="191">
        <f>IF(N368="základná",J368,0)</f>
        <v>0</v>
      </c>
      <c r="BF368" s="191">
        <f>IF(N368="znížená",J368,0)</f>
        <v>0</v>
      </c>
      <c r="BG368" s="191">
        <f>IF(N368="zákl. prenesená",J368,0)</f>
        <v>0</v>
      </c>
      <c r="BH368" s="191">
        <f>IF(N368="zníž. prenesená",J368,0)</f>
        <v>0</v>
      </c>
      <c r="BI368" s="191">
        <f>IF(N368="nulová",J368,0)</f>
        <v>0</v>
      </c>
      <c r="BJ368" s="19" t="s">
        <v>171</v>
      </c>
      <c r="BK368" s="191">
        <f>ROUND(I368*H368,2)</f>
        <v>0</v>
      </c>
      <c r="BL368" s="19" t="s">
        <v>91</v>
      </c>
      <c r="BM368" s="190" t="s">
        <v>3524</v>
      </c>
    </row>
    <row r="369" s="2" customFormat="1" ht="16.5" customHeight="1">
      <c r="A369" s="38"/>
      <c r="B369" s="177"/>
      <c r="C369" s="201" t="s">
        <v>1493</v>
      </c>
      <c r="D369" s="201" t="s">
        <v>201</v>
      </c>
      <c r="E369" s="202" t="s">
        <v>3525</v>
      </c>
      <c r="F369" s="203" t="s">
        <v>2899</v>
      </c>
      <c r="G369" s="204" t="s">
        <v>2853</v>
      </c>
      <c r="H369" s="205">
        <v>1</v>
      </c>
      <c r="I369" s="206"/>
      <c r="J369" s="207">
        <f>ROUND(I369*H369,2)</f>
        <v>0</v>
      </c>
      <c r="K369" s="208"/>
      <c r="L369" s="209"/>
      <c r="M369" s="210" t="s">
        <v>1</v>
      </c>
      <c r="N369" s="211" t="s">
        <v>42</v>
      </c>
      <c r="O369" s="78"/>
      <c r="P369" s="188">
        <f>O369*H369</f>
        <v>0</v>
      </c>
      <c r="Q369" s="188">
        <v>0</v>
      </c>
      <c r="R369" s="188">
        <f>Q369*H369</f>
        <v>0</v>
      </c>
      <c r="S369" s="188">
        <v>0</v>
      </c>
      <c r="T369" s="189">
        <f>S369*H369</f>
        <v>0</v>
      </c>
      <c r="U369" s="38"/>
      <c r="V369" s="38"/>
      <c r="W369" s="38"/>
      <c r="X369" s="38"/>
      <c r="Y369" s="38"/>
      <c r="Z369" s="38"/>
      <c r="AA369" s="38"/>
      <c r="AB369" s="38"/>
      <c r="AC369" s="38"/>
      <c r="AD369" s="38"/>
      <c r="AE369" s="38"/>
      <c r="AR369" s="190" t="s">
        <v>103</v>
      </c>
      <c r="AT369" s="190" t="s">
        <v>201</v>
      </c>
      <c r="AU369" s="190" t="s">
        <v>81</v>
      </c>
      <c r="AY369" s="19" t="s">
        <v>165</v>
      </c>
      <c r="BE369" s="191">
        <f>IF(N369="základná",J369,0)</f>
        <v>0</v>
      </c>
      <c r="BF369" s="191">
        <f>IF(N369="znížená",J369,0)</f>
        <v>0</v>
      </c>
      <c r="BG369" s="191">
        <f>IF(N369="zákl. prenesená",J369,0)</f>
        <v>0</v>
      </c>
      <c r="BH369" s="191">
        <f>IF(N369="zníž. prenesená",J369,0)</f>
        <v>0</v>
      </c>
      <c r="BI369" s="191">
        <f>IF(N369="nulová",J369,0)</f>
        <v>0</v>
      </c>
      <c r="BJ369" s="19" t="s">
        <v>171</v>
      </c>
      <c r="BK369" s="191">
        <f>ROUND(I369*H369,2)</f>
        <v>0</v>
      </c>
      <c r="BL369" s="19" t="s">
        <v>91</v>
      </c>
      <c r="BM369" s="190" t="s">
        <v>3526</v>
      </c>
    </row>
    <row r="370" s="2" customFormat="1" ht="16.5" customHeight="1">
      <c r="A370" s="38"/>
      <c r="B370" s="177"/>
      <c r="C370" s="178" t="s">
        <v>1497</v>
      </c>
      <c r="D370" s="178" t="s">
        <v>167</v>
      </c>
      <c r="E370" s="179" t="s">
        <v>3527</v>
      </c>
      <c r="F370" s="180" t="s">
        <v>2902</v>
      </c>
      <c r="G370" s="181" t="s">
        <v>2853</v>
      </c>
      <c r="H370" s="182">
        <v>1</v>
      </c>
      <c r="I370" s="183"/>
      <c r="J370" s="184">
        <f>ROUND(I370*H370,2)</f>
        <v>0</v>
      </c>
      <c r="K370" s="185"/>
      <c r="L370" s="39"/>
      <c r="M370" s="186" t="s">
        <v>1</v>
      </c>
      <c r="N370" s="187" t="s">
        <v>42</v>
      </c>
      <c r="O370" s="78"/>
      <c r="P370" s="188">
        <f>O370*H370</f>
        <v>0</v>
      </c>
      <c r="Q370" s="188">
        <v>0</v>
      </c>
      <c r="R370" s="188">
        <f>Q370*H370</f>
        <v>0</v>
      </c>
      <c r="S370" s="188">
        <v>0</v>
      </c>
      <c r="T370" s="189">
        <f>S370*H370</f>
        <v>0</v>
      </c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R370" s="190" t="s">
        <v>91</v>
      </c>
      <c r="AT370" s="190" t="s">
        <v>167</v>
      </c>
      <c r="AU370" s="190" t="s">
        <v>81</v>
      </c>
      <c r="AY370" s="19" t="s">
        <v>165</v>
      </c>
      <c r="BE370" s="191">
        <f>IF(N370="základná",J370,0)</f>
        <v>0</v>
      </c>
      <c r="BF370" s="191">
        <f>IF(N370="znížená",J370,0)</f>
        <v>0</v>
      </c>
      <c r="BG370" s="191">
        <f>IF(N370="zákl. prenesená",J370,0)</f>
        <v>0</v>
      </c>
      <c r="BH370" s="191">
        <f>IF(N370="zníž. prenesená",J370,0)</f>
        <v>0</v>
      </c>
      <c r="BI370" s="191">
        <f>IF(N370="nulová",J370,0)</f>
        <v>0</v>
      </c>
      <c r="BJ370" s="19" t="s">
        <v>171</v>
      </c>
      <c r="BK370" s="191">
        <f>ROUND(I370*H370,2)</f>
        <v>0</v>
      </c>
      <c r="BL370" s="19" t="s">
        <v>91</v>
      </c>
      <c r="BM370" s="190" t="s">
        <v>3528</v>
      </c>
    </row>
    <row r="371" s="12" customFormat="1" ht="25.92" customHeight="1">
      <c r="A371" s="12"/>
      <c r="B371" s="164"/>
      <c r="C371" s="12"/>
      <c r="D371" s="165" t="s">
        <v>75</v>
      </c>
      <c r="E371" s="166" t="s">
        <v>3529</v>
      </c>
      <c r="F371" s="166" t="s">
        <v>3505</v>
      </c>
      <c r="G371" s="12"/>
      <c r="H371" s="12"/>
      <c r="I371" s="167"/>
      <c r="J371" s="168">
        <f>BK371</f>
        <v>0</v>
      </c>
      <c r="K371" s="12"/>
      <c r="L371" s="164"/>
      <c r="M371" s="169"/>
      <c r="N371" s="170"/>
      <c r="O371" s="170"/>
      <c r="P371" s="171">
        <f>SUM(P372:P376)</f>
        <v>0</v>
      </c>
      <c r="Q371" s="170"/>
      <c r="R371" s="171">
        <f>SUM(R372:R376)</f>
        <v>0</v>
      </c>
      <c r="S371" s="170"/>
      <c r="T371" s="172">
        <f>SUM(T372:T376)</f>
        <v>0</v>
      </c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R371" s="165" t="s">
        <v>81</v>
      </c>
      <c r="AT371" s="173" t="s">
        <v>75</v>
      </c>
      <c r="AU371" s="173" t="s">
        <v>76</v>
      </c>
      <c r="AY371" s="165" t="s">
        <v>165</v>
      </c>
      <c r="BK371" s="174">
        <f>SUM(BK372:BK376)</f>
        <v>0</v>
      </c>
    </row>
    <row r="372" s="2" customFormat="1" ht="24.15" customHeight="1">
      <c r="A372" s="38"/>
      <c r="B372" s="177"/>
      <c r="C372" s="178" t="s">
        <v>1501</v>
      </c>
      <c r="D372" s="178" t="s">
        <v>167</v>
      </c>
      <c r="E372" s="179" t="s">
        <v>3530</v>
      </c>
      <c r="F372" s="180" t="s">
        <v>3519</v>
      </c>
      <c r="G372" s="181" t="s">
        <v>216</v>
      </c>
      <c r="H372" s="182">
        <v>1</v>
      </c>
      <c r="I372" s="183"/>
      <c r="J372" s="184">
        <f>ROUND(I372*H372,2)</f>
        <v>0</v>
      </c>
      <c r="K372" s="185"/>
      <c r="L372" s="39"/>
      <c r="M372" s="186" t="s">
        <v>1</v>
      </c>
      <c r="N372" s="187" t="s">
        <v>42</v>
      </c>
      <c r="O372" s="78"/>
      <c r="P372" s="188">
        <f>O372*H372</f>
        <v>0</v>
      </c>
      <c r="Q372" s="188">
        <v>0</v>
      </c>
      <c r="R372" s="188">
        <f>Q372*H372</f>
        <v>0</v>
      </c>
      <c r="S372" s="188">
        <v>0</v>
      </c>
      <c r="T372" s="189">
        <f>S372*H372</f>
        <v>0</v>
      </c>
      <c r="U372" s="38"/>
      <c r="V372" s="38"/>
      <c r="W372" s="38"/>
      <c r="X372" s="38"/>
      <c r="Y372" s="38"/>
      <c r="Z372" s="38"/>
      <c r="AA372" s="38"/>
      <c r="AB372" s="38"/>
      <c r="AC372" s="38"/>
      <c r="AD372" s="38"/>
      <c r="AE372" s="38"/>
      <c r="AR372" s="190" t="s">
        <v>91</v>
      </c>
      <c r="AT372" s="190" t="s">
        <v>167</v>
      </c>
      <c r="AU372" s="190" t="s">
        <v>81</v>
      </c>
      <c r="AY372" s="19" t="s">
        <v>165</v>
      </c>
      <c r="BE372" s="191">
        <f>IF(N372="základná",J372,0)</f>
        <v>0</v>
      </c>
      <c r="BF372" s="191">
        <f>IF(N372="znížená",J372,0)</f>
        <v>0</v>
      </c>
      <c r="BG372" s="191">
        <f>IF(N372="zákl. prenesená",J372,0)</f>
        <v>0</v>
      </c>
      <c r="BH372" s="191">
        <f>IF(N372="zníž. prenesená",J372,0)</f>
        <v>0</v>
      </c>
      <c r="BI372" s="191">
        <f>IF(N372="nulová",J372,0)</f>
        <v>0</v>
      </c>
      <c r="BJ372" s="19" t="s">
        <v>171</v>
      </c>
      <c r="BK372" s="191">
        <f>ROUND(I372*H372,2)</f>
        <v>0</v>
      </c>
      <c r="BL372" s="19" t="s">
        <v>91</v>
      </c>
      <c r="BM372" s="190" t="s">
        <v>3531</v>
      </c>
    </row>
    <row r="373" s="2" customFormat="1" ht="24.15" customHeight="1">
      <c r="A373" s="38"/>
      <c r="B373" s="177"/>
      <c r="C373" s="201" t="s">
        <v>1532</v>
      </c>
      <c r="D373" s="201" t="s">
        <v>201</v>
      </c>
      <c r="E373" s="202" t="s">
        <v>3532</v>
      </c>
      <c r="F373" s="203" t="s">
        <v>3519</v>
      </c>
      <c r="G373" s="204" t="s">
        <v>216</v>
      </c>
      <c r="H373" s="205">
        <v>1</v>
      </c>
      <c r="I373" s="206"/>
      <c r="J373" s="207">
        <f>ROUND(I373*H373,2)</f>
        <v>0</v>
      </c>
      <c r="K373" s="208"/>
      <c r="L373" s="209"/>
      <c r="M373" s="210" t="s">
        <v>1</v>
      </c>
      <c r="N373" s="211" t="s">
        <v>42</v>
      </c>
      <c r="O373" s="78"/>
      <c r="P373" s="188">
        <f>O373*H373</f>
        <v>0</v>
      </c>
      <c r="Q373" s="188">
        <v>0</v>
      </c>
      <c r="R373" s="188">
        <f>Q373*H373</f>
        <v>0</v>
      </c>
      <c r="S373" s="188">
        <v>0</v>
      </c>
      <c r="T373" s="189">
        <f>S373*H373</f>
        <v>0</v>
      </c>
      <c r="U373" s="38"/>
      <c r="V373" s="38"/>
      <c r="W373" s="38"/>
      <c r="X373" s="38"/>
      <c r="Y373" s="38"/>
      <c r="Z373" s="38"/>
      <c r="AA373" s="38"/>
      <c r="AB373" s="38"/>
      <c r="AC373" s="38"/>
      <c r="AD373" s="38"/>
      <c r="AE373" s="38"/>
      <c r="AR373" s="190" t="s">
        <v>103</v>
      </c>
      <c r="AT373" s="190" t="s">
        <v>201</v>
      </c>
      <c r="AU373" s="190" t="s">
        <v>81</v>
      </c>
      <c r="AY373" s="19" t="s">
        <v>165</v>
      </c>
      <c r="BE373" s="191">
        <f>IF(N373="základná",J373,0)</f>
        <v>0</v>
      </c>
      <c r="BF373" s="191">
        <f>IF(N373="znížená",J373,0)</f>
        <v>0</v>
      </c>
      <c r="BG373" s="191">
        <f>IF(N373="zákl. prenesená",J373,0)</f>
        <v>0</v>
      </c>
      <c r="BH373" s="191">
        <f>IF(N373="zníž. prenesená",J373,0)</f>
        <v>0</v>
      </c>
      <c r="BI373" s="191">
        <f>IF(N373="nulová",J373,0)</f>
        <v>0</v>
      </c>
      <c r="BJ373" s="19" t="s">
        <v>171</v>
      </c>
      <c r="BK373" s="191">
        <f>ROUND(I373*H373,2)</f>
        <v>0</v>
      </c>
      <c r="BL373" s="19" t="s">
        <v>91</v>
      </c>
      <c r="BM373" s="190" t="s">
        <v>3533</v>
      </c>
    </row>
    <row r="374" s="2" customFormat="1" ht="24.15" customHeight="1">
      <c r="A374" s="38"/>
      <c r="B374" s="177"/>
      <c r="C374" s="201" t="s">
        <v>1536</v>
      </c>
      <c r="D374" s="201" t="s">
        <v>201</v>
      </c>
      <c r="E374" s="202" t="s">
        <v>3534</v>
      </c>
      <c r="F374" s="203" t="s">
        <v>2896</v>
      </c>
      <c r="G374" s="204" t="s">
        <v>2853</v>
      </c>
      <c r="H374" s="205">
        <v>1</v>
      </c>
      <c r="I374" s="206"/>
      <c r="J374" s="207">
        <f>ROUND(I374*H374,2)</f>
        <v>0</v>
      </c>
      <c r="K374" s="208"/>
      <c r="L374" s="209"/>
      <c r="M374" s="210" t="s">
        <v>1</v>
      </c>
      <c r="N374" s="211" t="s">
        <v>42</v>
      </c>
      <c r="O374" s="78"/>
      <c r="P374" s="188">
        <f>O374*H374</f>
        <v>0</v>
      </c>
      <c r="Q374" s="188">
        <v>0</v>
      </c>
      <c r="R374" s="188">
        <f>Q374*H374</f>
        <v>0</v>
      </c>
      <c r="S374" s="188">
        <v>0</v>
      </c>
      <c r="T374" s="189">
        <f>S374*H374</f>
        <v>0</v>
      </c>
      <c r="U374" s="38"/>
      <c r="V374" s="38"/>
      <c r="W374" s="38"/>
      <c r="X374" s="38"/>
      <c r="Y374" s="38"/>
      <c r="Z374" s="38"/>
      <c r="AA374" s="38"/>
      <c r="AB374" s="38"/>
      <c r="AC374" s="38"/>
      <c r="AD374" s="38"/>
      <c r="AE374" s="38"/>
      <c r="AR374" s="190" t="s">
        <v>103</v>
      </c>
      <c r="AT374" s="190" t="s">
        <v>201</v>
      </c>
      <c r="AU374" s="190" t="s">
        <v>81</v>
      </c>
      <c r="AY374" s="19" t="s">
        <v>165</v>
      </c>
      <c r="BE374" s="191">
        <f>IF(N374="základná",J374,0)</f>
        <v>0</v>
      </c>
      <c r="BF374" s="191">
        <f>IF(N374="znížená",J374,0)</f>
        <v>0</v>
      </c>
      <c r="BG374" s="191">
        <f>IF(N374="zákl. prenesená",J374,0)</f>
        <v>0</v>
      </c>
      <c r="BH374" s="191">
        <f>IF(N374="zníž. prenesená",J374,0)</f>
        <v>0</v>
      </c>
      <c r="BI374" s="191">
        <f>IF(N374="nulová",J374,0)</f>
        <v>0</v>
      </c>
      <c r="BJ374" s="19" t="s">
        <v>171</v>
      </c>
      <c r="BK374" s="191">
        <f>ROUND(I374*H374,2)</f>
        <v>0</v>
      </c>
      <c r="BL374" s="19" t="s">
        <v>91</v>
      </c>
      <c r="BM374" s="190" t="s">
        <v>3535</v>
      </c>
    </row>
    <row r="375" s="2" customFormat="1" ht="16.5" customHeight="1">
      <c r="A375" s="38"/>
      <c r="B375" s="177"/>
      <c r="C375" s="201" t="s">
        <v>1544</v>
      </c>
      <c r="D375" s="201" t="s">
        <v>201</v>
      </c>
      <c r="E375" s="202" t="s">
        <v>3536</v>
      </c>
      <c r="F375" s="203" t="s">
        <v>2899</v>
      </c>
      <c r="G375" s="204" t="s">
        <v>2853</v>
      </c>
      <c r="H375" s="205">
        <v>1</v>
      </c>
      <c r="I375" s="206"/>
      <c r="J375" s="207">
        <f>ROUND(I375*H375,2)</f>
        <v>0</v>
      </c>
      <c r="K375" s="208"/>
      <c r="L375" s="209"/>
      <c r="M375" s="210" t="s">
        <v>1</v>
      </c>
      <c r="N375" s="211" t="s">
        <v>42</v>
      </c>
      <c r="O375" s="78"/>
      <c r="P375" s="188">
        <f>O375*H375</f>
        <v>0</v>
      </c>
      <c r="Q375" s="188">
        <v>0</v>
      </c>
      <c r="R375" s="188">
        <f>Q375*H375</f>
        <v>0</v>
      </c>
      <c r="S375" s="188">
        <v>0</v>
      </c>
      <c r="T375" s="189">
        <f>S375*H375</f>
        <v>0</v>
      </c>
      <c r="U375" s="38"/>
      <c r="V375" s="38"/>
      <c r="W375" s="38"/>
      <c r="X375" s="38"/>
      <c r="Y375" s="38"/>
      <c r="Z375" s="38"/>
      <c r="AA375" s="38"/>
      <c r="AB375" s="38"/>
      <c r="AC375" s="38"/>
      <c r="AD375" s="38"/>
      <c r="AE375" s="38"/>
      <c r="AR375" s="190" t="s">
        <v>103</v>
      </c>
      <c r="AT375" s="190" t="s">
        <v>201</v>
      </c>
      <c r="AU375" s="190" t="s">
        <v>81</v>
      </c>
      <c r="AY375" s="19" t="s">
        <v>165</v>
      </c>
      <c r="BE375" s="191">
        <f>IF(N375="základná",J375,0)</f>
        <v>0</v>
      </c>
      <c r="BF375" s="191">
        <f>IF(N375="znížená",J375,0)</f>
        <v>0</v>
      </c>
      <c r="BG375" s="191">
        <f>IF(N375="zákl. prenesená",J375,0)</f>
        <v>0</v>
      </c>
      <c r="BH375" s="191">
        <f>IF(N375="zníž. prenesená",J375,0)</f>
        <v>0</v>
      </c>
      <c r="BI375" s="191">
        <f>IF(N375="nulová",J375,0)</f>
        <v>0</v>
      </c>
      <c r="BJ375" s="19" t="s">
        <v>171</v>
      </c>
      <c r="BK375" s="191">
        <f>ROUND(I375*H375,2)</f>
        <v>0</v>
      </c>
      <c r="BL375" s="19" t="s">
        <v>91</v>
      </c>
      <c r="BM375" s="190" t="s">
        <v>3537</v>
      </c>
    </row>
    <row r="376" s="2" customFormat="1" ht="16.5" customHeight="1">
      <c r="A376" s="38"/>
      <c r="B376" s="177"/>
      <c r="C376" s="178" t="s">
        <v>1550</v>
      </c>
      <c r="D376" s="178" t="s">
        <v>167</v>
      </c>
      <c r="E376" s="179" t="s">
        <v>3538</v>
      </c>
      <c r="F376" s="180" t="s">
        <v>2902</v>
      </c>
      <c r="G376" s="181" t="s">
        <v>2853</v>
      </c>
      <c r="H376" s="182">
        <v>1</v>
      </c>
      <c r="I376" s="183"/>
      <c r="J376" s="184">
        <f>ROUND(I376*H376,2)</f>
        <v>0</v>
      </c>
      <c r="K376" s="185"/>
      <c r="L376" s="39"/>
      <c r="M376" s="186" t="s">
        <v>1</v>
      </c>
      <c r="N376" s="187" t="s">
        <v>42</v>
      </c>
      <c r="O376" s="78"/>
      <c r="P376" s="188">
        <f>O376*H376</f>
        <v>0</v>
      </c>
      <c r="Q376" s="188">
        <v>0</v>
      </c>
      <c r="R376" s="188">
        <f>Q376*H376</f>
        <v>0</v>
      </c>
      <c r="S376" s="188">
        <v>0</v>
      </c>
      <c r="T376" s="189">
        <f>S376*H376</f>
        <v>0</v>
      </c>
      <c r="U376" s="38"/>
      <c r="V376" s="38"/>
      <c r="W376" s="38"/>
      <c r="X376" s="38"/>
      <c r="Y376" s="38"/>
      <c r="Z376" s="38"/>
      <c r="AA376" s="38"/>
      <c r="AB376" s="38"/>
      <c r="AC376" s="38"/>
      <c r="AD376" s="38"/>
      <c r="AE376" s="38"/>
      <c r="AR376" s="190" t="s">
        <v>91</v>
      </c>
      <c r="AT376" s="190" t="s">
        <v>167</v>
      </c>
      <c r="AU376" s="190" t="s">
        <v>81</v>
      </c>
      <c r="AY376" s="19" t="s">
        <v>165</v>
      </c>
      <c r="BE376" s="191">
        <f>IF(N376="základná",J376,0)</f>
        <v>0</v>
      </c>
      <c r="BF376" s="191">
        <f>IF(N376="znížená",J376,0)</f>
        <v>0</v>
      </c>
      <c r="BG376" s="191">
        <f>IF(N376="zákl. prenesená",J376,0)</f>
        <v>0</v>
      </c>
      <c r="BH376" s="191">
        <f>IF(N376="zníž. prenesená",J376,0)</f>
        <v>0</v>
      </c>
      <c r="BI376" s="191">
        <f>IF(N376="nulová",J376,0)</f>
        <v>0</v>
      </c>
      <c r="BJ376" s="19" t="s">
        <v>171</v>
      </c>
      <c r="BK376" s="191">
        <f>ROUND(I376*H376,2)</f>
        <v>0</v>
      </c>
      <c r="BL376" s="19" t="s">
        <v>91</v>
      </c>
      <c r="BM376" s="190" t="s">
        <v>3539</v>
      </c>
    </row>
    <row r="377" s="12" customFormat="1" ht="25.92" customHeight="1">
      <c r="A377" s="12"/>
      <c r="B377" s="164"/>
      <c r="C377" s="12"/>
      <c r="D377" s="165" t="s">
        <v>75</v>
      </c>
      <c r="E377" s="166" t="s">
        <v>3540</v>
      </c>
      <c r="F377" s="166" t="s">
        <v>3541</v>
      </c>
      <c r="G377" s="12"/>
      <c r="H377" s="12"/>
      <c r="I377" s="167"/>
      <c r="J377" s="168">
        <f>BK377</f>
        <v>0</v>
      </c>
      <c r="K377" s="12"/>
      <c r="L377" s="164"/>
      <c r="M377" s="169"/>
      <c r="N377" s="170"/>
      <c r="O377" s="170"/>
      <c r="P377" s="171">
        <f>SUM(P378:P506)</f>
        <v>0</v>
      </c>
      <c r="Q377" s="170"/>
      <c r="R377" s="171">
        <f>SUM(R378:R506)</f>
        <v>0</v>
      </c>
      <c r="S377" s="170"/>
      <c r="T377" s="172">
        <f>SUM(T378:T506)</f>
        <v>0</v>
      </c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R377" s="165" t="s">
        <v>81</v>
      </c>
      <c r="AT377" s="173" t="s">
        <v>75</v>
      </c>
      <c r="AU377" s="173" t="s">
        <v>76</v>
      </c>
      <c r="AY377" s="165" t="s">
        <v>165</v>
      </c>
      <c r="BK377" s="174">
        <f>SUM(BK378:BK506)</f>
        <v>0</v>
      </c>
    </row>
    <row r="378" s="2" customFormat="1" ht="24.15" customHeight="1">
      <c r="A378" s="38"/>
      <c r="B378" s="177"/>
      <c r="C378" s="178" t="s">
        <v>1556</v>
      </c>
      <c r="D378" s="178" t="s">
        <v>167</v>
      </c>
      <c r="E378" s="179" t="s">
        <v>3542</v>
      </c>
      <c r="F378" s="180" t="s">
        <v>3543</v>
      </c>
      <c r="G378" s="181" t="s">
        <v>216</v>
      </c>
      <c r="H378" s="182">
        <v>35</v>
      </c>
      <c r="I378" s="183"/>
      <c r="J378" s="184">
        <f>ROUND(I378*H378,2)</f>
        <v>0</v>
      </c>
      <c r="K378" s="185"/>
      <c r="L378" s="39"/>
      <c r="M378" s="186" t="s">
        <v>1</v>
      </c>
      <c r="N378" s="187" t="s">
        <v>42</v>
      </c>
      <c r="O378" s="78"/>
      <c r="P378" s="188">
        <f>O378*H378</f>
        <v>0</v>
      </c>
      <c r="Q378" s="188">
        <v>0</v>
      </c>
      <c r="R378" s="188">
        <f>Q378*H378</f>
        <v>0</v>
      </c>
      <c r="S378" s="188">
        <v>0</v>
      </c>
      <c r="T378" s="189">
        <f>S378*H378</f>
        <v>0</v>
      </c>
      <c r="U378" s="38"/>
      <c r="V378" s="38"/>
      <c r="W378" s="38"/>
      <c r="X378" s="38"/>
      <c r="Y378" s="38"/>
      <c r="Z378" s="38"/>
      <c r="AA378" s="38"/>
      <c r="AB378" s="38"/>
      <c r="AC378" s="38"/>
      <c r="AD378" s="38"/>
      <c r="AE378" s="38"/>
      <c r="AR378" s="190" t="s">
        <v>91</v>
      </c>
      <c r="AT378" s="190" t="s">
        <v>167</v>
      </c>
      <c r="AU378" s="190" t="s">
        <v>81</v>
      </c>
      <c r="AY378" s="19" t="s">
        <v>165</v>
      </c>
      <c r="BE378" s="191">
        <f>IF(N378="základná",J378,0)</f>
        <v>0</v>
      </c>
      <c r="BF378" s="191">
        <f>IF(N378="znížená",J378,0)</f>
        <v>0</v>
      </c>
      <c r="BG378" s="191">
        <f>IF(N378="zákl. prenesená",J378,0)</f>
        <v>0</v>
      </c>
      <c r="BH378" s="191">
        <f>IF(N378="zníž. prenesená",J378,0)</f>
        <v>0</v>
      </c>
      <c r="BI378" s="191">
        <f>IF(N378="nulová",J378,0)</f>
        <v>0</v>
      </c>
      <c r="BJ378" s="19" t="s">
        <v>171</v>
      </c>
      <c r="BK378" s="191">
        <f>ROUND(I378*H378,2)</f>
        <v>0</v>
      </c>
      <c r="BL378" s="19" t="s">
        <v>91</v>
      </c>
      <c r="BM378" s="190" t="s">
        <v>3544</v>
      </c>
    </row>
    <row r="379" s="2" customFormat="1" ht="24.15" customHeight="1">
      <c r="A379" s="38"/>
      <c r="B379" s="177"/>
      <c r="C379" s="201" t="s">
        <v>1560</v>
      </c>
      <c r="D379" s="201" t="s">
        <v>201</v>
      </c>
      <c r="E379" s="202" t="s">
        <v>3545</v>
      </c>
      <c r="F379" s="203" t="s">
        <v>3546</v>
      </c>
      <c r="G379" s="204" t="s">
        <v>216</v>
      </c>
      <c r="H379" s="205">
        <v>35</v>
      </c>
      <c r="I379" s="206"/>
      <c r="J379" s="207">
        <f>ROUND(I379*H379,2)</f>
        <v>0</v>
      </c>
      <c r="K379" s="208"/>
      <c r="L379" s="209"/>
      <c r="M379" s="210" t="s">
        <v>1</v>
      </c>
      <c r="N379" s="211" t="s">
        <v>42</v>
      </c>
      <c r="O379" s="78"/>
      <c r="P379" s="188">
        <f>O379*H379</f>
        <v>0</v>
      </c>
      <c r="Q379" s="188">
        <v>0</v>
      </c>
      <c r="R379" s="188">
        <f>Q379*H379</f>
        <v>0</v>
      </c>
      <c r="S379" s="188">
        <v>0</v>
      </c>
      <c r="T379" s="189">
        <f>S379*H379</f>
        <v>0</v>
      </c>
      <c r="U379" s="38"/>
      <c r="V379" s="38"/>
      <c r="W379" s="38"/>
      <c r="X379" s="38"/>
      <c r="Y379" s="38"/>
      <c r="Z379" s="38"/>
      <c r="AA379" s="38"/>
      <c r="AB379" s="38"/>
      <c r="AC379" s="38"/>
      <c r="AD379" s="38"/>
      <c r="AE379" s="38"/>
      <c r="AR379" s="190" t="s">
        <v>103</v>
      </c>
      <c r="AT379" s="190" t="s">
        <v>201</v>
      </c>
      <c r="AU379" s="190" t="s">
        <v>81</v>
      </c>
      <c r="AY379" s="19" t="s">
        <v>165</v>
      </c>
      <c r="BE379" s="191">
        <f>IF(N379="základná",J379,0)</f>
        <v>0</v>
      </c>
      <c r="BF379" s="191">
        <f>IF(N379="znížená",J379,0)</f>
        <v>0</v>
      </c>
      <c r="BG379" s="191">
        <f>IF(N379="zákl. prenesená",J379,0)</f>
        <v>0</v>
      </c>
      <c r="BH379" s="191">
        <f>IF(N379="zníž. prenesená",J379,0)</f>
        <v>0</v>
      </c>
      <c r="BI379" s="191">
        <f>IF(N379="nulová",J379,0)</f>
        <v>0</v>
      </c>
      <c r="BJ379" s="19" t="s">
        <v>171</v>
      </c>
      <c r="BK379" s="191">
        <f>ROUND(I379*H379,2)</f>
        <v>0</v>
      </c>
      <c r="BL379" s="19" t="s">
        <v>91</v>
      </c>
      <c r="BM379" s="190" t="s">
        <v>3547</v>
      </c>
    </row>
    <row r="380" s="2" customFormat="1" ht="16.5" customHeight="1">
      <c r="A380" s="38"/>
      <c r="B380" s="177"/>
      <c r="C380" s="178" t="s">
        <v>1564</v>
      </c>
      <c r="D380" s="178" t="s">
        <v>167</v>
      </c>
      <c r="E380" s="179" t="s">
        <v>3548</v>
      </c>
      <c r="F380" s="180" t="s">
        <v>3549</v>
      </c>
      <c r="G380" s="181" t="s">
        <v>216</v>
      </c>
      <c r="H380" s="182">
        <v>13</v>
      </c>
      <c r="I380" s="183"/>
      <c r="J380" s="184">
        <f>ROUND(I380*H380,2)</f>
        <v>0</v>
      </c>
      <c r="K380" s="185"/>
      <c r="L380" s="39"/>
      <c r="M380" s="186" t="s">
        <v>1</v>
      </c>
      <c r="N380" s="187" t="s">
        <v>42</v>
      </c>
      <c r="O380" s="78"/>
      <c r="P380" s="188">
        <f>O380*H380</f>
        <v>0</v>
      </c>
      <c r="Q380" s="188">
        <v>0</v>
      </c>
      <c r="R380" s="188">
        <f>Q380*H380</f>
        <v>0</v>
      </c>
      <c r="S380" s="188">
        <v>0</v>
      </c>
      <c r="T380" s="189">
        <f>S380*H380</f>
        <v>0</v>
      </c>
      <c r="U380" s="38"/>
      <c r="V380" s="38"/>
      <c r="W380" s="38"/>
      <c r="X380" s="38"/>
      <c r="Y380" s="38"/>
      <c r="Z380" s="38"/>
      <c r="AA380" s="38"/>
      <c r="AB380" s="38"/>
      <c r="AC380" s="38"/>
      <c r="AD380" s="38"/>
      <c r="AE380" s="38"/>
      <c r="AR380" s="190" t="s">
        <v>91</v>
      </c>
      <c r="AT380" s="190" t="s">
        <v>167</v>
      </c>
      <c r="AU380" s="190" t="s">
        <v>81</v>
      </c>
      <c r="AY380" s="19" t="s">
        <v>165</v>
      </c>
      <c r="BE380" s="191">
        <f>IF(N380="základná",J380,0)</f>
        <v>0</v>
      </c>
      <c r="BF380" s="191">
        <f>IF(N380="znížená",J380,0)</f>
        <v>0</v>
      </c>
      <c r="BG380" s="191">
        <f>IF(N380="zákl. prenesená",J380,0)</f>
        <v>0</v>
      </c>
      <c r="BH380" s="191">
        <f>IF(N380="zníž. prenesená",J380,0)</f>
        <v>0</v>
      </c>
      <c r="BI380" s="191">
        <f>IF(N380="nulová",J380,0)</f>
        <v>0</v>
      </c>
      <c r="BJ380" s="19" t="s">
        <v>171</v>
      </c>
      <c r="BK380" s="191">
        <f>ROUND(I380*H380,2)</f>
        <v>0</v>
      </c>
      <c r="BL380" s="19" t="s">
        <v>91</v>
      </c>
      <c r="BM380" s="190" t="s">
        <v>3550</v>
      </c>
    </row>
    <row r="381" s="2" customFormat="1" ht="16.5" customHeight="1">
      <c r="A381" s="38"/>
      <c r="B381" s="177"/>
      <c r="C381" s="201" t="s">
        <v>1568</v>
      </c>
      <c r="D381" s="201" t="s">
        <v>201</v>
      </c>
      <c r="E381" s="202" t="s">
        <v>3551</v>
      </c>
      <c r="F381" s="203" t="s">
        <v>3552</v>
      </c>
      <c r="G381" s="204" t="s">
        <v>216</v>
      </c>
      <c r="H381" s="205">
        <v>13</v>
      </c>
      <c r="I381" s="206"/>
      <c r="J381" s="207">
        <f>ROUND(I381*H381,2)</f>
        <v>0</v>
      </c>
      <c r="K381" s="208"/>
      <c r="L381" s="209"/>
      <c r="M381" s="210" t="s">
        <v>1</v>
      </c>
      <c r="N381" s="211" t="s">
        <v>42</v>
      </c>
      <c r="O381" s="78"/>
      <c r="P381" s="188">
        <f>O381*H381</f>
        <v>0</v>
      </c>
      <c r="Q381" s="188">
        <v>0</v>
      </c>
      <c r="R381" s="188">
        <f>Q381*H381</f>
        <v>0</v>
      </c>
      <c r="S381" s="188">
        <v>0</v>
      </c>
      <c r="T381" s="189">
        <f>S381*H381</f>
        <v>0</v>
      </c>
      <c r="U381" s="38"/>
      <c r="V381" s="38"/>
      <c r="W381" s="38"/>
      <c r="X381" s="38"/>
      <c r="Y381" s="38"/>
      <c r="Z381" s="38"/>
      <c r="AA381" s="38"/>
      <c r="AB381" s="38"/>
      <c r="AC381" s="38"/>
      <c r="AD381" s="38"/>
      <c r="AE381" s="38"/>
      <c r="AR381" s="190" t="s">
        <v>103</v>
      </c>
      <c r="AT381" s="190" t="s">
        <v>201</v>
      </c>
      <c r="AU381" s="190" t="s">
        <v>81</v>
      </c>
      <c r="AY381" s="19" t="s">
        <v>165</v>
      </c>
      <c r="BE381" s="191">
        <f>IF(N381="základná",J381,0)</f>
        <v>0</v>
      </c>
      <c r="BF381" s="191">
        <f>IF(N381="znížená",J381,0)</f>
        <v>0</v>
      </c>
      <c r="BG381" s="191">
        <f>IF(N381="zákl. prenesená",J381,0)</f>
        <v>0</v>
      </c>
      <c r="BH381" s="191">
        <f>IF(N381="zníž. prenesená",J381,0)</f>
        <v>0</v>
      </c>
      <c r="BI381" s="191">
        <f>IF(N381="nulová",J381,0)</f>
        <v>0</v>
      </c>
      <c r="BJ381" s="19" t="s">
        <v>171</v>
      </c>
      <c r="BK381" s="191">
        <f>ROUND(I381*H381,2)</f>
        <v>0</v>
      </c>
      <c r="BL381" s="19" t="s">
        <v>91</v>
      </c>
      <c r="BM381" s="190" t="s">
        <v>3553</v>
      </c>
    </row>
    <row r="382" s="2" customFormat="1" ht="44.25" customHeight="1">
      <c r="A382" s="38"/>
      <c r="B382" s="177"/>
      <c r="C382" s="178" t="s">
        <v>1572</v>
      </c>
      <c r="D382" s="178" t="s">
        <v>167</v>
      </c>
      <c r="E382" s="179" t="s">
        <v>3554</v>
      </c>
      <c r="F382" s="180" t="s">
        <v>3555</v>
      </c>
      <c r="G382" s="181" t="s">
        <v>222</v>
      </c>
      <c r="H382" s="182">
        <v>600</v>
      </c>
      <c r="I382" s="183"/>
      <c r="J382" s="184">
        <f>ROUND(I382*H382,2)</f>
        <v>0</v>
      </c>
      <c r="K382" s="185"/>
      <c r="L382" s="39"/>
      <c r="M382" s="186" t="s">
        <v>1</v>
      </c>
      <c r="N382" s="187" t="s">
        <v>42</v>
      </c>
      <c r="O382" s="78"/>
      <c r="P382" s="188">
        <f>O382*H382</f>
        <v>0</v>
      </c>
      <c r="Q382" s="188">
        <v>0</v>
      </c>
      <c r="R382" s="188">
        <f>Q382*H382</f>
        <v>0</v>
      </c>
      <c r="S382" s="188">
        <v>0</v>
      </c>
      <c r="T382" s="189">
        <f>S382*H382</f>
        <v>0</v>
      </c>
      <c r="U382" s="38"/>
      <c r="V382" s="38"/>
      <c r="W382" s="38"/>
      <c r="X382" s="38"/>
      <c r="Y382" s="38"/>
      <c r="Z382" s="38"/>
      <c r="AA382" s="38"/>
      <c r="AB382" s="38"/>
      <c r="AC382" s="38"/>
      <c r="AD382" s="38"/>
      <c r="AE382" s="38"/>
      <c r="AR382" s="190" t="s">
        <v>91</v>
      </c>
      <c r="AT382" s="190" t="s">
        <v>167</v>
      </c>
      <c r="AU382" s="190" t="s">
        <v>81</v>
      </c>
      <c r="AY382" s="19" t="s">
        <v>165</v>
      </c>
      <c r="BE382" s="191">
        <f>IF(N382="základná",J382,0)</f>
        <v>0</v>
      </c>
      <c r="BF382" s="191">
        <f>IF(N382="znížená",J382,0)</f>
        <v>0</v>
      </c>
      <c r="BG382" s="191">
        <f>IF(N382="zákl. prenesená",J382,0)</f>
        <v>0</v>
      </c>
      <c r="BH382" s="191">
        <f>IF(N382="zníž. prenesená",J382,0)</f>
        <v>0</v>
      </c>
      <c r="BI382" s="191">
        <f>IF(N382="nulová",J382,0)</f>
        <v>0</v>
      </c>
      <c r="BJ382" s="19" t="s">
        <v>171</v>
      </c>
      <c r="BK382" s="191">
        <f>ROUND(I382*H382,2)</f>
        <v>0</v>
      </c>
      <c r="BL382" s="19" t="s">
        <v>91</v>
      </c>
      <c r="BM382" s="190" t="s">
        <v>3556</v>
      </c>
    </row>
    <row r="383" s="2" customFormat="1" ht="21.75" customHeight="1">
      <c r="A383" s="38"/>
      <c r="B383" s="177"/>
      <c r="C383" s="201" t="s">
        <v>1576</v>
      </c>
      <c r="D383" s="201" t="s">
        <v>201</v>
      </c>
      <c r="E383" s="202" t="s">
        <v>3557</v>
      </c>
      <c r="F383" s="203" t="s">
        <v>3558</v>
      </c>
      <c r="G383" s="204" t="s">
        <v>216</v>
      </c>
      <c r="H383" s="205">
        <v>60</v>
      </c>
      <c r="I383" s="206"/>
      <c r="J383" s="207">
        <f>ROUND(I383*H383,2)</f>
        <v>0</v>
      </c>
      <c r="K383" s="208"/>
      <c r="L383" s="209"/>
      <c r="M383" s="210" t="s">
        <v>1</v>
      </c>
      <c r="N383" s="211" t="s">
        <v>42</v>
      </c>
      <c r="O383" s="78"/>
      <c r="P383" s="188">
        <f>O383*H383</f>
        <v>0</v>
      </c>
      <c r="Q383" s="188">
        <v>0</v>
      </c>
      <c r="R383" s="188">
        <f>Q383*H383</f>
        <v>0</v>
      </c>
      <c r="S383" s="188">
        <v>0</v>
      </c>
      <c r="T383" s="189">
        <f>S383*H383</f>
        <v>0</v>
      </c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R383" s="190" t="s">
        <v>103</v>
      </c>
      <c r="AT383" s="190" t="s">
        <v>201</v>
      </c>
      <c r="AU383" s="190" t="s">
        <v>81</v>
      </c>
      <c r="AY383" s="19" t="s">
        <v>165</v>
      </c>
      <c r="BE383" s="191">
        <f>IF(N383="základná",J383,0)</f>
        <v>0</v>
      </c>
      <c r="BF383" s="191">
        <f>IF(N383="znížená",J383,0)</f>
        <v>0</v>
      </c>
      <c r="BG383" s="191">
        <f>IF(N383="zákl. prenesená",J383,0)</f>
        <v>0</v>
      </c>
      <c r="BH383" s="191">
        <f>IF(N383="zníž. prenesená",J383,0)</f>
        <v>0</v>
      </c>
      <c r="BI383" s="191">
        <f>IF(N383="nulová",J383,0)</f>
        <v>0</v>
      </c>
      <c r="BJ383" s="19" t="s">
        <v>171</v>
      </c>
      <c r="BK383" s="191">
        <f>ROUND(I383*H383,2)</f>
        <v>0</v>
      </c>
      <c r="BL383" s="19" t="s">
        <v>91</v>
      </c>
      <c r="BM383" s="190" t="s">
        <v>3559</v>
      </c>
    </row>
    <row r="384" s="2" customFormat="1" ht="44.25" customHeight="1">
      <c r="A384" s="38"/>
      <c r="B384" s="177"/>
      <c r="C384" s="201" t="s">
        <v>1581</v>
      </c>
      <c r="D384" s="201" t="s">
        <v>201</v>
      </c>
      <c r="E384" s="202" t="s">
        <v>3560</v>
      </c>
      <c r="F384" s="203" t="s">
        <v>3555</v>
      </c>
      <c r="G384" s="204" t="s">
        <v>222</v>
      </c>
      <c r="H384" s="205">
        <v>600</v>
      </c>
      <c r="I384" s="206"/>
      <c r="J384" s="207">
        <f>ROUND(I384*H384,2)</f>
        <v>0</v>
      </c>
      <c r="K384" s="208"/>
      <c r="L384" s="209"/>
      <c r="M384" s="210" t="s">
        <v>1</v>
      </c>
      <c r="N384" s="211" t="s">
        <v>42</v>
      </c>
      <c r="O384" s="78"/>
      <c r="P384" s="188">
        <f>O384*H384</f>
        <v>0</v>
      </c>
      <c r="Q384" s="188">
        <v>0</v>
      </c>
      <c r="R384" s="188">
        <f>Q384*H384</f>
        <v>0</v>
      </c>
      <c r="S384" s="188">
        <v>0</v>
      </c>
      <c r="T384" s="189">
        <f>S384*H384</f>
        <v>0</v>
      </c>
      <c r="U384" s="38"/>
      <c r="V384" s="38"/>
      <c r="W384" s="38"/>
      <c r="X384" s="38"/>
      <c r="Y384" s="38"/>
      <c r="Z384" s="38"/>
      <c r="AA384" s="38"/>
      <c r="AB384" s="38"/>
      <c r="AC384" s="38"/>
      <c r="AD384" s="38"/>
      <c r="AE384" s="38"/>
      <c r="AR384" s="190" t="s">
        <v>103</v>
      </c>
      <c r="AT384" s="190" t="s">
        <v>201</v>
      </c>
      <c r="AU384" s="190" t="s">
        <v>81</v>
      </c>
      <c r="AY384" s="19" t="s">
        <v>165</v>
      </c>
      <c r="BE384" s="191">
        <f>IF(N384="základná",J384,0)</f>
        <v>0</v>
      </c>
      <c r="BF384" s="191">
        <f>IF(N384="znížená",J384,0)</f>
        <v>0</v>
      </c>
      <c r="BG384" s="191">
        <f>IF(N384="zákl. prenesená",J384,0)</f>
        <v>0</v>
      </c>
      <c r="BH384" s="191">
        <f>IF(N384="zníž. prenesená",J384,0)</f>
        <v>0</v>
      </c>
      <c r="BI384" s="191">
        <f>IF(N384="nulová",J384,0)</f>
        <v>0</v>
      </c>
      <c r="BJ384" s="19" t="s">
        <v>171</v>
      </c>
      <c r="BK384" s="191">
        <f>ROUND(I384*H384,2)</f>
        <v>0</v>
      </c>
      <c r="BL384" s="19" t="s">
        <v>91</v>
      </c>
      <c r="BM384" s="190" t="s">
        <v>3561</v>
      </c>
    </row>
    <row r="385" s="2" customFormat="1" ht="16.5" customHeight="1">
      <c r="A385" s="38"/>
      <c r="B385" s="177"/>
      <c r="C385" s="201" t="s">
        <v>1586</v>
      </c>
      <c r="D385" s="201" t="s">
        <v>201</v>
      </c>
      <c r="E385" s="202" t="s">
        <v>3562</v>
      </c>
      <c r="F385" s="203" t="s">
        <v>3563</v>
      </c>
      <c r="G385" s="204" t="s">
        <v>216</v>
      </c>
      <c r="H385" s="205">
        <v>60</v>
      </c>
      <c r="I385" s="206"/>
      <c r="J385" s="207">
        <f>ROUND(I385*H385,2)</f>
        <v>0</v>
      </c>
      <c r="K385" s="208"/>
      <c r="L385" s="209"/>
      <c r="M385" s="210" t="s">
        <v>1</v>
      </c>
      <c r="N385" s="211" t="s">
        <v>42</v>
      </c>
      <c r="O385" s="78"/>
      <c r="P385" s="188">
        <f>O385*H385</f>
        <v>0</v>
      </c>
      <c r="Q385" s="188">
        <v>0</v>
      </c>
      <c r="R385" s="188">
        <f>Q385*H385</f>
        <v>0</v>
      </c>
      <c r="S385" s="188">
        <v>0</v>
      </c>
      <c r="T385" s="189">
        <f>S385*H385</f>
        <v>0</v>
      </c>
      <c r="U385" s="38"/>
      <c r="V385" s="38"/>
      <c r="W385" s="38"/>
      <c r="X385" s="38"/>
      <c r="Y385" s="38"/>
      <c r="Z385" s="38"/>
      <c r="AA385" s="38"/>
      <c r="AB385" s="38"/>
      <c r="AC385" s="38"/>
      <c r="AD385" s="38"/>
      <c r="AE385" s="38"/>
      <c r="AR385" s="190" t="s">
        <v>103</v>
      </c>
      <c r="AT385" s="190" t="s">
        <v>201</v>
      </c>
      <c r="AU385" s="190" t="s">
        <v>81</v>
      </c>
      <c r="AY385" s="19" t="s">
        <v>165</v>
      </c>
      <c r="BE385" s="191">
        <f>IF(N385="základná",J385,0)</f>
        <v>0</v>
      </c>
      <c r="BF385" s="191">
        <f>IF(N385="znížená",J385,0)</f>
        <v>0</v>
      </c>
      <c r="BG385" s="191">
        <f>IF(N385="zákl. prenesená",J385,0)</f>
        <v>0</v>
      </c>
      <c r="BH385" s="191">
        <f>IF(N385="zníž. prenesená",J385,0)</f>
        <v>0</v>
      </c>
      <c r="BI385" s="191">
        <f>IF(N385="nulová",J385,0)</f>
        <v>0</v>
      </c>
      <c r="BJ385" s="19" t="s">
        <v>171</v>
      </c>
      <c r="BK385" s="191">
        <f>ROUND(I385*H385,2)</f>
        <v>0</v>
      </c>
      <c r="BL385" s="19" t="s">
        <v>91</v>
      </c>
      <c r="BM385" s="190" t="s">
        <v>3564</v>
      </c>
    </row>
    <row r="386" s="2" customFormat="1" ht="44.25" customHeight="1">
      <c r="A386" s="38"/>
      <c r="B386" s="177"/>
      <c r="C386" s="178" t="s">
        <v>1591</v>
      </c>
      <c r="D386" s="178" t="s">
        <v>167</v>
      </c>
      <c r="E386" s="179" t="s">
        <v>3565</v>
      </c>
      <c r="F386" s="180" t="s">
        <v>3566</v>
      </c>
      <c r="G386" s="181" t="s">
        <v>222</v>
      </c>
      <c r="H386" s="182">
        <v>300</v>
      </c>
      <c r="I386" s="183"/>
      <c r="J386" s="184">
        <f>ROUND(I386*H386,2)</f>
        <v>0</v>
      </c>
      <c r="K386" s="185"/>
      <c r="L386" s="39"/>
      <c r="M386" s="186" t="s">
        <v>1</v>
      </c>
      <c r="N386" s="187" t="s">
        <v>42</v>
      </c>
      <c r="O386" s="78"/>
      <c r="P386" s="188">
        <f>O386*H386</f>
        <v>0</v>
      </c>
      <c r="Q386" s="188">
        <v>0</v>
      </c>
      <c r="R386" s="188">
        <f>Q386*H386</f>
        <v>0</v>
      </c>
      <c r="S386" s="188">
        <v>0</v>
      </c>
      <c r="T386" s="189">
        <f>S386*H386</f>
        <v>0</v>
      </c>
      <c r="U386" s="38"/>
      <c r="V386" s="38"/>
      <c r="W386" s="38"/>
      <c r="X386" s="38"/>
      <c r="Y386" s="38"/>
      <c r="Z386" s="38"/>
      <c r="AA386" s="38"/>
      <c r="AB386" s="38"/>
      <c r="AC386" s="38"/>
      <c r="AD386" s="38"/>
      <c r="AE386" s="38"/>
      <c r="AR386" s="190" t="s">
        <v>91</v>
      </c>
      <c r="AT386" s="190" t="s">
        <v>167</v>
      </c>
      <c r="AU386" s="190" t="s">
        <v>81</v>
      </c>
      <c r="AY386" s="19" t="s">
        <v>165</v>
      </c>
      <c r="BE386" s="191">
        <f>IF(N386="základná",J386,0)</f>
        <v>0</v>
      </c>
      <c r="BF386" s="191">
        <f>IF(N386="znížená",J386,0)</f>
        <v>0</v>
      </c>
      <c r="BG386" s="191">
        <f>IF(N386="zákl. prenesená",J386,0)</f>
        <v>0</v>
      </c>
      <c r="BH386" s="191">
        <f>IF(N386="zníž. prenesená",J386,0)</f>
        <v>0</v>
      </c>
      <c r="BI386" s="191">
        <f>IF(N386="nulová",J386,0)</f>
        <v>0</v>
      </c>
      <c r="BJ386" s="19" t="s">
        <v>171</v>
      </c>
      <c r="BK386" s="191">
        <f>ROUND(I386*H386,2)</f>
        <v>0</v>
      </c>
      <c r="BL386" s="19" t="s">
        <v>91</v>
      </c>
      <c r="BM386" s="190" t="s">
        <v>3567</v>
      </c>
    </row>
    <row r="387" s="2" customFormat="1" ht="21.75" customHeight="1">
      <c r="A387" s="38"/>
      <c r="B387" s="177"/>
      <c r="C387" s="201" t="s">
        <v>1595</v>
      </c>
      <c r="D387" s="201" t="s">
        <v>201</v>
      </c>
      <c r="E387" s="202" t="s">
        <v>3568</v>
      </c>
      <c r="F387" s="203" t="s">
        <v>3569</v>
      </c>
      <c r="G387" s="204" t="s">
        <v>216</v>
      </c>
      <c r="H387" s="205">
        <v>30</v>
      </c>
      <c r="I387" s="206"/>
      <c r="J387" s="207">
        <f>ROUND(I387*H387,2)</f>
        <v>0</v>
      </c>
      <c r="K387" s="208"/>
      <c r="L387" s="209"/>
      <c r="M387" s="210" t="s">
        <v>1</v>
      </c>
      <c r="N387" s="211" t="s">
        <v>42</v>
      </c>
      <c r="O387" s="78"/>
      <c r="P387" s="188">
        <f>O387*H387</f>
        <v>0</v>
      </c>
      <c r="Q387" s="188">
        <v>0</v>
      </c>
      <c r="R387" s="188">
        <f>Q387*H387</f>
        <v>0</v>
      </c>
      <c r="S387" s="188">
        <v>0</v>
      </c>
      <c r="T387" s="189">
        <f>S387*H387</f>
        <v>0</v>
      </c>
      <c r="U387" s="38"/>
      <c r="V387" s="38"/>
      <c r="W387" s="38"/>
      <c r="X387" s="38"/>
      <c r="Y387" s="38"/>
      <c r="Z387" s="38"/>
      <c r="AA387" s="38"/>
      <c r="AB387" s="38"/>
      <c r="AC387" s="38"/>
      <c r="AD387" s="38"/>
      <c r="AE387" s="38"/>
      <c r="AR387" s="190" t="s">
        <v>103</v>
      </c>
      <c r="AT387" s="190" t="s">
        <v>201</v>
      </c>
      <c r="AU387" s="190" t="s">
        <v>81</v>
      </c>
      <c r="AY387" s="19" t="s">
        <v>165</v>
      </c>
      <c r="BE387" s="191">
        <f>IF(N387="základná",J387,0)</f>
        <v>0</v>
      </c>
      <c r="BF387" s="191">
        <f>IF(N387="znížená",J387,0)</f>
        <v>0</v>
      </c>
      <c r="BG387" s="191">
        <f>IF(N387="zákl. prenesená",J387,0)</f>
        <v>0</v>
      </c>
      <c r="BH387" s="191">
        <f>IF(N387="zníž. prenesená",J387,0)</f>
        <v>0</v>
      </c>
      <c r="BI387" s="191">
        <f>IF(N387="nulová",J387,0)</f>
        <v>0</v>
      </c>
      <c r="BJ387" s="19" t="s">
        <v>171</v>
      </c>
      <c r="BK387" s="191">
        <f>ROUND(I387*H387,2)</f>
        <v>0</v>
      </c>
      <c r="BL387" s="19" t="s">
        <v>91</v>
      </c>
      <c r="BM387" s="190" t="s">
        <v>3570</v>
      </c>
    </row>
    <row r="388" s="2" customFormat="1" ht="44.25" customHeight="1">
      <c r="A388" s="38"/>
      <c r="B388" s="177"/>
      <c r="C388" s="201" t="s">
        <v>1599</v>
      </c>
      <c r="D388" s="201" t="s">
        <v>201</v>
      </c>
      <c r="E388" s="202" t="s">
        <v>3571</v>
      </c>
      <c r="F388" s="203" t="s">
        <v>3566</v>
      </c>
      <c r="G388" s="204" t="s">
        <v>222</v>
      </c>
      <c r="H388" s="205">
        <v>300</v>
      </c>
      <c r="I388" s="206"/>
      <c r="J388" s="207">
        <f>ROUND(I388*H388,2)</f>
        <v>0</v>
      </c>
      <c r="K388" s="208"/>
      <c r="L388" s="209"/>
      <c r="M388" s="210" t="s">
        <v>1</v>
      </c>
      <c r="N388" s="211" t="s">
        <v>42</v>
      </c>
      <c r="O388" s="78"/>
      <c r="P388" s="188">
        <f>O388*H388</f>
        <v>0</v>
      </c>
      <c r="Q388" s="188">
        <v>0</v>
      </c>
      <c r="R388" s="188">
        <f>Q388*H388</f>
        <v>0</v>
      </c>
      <c r="S388" s="188">
        <v>0</v>
      </c>
      <c r="T388" s="189">
        <f>S388*H388</f>
        <v>0</v>
      </c>
      <c r="U388" s="38"/>
      <c r="V388" s="38"/>
      <c r="W388" s="38"/>
      <c r="X388" s="38"/>
      <c r="Y388" s="38"/>
      <c r="Z388" s="38"/>
      <c r="AA388" s="38"/>
      <c r="AB388" s="38"/>
      <c r="AC388" s="38"/>
      <c r="AD388" s="38"/>
      <c r="AE388" s="38"/>
      <c r="AR388" s="190" t="s">
        <v>103</v>
      </c>
      <c r="AT388" s="190" t="s">
        <v>201</v>
      </c>
      <c r="AU388" s="190" t="s">
        <v>81</v>
      </c>
      <c r="AY388" s="19" t="s">
        <v>165</v>
      </c>
      <c r="BE388" s="191">
        <f>IF(N388="základná",J388,0)</f>
        <v>0</v>
      </c>
      <c r="BF388" s="191">
        <f>IF(N388="znížená",J388,0)</f>
        <v>0</v>
      </c>
      <c r="BG388" s="191">
        <f>IF(N388="zákl. prenesená",J388,0)</f>
        <v>0</v>
      </c>
      <c r="BH388" s="191">
        <f>IF(N388="zníž. prenesená",J388,0)</f>
        <v>0</v>
      </c>
      <c r="BI388" s="191">
        <f>IF(N388="nulová",J388,0)</f>
        <v>0</v>
      </c>
      <c r="BJ388" s="19" t="s">
        <v>171</v>
      </c>
      <c r="BK388" s="191">
        <f>ROUND(I388*H388,2)</f>
        <v>0</v>
      </c>
      <c r="BL388" s="19" t="s">
        <v>91</v>
      </c>
      <c r="BM388" s="190" t="s">
        <v>3572</v>
      </c>
    </row>
    <row r="389" s="2" customFormat="1" ht="16.5" customHeight="1">
      <c r="A389" s="38"/>
      <c r="B389" s="177"/>
      <c r="C389" s="201" t="s">
        <v>1603</v>
      </c>
      <c r="D389" s="201" t="s">
        <v>201</v>
      </c>
      <c r="E389" s="202" t="s">
        <v>3573</v>
      </c>
      <c r="F389" s="203" t="s">
        <v>3574</v>
      </c>
      <c r="G389" s="204" t="s">
        <v>216</v>
      </c>
      <c r="H389" s="205">
        <v>30</v>
      </c>
      <c r="I389" s="206"/>
      <c r="J389" s="207">
        <f>ROUND(I389*H389,2)</f>
        <v>0</v>
      </c>
      <c r="K389" s="208"/>
      <c r="L389" s="209"/>
      <c r="M389" s="210" t="s">
        <v>1</v>
      </c>
      <c r="N389" s="211" t="s">
        <v>42</v>
      </c>
      <c r="O389" s="78"/>
      <c r="P389" s="188">
        <f>O389*H389</f>
        <v>0</v>
      </c>
      <c r="Q389" s="188">
        <v>0</v>
      </c>
      <c r="R389" s="188">
        <f>Q389*H389</f>
        <v>0</v>
      </c>
      <c r="S389" s="188">
        <v>0</v>
      </c>
      <c r="T389" s="189">
        <f>S389*H389</f>
        <v>0</v>
      </c>
      <c r="U389" s="38"/>
      <c r="V389" s="38"/>
      <c r="W389" s="38"/>
      <c r="X389" s="38"/>
      <c r="Y389" s="38"/>
      <c r="Z389" s="38"/>
      <c r="AA389" s="38"/>
      <c r="AB389" s="38"/>
      <c r="AC389" s="38"/>
      <c r="AD389" s="38"/>
      <c r="AE389" s="38"/>
      <c r="AR389" s="190" t="s">
        <v>103</v>
      </c>
      <c r="AT389" s="190" t="s">
        <v>201</v>
      </c>
      <c r="AU389" s="190" t="s">
        <v>81</v>
      </c>
      <c r="AY389" s="19" t="s">
        <v>165</v>
      </c>
      <c r="BE389" s="191">
        <f>IF(N389="základná",J389,0)</f>
        <v>0</v>
      </c>
      <c r="BF389" s="191">
        <f>IF(N389="znížená",J389,0)</f>
        <v>0</v>
      </c>
      <c r="BG389" s="191">
        <f>IF(N389="zákl. prenesená",J389,0)</f>
        <v>0</v>
      </c>
      <c r="BH389" s="191">
        <f>IF(N389="zníž. prenesená",J389,0)</f>
        <v>0</v>
      </c>
      <c r="BI389" s="191">
        <f>IF(N389="nulová",J389,0)</f>
        <v>0</v>
      </c>
      <c r="BJ389" s="19" t="s">
        <v>171</v>
      </c>
      <c r="BK389" s="191">
        <f>ROUND(I389*H389,2)</f>
        <v>0</v>
      </c>
      <c r="BL389" s="19" t="s">
        <v>91</v>
      </c>
      <c r="BM389" s="190" t="s">
        <v>3575</v>
      </c>
    </row>
    <row r="390" s="2" customFormat="1" ht="44.25" customHeight="1">
      <c r="A390" s="38"/>
      <c r="B390" s="177"/>
      <c r="C390" s="178" t="s">
        <v>1607</v>
      </c>
      <c r="D390" s="178" t="s">
        <v>167</v>
      </c>
      <c r="E390" s="179" t="s">
        <v>3576</v>
      </c>
      <c r="F390" s="180" t="s">
        <v>3577</v>
      </c>
      <c r="G390" s="181" t="s">
        <v>222</v>
      </c>
      <c r="H390" s="182">
        <v>200</v>
      </c>
      <c r="I390" s="183"/>
      <c r="J390" s="184">
        <f>ROUND(I390*H390,2)</f>
        <v>0</v>
      </c>
      <c r="K390" s="185"/>
      <c r="L390" s="39"/>
      <c r="M390" s="186" t="s">
        <v>1</v>
      </c>
      <c r="N390" s="187" t="s">
        <v>42</v>
      </c>
      <c r="O390" s="78"/>
      <c r="P390" s="188">
        <f>O390*H390</f>
        <v>0</v>
      </c>
      <c r="Q390" s="188">
        <v>0</v>
      </c>
      <c r="R390" s="188">
        <f>Q390*H390</f>
        <v>0</v>
      </c>
      <c r="S390" s="188">
        <v>0</v>
      </c>
      <c r="T390" s="189">
        <f>S390*H390</f>
        <v>0</v>
      </c>
      <c r="U390" s="38"/>
      <c r="V390" s="38"/>
      <c r="W390" s="38"/>
      <c r="X390" s="38"/>
      <c r="Y390" s="38"/>
      <c r="Z390" s="38"/>
      <c r="AA390" s="38"/>
      <c r="AB390" s="38"/>
      <c r="AC390" s="38"/>
      <c r="AD390" s="38"/>
      <c r="AE390" s="38"/>
      <c r="AR390" s="190" t="s">
        <v>91</v>
      </c>
      <c r="AT390" s="190" t="s">
        <v>167</v>
      </c>
      <c r="AU390" s="190" t="s">
        <v>81</v>
      </c>
      <c r="AY390" s="19" t="s">
        <v>165</v>
      </c>
      <c r="BE390" s="191">
        <f>IF(N390="základná",J390,0)</f>
        <v>0</v>
      </c>
      <c r="BF390" s="191">
        <f>IF(N390="znížená",J390,0)</f>
        <v>0</v>
      </c>
      <c r="BG390" s="191">
        <f>IF(N390="zákl. prenesená",J390,0)</f>
        <v>0</v>
      </c>
      <c r="BH390" s="191">
        <f>IF(N390="zníž. prenesená",J390,0)</f>
        <v>0</v>
      </c>
      <c r="BI390" s="191">
        <f>IF(N390="nulová",J390,0)</f>
        <v>0</v>
      </c>
      <c r="BJ390" s="19" t="s">
        <v>171</v>
      </c>
      <c r="BK390" s="191">
        <f>ROUND(I390*H390,2)</f>
        <v>0</v>
      </c>
      <c r="BL390" s="19" t="s">
        <v>91</v>
      </c>
      <c r="BM390" s="190" t="s">
        <v>3578</v>
      </c>
    </row>
    <row r="391" s="2" customFormat="1" ht="21.75" customHeight="1">
      <c r="A391" s="38"/>
      <c r="B391" s="177"/>
      <c r="C391" s="201" t="s">
        <v>1611</v>
      </c>
      <c r="D391" s="201" t="s">
        <v>201</v>
      </c>
      <c r="E391" s="202" t="s">
        <v>3579</v>
      </c>
      <c r="F391" s="203" t="s">
        <v>3580</v>
      </c>
      <c r="G391" s="204" t="s">
        <v>216</v>
      </c>
      <c r="H391" s="205">
        <v>15</v>
      </c>
      <c r="I391" s="206"/>
      <c r="J391" s="207">
        <f>ROUND(I391*H391,2)</f>
        <v>0</v>
      </c>
      <c r="K391" s="208"/>
      <c r="L391" s="209"/>
      <c r="M391" s="210" t="s">
        <v>1</v>
      </c>
      <c r="N391" s="211" t="s">
        <v>42</v>
      </c>
      <c r="O391" s="78"/>
      <c r="P391" s="188">
        <f>O391*H391</f>
        <v>0</v>
      </c>
      <c r="Q391" s="188">
        <v>0</v>
      </c>
      <c r="R391" s="188">
        <f>Q391*H391</f>
        <v>0</v>
      </c>
      <c r="S391" s="188">
        <v>0</v>
      </c>
      <c r="T391" s="189">
        <f>S391*H391</f>
        <v>0</v>
      </c>
      <c r="U391" s="38"/>
      <c r="V391" s="38"/>
      <c r="W391" s="38"/>
      <c r="X391" s="38"/>
      <c r="Y391" s="38"/>
      <c r="Z391" s="38"/>
      <c r="AA391" s="38"/>
      <c r="AB391" s="38"/>
      <c r="AC391" s="38"/>
      <c r="AD391" s="38"/>
      <c r="AE391" s="38"/>
      <c r="AR391" s="190" t="s">
        <v>103</v>
      </c>
      <c r="AT391" s="190" t="s">
        <v>201</v>
      </c>
      <c r="AU391" s="190" t="s">
        <v>81</v>
      </c>
      <c r="AY391" s="19" t="s">
        <v>165</v>
      </c>
      <c r="BE391" s="191">
        <f>IF(N391="základná",J391,0)</f>
        <v>0</v>
      </c>
      <c r="BF391" s="191">
        <f>IF(N391="znížená",J391,0)</f>
        <v>0</v>
      </c>
      <c r="BG391" s="191">
        <f>IF(N391="zákl. prenesená",J391,0)</f>
        <v>0</v>
      </c>
      <c r="BH391" s="191">
        <f>IF(N391="zníž. prenesená",J391,0)</f>
        <v>0</v>
      </c>
      <c r="BI391" s="191">
        <f>IF(N391="nulová",J391,0)</f>
        <v>0</v>
      </c>
      <c r="BJ391" s="19" t="s">
        <v>171</v>
      </c>
      <c r="BK391" s="191">
        <f>ROUND(I391*H391,2)</f>
        <v>0</v>
      </c>
      <c r="BL391" s="19" t="s">
        <v>91</v>
      </c>
      <c r="BM391" s="190" t="s">
        <v>3581</v>
      </c>
    </row>
    <row r="392" s="2" customFormat="1" ht="44.25" customHeight="1">
      <c r="A392" s="38"/>
      <c r="B392" s="177"/>
      <c r="C392" s="201" t="s">
        <v>1615</v>
      </c>
      <c r="D392" s="201" t="s">
        <v>201</v>
      </c>
      <c r="E392" s="202" t="s">
        <v>3582</v>
      </c>
      <c r="F392" s="203" t="s">
        <v>3577</v>
      </c>
      <c r="G392" s="204" t="s">
        <v>222</v>
      </c>
      <c r="H392" s="205">
        <v>200</v>
      </c>
      <c r="I392" s="206"/>
      <c r="J392" s="207">
        <f>ROUND(I392*H392,2)</f>
        <v>0</v>
      </c>
      <c r="K392" s="208"/>
      <c r="L392" s="209"/>
      <c r="M392" s="210" t="s">
        <v>1</v>
      </c>
      <c r="N392" s="211" t="s">
        <v>42</v>
      </c>
      <c r="O392" s="78"/>
      <c r="P392" s="188">
        <f>O392*H392</f>
        <v>0</v>
      </c>
      <c r="Q392" s="188">
        <v>0</v>
      </c>
      <c r="R392" s="188">
        <f>Q392*H392</f>
        <v>0</v>
      </c>
      <c r="S392" s="188">
        <v>0</v>
      </c>
      <c r="T392" s="189">
        <f>S392*H392</f>
        <v>0</v>
      </c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R392" s="190" t="s">
        <v>103</v>
      </c>
      <c r="AT392" s="190" t="s">
        <v>201</v>
      </c>
      <c r="AU392" s="190" t="s">
        <v>81</v>
      </c>
      <c r="AY392" s="19" t="s">
        <v>165</v>
      </c>
      <c r="BE392" s="191">
        <f>IF(N392="základná",J392,0)</f>
        <v>0</v>
      </c>
      <c r="BF392" s="191">
        <f>IF(N392="znížená",J392,0)</f>
        <v>0</v>
      </c>
      <c r="BG392" s="191">
        <f>IF(N392="zákl. prenesená",J392,0)</f>
        <v>0</v>
      </c>
      <c r="BH392" s="191">
        <f>IF(N392="zníž. prenesená",J392,0)</f>
        <v>0</v>
      </c>
      <c r="BI392" s="191">
        <f>IF(N392="nulová",J392,0)</f>
        <v>0</v>
      </c>
      <c r="BJ392" s="19" t="s">
        <v>171</v>
      </c>
      <c r="BK392" s="191">
        <f>ROUND(I392*H392,2)</f>
        <v>0</v>
      </c>
      <c r="BL392" s="19" t="s">
        <v>91</v>
      </c>
      <c r="BM392" s="190" t="s">
        <v>3583</v>
      </c>
    </row>
    <row r="393" s="2" customFormat="1" ht="16.5" customHeight="1">
      <c r="A393" s="38"/>
      <c r="B393" s="177"/>
      <c r="C393" s="201" t="s">
        <v>1619</v>
      </c>
      <c r="D393" s="201" t="s">
        <v>201</v>
      </c>
      <c r="E393" s="202" t="s">
        <v>3584</v>
      </c>
      <c r="F393" s="203" t="s">
        <v>3585</v>
      </c>
      <c r="G393" s="204" t="s">
        <v>216</v>
      </c>
      <c r="H393" s="205">
        <v>200</v>
      </c>
      <c r="I393" s="206"/>
      <c r="J393" s="207">
        <f>ROUND(I393*H393,2)</f>
        <v>0</v>
      </c>
      <c r="K393" s="208"/>
      <c r="L393" s="209"/>
      <c r="M393" s="210" t="s">
        <v>1</v>
      </c>
      <c r="N393" s="211" t="s">
        <v>42</v>
      </c>
      <c r="O393" s="78"/>
      <c r="P393" s="188">
        <f>O393*H393</f>
        <v>0</v>
      </c>
      <c r="Q393" s="188">
        <v>0</v>
      </c>
      <c r="R393" s="188">
        <f>Q393*H393</f>
        <v>0</v>
      </c>
      <c r="S393" s="188">
        <v>0</v>
      </c>
      <c r="T393" s="189">
        <f>S393*H393</f>
        <v>0</v>
      </c>
      <c r="U393" s="38"/>
      <c r="V393" s="38"/>
      <c r="W393" s="38"/>
      <c r="X393" s="38"/>
      <c r="Y393" s="38"/>
      <c r="Z393" s="38"/>
      <c r="AA393" s="38"/>
      <c r="AB393" s="38"/>
      <c r="AC393" s="38"/>
      <c r="AD393" s="38"/>
      <c r="AE393" s="38"/>
      <c r="AR393" s="190" t="s">
        <v>103</v>
      </c>
      <c r="AT393" s="190" t="s">
        <v>201</v>
      </c>
      <c r="AU393" s="190" t="s">
        <v>81</v>
      </c>
      <c r="AY393" s="19" t="s">
        <v>165</v>
      </c>
      <c r="BE393" s="191">
        <f>IF(N393="základná",J393,0)</f>
        <v>0</v>
      </c>
      <c r="BF393" s="191">
        <f>IF(N393="znížená",J393,0)</f>
        <v>0</v>
      </c>
      <c r="BG393" s="191">
        <f>IF(N393="zákl. prenesená",J393,0)</f>
        <v>0</v>
      </c>
      <c r="BH393" s="191">
        <f>IF(N393="zníž. prenesená",J393,0)</f>
        <v>0</v>
      </c>
      <c r="BI393" s="191">
        <f>IF(N393="nulová",J393,0)</f>
        <v>0</v>
      </c>
      <c r="BJ393" s="19" t="s">
        <v>171</v>
      </c>
      <c r="BK393" s="191">
        <f>ROUND(I393*H393,2)</f>
        <v>0</v>
      </c>
      <c r="BL393" s="19" t="s">
        <v>91</v>
      </c>
      <c r="BM393" s="190" t="s">
        <v>3586</v>
      </c>
    </row>
    <row r="394" s="2" customFormat="1" ht="24.15" customHeight="1">
      <c r="A394" s="38"/>
      <c r="B394" s="177"/>
      <c r="C394" s="178" t="s">
        <v>1623</v>
      </c>
      <c r="D394" s="178" t="s">
        <v>167</v>
      </c>
      <c r="E394" s="179" t="s">
        <v>3587</v>
      </c>
      <c r="F394" s="180" t="s">
        <v>3588</v>
      </c>
      <c r="G394" s="181" t="s">
        <v>216</v>
      </c>
      <c r="H394" s="182">
        <v>100</v>
      </c>
      <c r="I394" s="183"/>
      <c r="J394" s="184">
        <f>ROUND(I394*H394,2)</f>
        <v>0</v>
      </c>
      <c r="K394" s="185"/>
      <c r="L394" s="39"/>
      <c r="M394" s="186" t="s">
        <v>1</v>
      </c>
      <c r="N394" s="187" t="s">
        <v>42</v>
      </c>
      <c r="O394" s="78"/>
      <c r="P394" s="188">
        <f>O394*H394</f>
        <v>0</v>
      </c>
      <c r="Q394" s="188">
        <v>0</v>
      </c>
      <c r="R394" s="188">
        <f>Q394*H394</f>
        <v>0</v>
      </c>
      <c r="S394" s="188">
        <v>0</v>
      </c>
      <c r="T394" s="189">
        <f>S394*H394</f>
        <v>0</v>
      </c>
      <c r="U394" s="38"/>
      <c r="V394" s="38"/>
      <c r="W394" s="38"/>
      <c r="X394" s="38"/>
      <c r="Y394" s="38"/>
      <c r="Z394" s="38"/>
      <c r="AA394" s="38"/>
      <c r="AB394" s="38"/>
      <c r="AC394" s="38"/>
      <c r="AD394" s="38"/>
      <c r="AE394" s="38"/>
      <c r="AR394" s="190" t="s">
        <v>91</v>
      </c>
      <c r="AT394" s="190" t="s">
        <v>167</v>
      </c>
      <c r="AU394" s="190" t="s">
        <v>81</v>
      </c>
      <c r="AY394" s="19" t="s">
        <v>165</v>
      </c>
      <c r="BE394" s="191">
        <f>IF(N394="základná",J394,0)</f>
        <v>0</v>
      </c>
      <c r="BF394" s="191">
        <f>IF(N394="znížená",J394,0)</f>
        <v>0</v>
      </c>
      <c r="BG394" s="191">
        <f>IF(N394="zákl. prenesená",J394,0)</f>
        <v>0</v>
      </c>
      <c r="BH394" s="191">
        <f>IF(N394="zníž. prenesená",J394,0)</f>
        <v>0</v>
      </c>
      <c r="BI394" s="191">
        <f>IF(N394="nulová",J394,0)</f>
        <v>0</v>
      </c>
      <c r="BJ394" s="19" t="s">
        <v>171</v>
      </c>
      <c r="BK394" s="191">
        <f>ROUND(I394*H394,2)</f>
        <v>0</v>
      </c>
      <c r="BL394" s="19" t="s">
        <v>91</v>
      </c>
      <c r="BM394" s="190" t="s">
        <v>3589</v>
      </c>
    </row>
    <row r="395" s="2" customFormat="1" ht="24.15" customHeight="1">
      <c r="A395" s="38"/>
      <c r="B395" s="177"/>
      <c r="C395" s="201" t="s">
        <v>1631</v>
      </c>
      <c r="D395" s="201" t="s">
        <v>201</v>
      </c>
      <c r="E395" s="202" t="s">
        <v>3590</v>
      </c>
      <c r="F395" s="203" t="s">
        <v>3588</v>
      </c>
      <c r="G395" s="204" t="s">
        <v>216</v>
      </c>
      <c r="H395" s="205">
        <v>100</v>
      </c>
      <c r="I395" s="206"/>
      <c r="J395" s="207">
        <f>ROUND(I395*H395,2)</f>
        <v>0</v>
      </c>
      <c r="K395" s="208"/>
      <c r="L395" s="209"/>
      <c r="M395" s="210" t="s">
        <v>1</v>
      </c>
      <c r="N395" s="211" t="s">
        <v>42</v>
      </c>
      <c r="O395" s="78"/>
      <c r="P395" s="188">
        <f>O395*H395</f>
        <v>0</v>
      </c>
      <c r="Q395" s="188">
        <v>0</v>
      </c>
      <c r="R395" s="188">
        <f>Q395*H395</f>
        <v>0</v>
      </c>
      <c r="S395" s="188">
        <v>0</v>
      </c>
      <c r="T395" s="189">
        <f>S395*H395</f>
        <v>0</v>
      </c>
      <c r="U395" s="38"/>
      <c r="V395" s="38"/>
      <c r="W395" s="38"/>
      <c r="X395" s="38"/>
      <c r="Y395" s="38"/>
      <c r="Z395" s="38"/>
      <c r="AA395" s="38"/>
      <c r="AB395" s="38"/>
      <c r="AC395" s="38"/>
      <c r="AD395" s="38"/>
      <c r="AE395" s="38"/>
      <c r="AR395" s="190" t="s">
        <v>103</v>
      </c>
      <c r="AT395" s="190" t="s">
        <v>201</v>
      </c>
      <c r="AU395" s="190" t="s">
        <v>81</v>
      </c>
      <c r="AY395" s="19" t="s">
        <v>165</v>
      </c>
      <c r="BE395" s="191">
        <f>IF(N395="základná",J395,0)</f>
        <v>0</v>
      </c>
      <c r="BF395" s="191">
        <f>IF(N395="znížená",J395,0)</f>
        <v>0</v>
      </c>
      <c r="BG395" s="191">
        <f>IF(N395="zákl. prenesená",J395,0)</f>
        <v>0</v>
      </c>
      <c r="BH395" s="191">
        <f>IF(N395="zníž. prenesená",J395,0)</f>
        <v>0</v>
      </c>
      <c r="BI395" s="191">
        <f>IF(N395="nulová",J395,0)</f>
        <v>0</v>
      </c>
      <c r="BJ395" s="19" t="s">
        <v>171</v>
      </c>
      <c r="BK395" s="191">
        <f>ROUND(I395*H395,2)</f>
        <v>0</v>
      </c>
      <c r="BL395" s="19" t="s">
        <v>91</v>
      </c>
      <c r="BM395" s="190" t="s">
        <v>3591</v>
      </c>
    </row>
    <row r="396" s="2" customFormat="1" ht="24.15" customHeight="1">
      <c r="A396" s="38"/>
      <c r="B396" s="177"/>
      <c r="C396" s="178" t="s">
        <v>1635</v>
      </c>
      <c r="D396" s="178" t="s">
        <v>167</v>
      </c>
      <c r="E396" s="179" t="s">
        <v>3592</v>
      </c>
      <c r="F396" s="180" t="s">
        <v>3593</v>
      </c>
      <c r="G396" s="181" t="s">
        <v>222</v>
      </c>
      <c r="H396" s="182">
        <v>30</v>
      </c>
      <c r="I396" s="183"/>
      <c r="J396" s="184">
        <f>ROUND(I396*H396,2)</f>
        <v>0</v>
      </c>
      <c r="K396" s="185"/>
      <c r="L396" s="39"/>
      <c r="M396" s="186" t="s">
        <v>1</v>
      </c>
      <c r="N396" s="187" t="s">
        <v>42</v>
      </c>
      <c r="O396" s="78"/>
      <c r="P396" s="188">
        <f>O396*H396</f>
        <v>0</v>
      </c>
      <c r="Q396" s="188">
        <v>0</v>
      </c>
      <c r="R396" s="188">
        <f>Q396*H396</f>
        <v>0</v>
      </c>
      <c r="S396" s="188">
        <v>0</v>
      </c>
      <c r="T396" s="189">
        <f>S396*H396</f>
        <v>0</v>
      </c>
      <c r="U396" s="38"/>
      <c r="V396" s="38"/>
      <c r="W396" s="38"/>
      <c r="X396" s="38"/>
      <c r="Y396" s="38"/>
      <c r="Z396" s="38"/>
      <c r="AA396" s="38"/>
      <c r="AB396" s="38"/>
      <c r="AC396" s="38"/>
      <c r="AD396" s="38"/>
      <c r="AE396" s="38"/>
      <c r="AR396" s="190" t="s">
        <v>91</v>
      </c>
      <c r="AT396" s="190" t="s">
        <v>167</v>
      </c>
      <c r="AU396" s="190" t="s">
        <v>81</v>
      </c>
      <c r="AY396" s="19" t="s">
        <v>165</v>
      </c>
      <c r="BE396" s="191">
        <f>IF(N396="základná",J396,0)</f>
        <v>0</v>
      </c>
      <c r="BF396" s="191">
        <f>IF(N396="znížená",J396,0)</f>
        <v>0</v>
      </c>
      <c r="BG396" s="191">
        <f>IF(N396="zákl. prenesená",J396,0)</f>
        <v>0</v>
      </c>
      <c r="BH396" s="191">
        <f>IF(N396="zníž. prenesená",J396,0)</f>
        <v>0</v>
      </c>
      <c r="BI396" s="191">
        <f>IF(N396="nulová",J396,0)</f>
        <v>0</v>
      </c>
      <c r="BJ396" s="19" t="s">
        <v>171</v>
      </c>
      <c r="BK396" s="191">
        <f>ROUND(I396*H396,2)</f>
        <v>0</v>
      </c>
      <c r="BL396" s="19" t="s">
        <v>91</v>
      </c>
      <c r="BM396" s="190" t="s">
        <v>3594</v>
      </c>
    </row>
    <row r="397" s="2" customFormat="1" ht="24.15" customHeight="1">
      <c r="A397" s="38"/>
      <c r="B397" s="177"/>
      <c r="C397" s="201" t="s">
        <v>1639</v>
      </c>
      <c r="D397" s="201" t="s">
        <v>201</v>
      </c>
      <c r="E397" s="202" t="s">
        <v>3595</v>
      </c>
      <c r="F397" s="203" t="s">
        <v>3593</v>
      </c>
      <c r="G397" s="204" t="s">
        <v>222</v>
      </c>
      <c r="H397" s="205">
        <v>30</v>
      </c>
      <c r="I397" s="206"/>
      <c r="J397" s="207">
        <f>ROUND(I397*H397,2)</f>
        <v>0</v>
      </c>
      <c r="K397" s="208"/>
      <c r="L397" s="209"/>
      <c r="M397" s="210" t="s">
        <v>1</v>
      </c>
      <c r="N397" s="211" t="s">
        <v>42</v>
      </c>
      <c r="O397" s="78"/>
      <c r="P397" s="188">
        <f>O397*H397</f>
        <v>0</v>
      </c>
      <c r="Q397" s="188">
        <v>0</v>
      </c>
      <c r="R397" s="188">
        <f>Q397*H397</f>
        <v>0</v>
      </c>
      <c r="S397" s="188">
        <v>0</v>
      </c>
      <c r="T397" s="189">
        <f>S397*H397</f>
        <v>0</v>
      </c>
      <c r="U397" s="38"/>
      <c r="V397" s="38"/>
      <c r="W397" s="38"/>
      <c r="X397" s="38"/>
      <c r="Y397" s="38"/>
      <c r="Z397" s="38"/>
      <c r="AA397" s="38"/>
      <c r="AB397" s="38"/>
      <c r="AC397" s="38"/>
      <c r="AD397" s="38"/>
      <c r="AE397" s="38"/>
      <c r="AR397" s="190" t="s">
        <v>103</v>
      </c>
      <c r="AT397" s="190" t="s">
        <v>201</v>
      </c>
      <c r="AU397" s="190" t="s">
        <v>81</v>
      </c>
      <c r="AY397" s="19" t="s">
        <v>165</v>
      </c>
      <c r="BE397" s="191">
        <f>IF(N397="základná",J397,0)</f>
        <v>0</v>
      </c>
      <c r="BF397" s="191">
        <f>IF(N397="znížená",J397,0)</f>
        <v>0</v>
      </c>
      <c r="BG397" s="191">
        <f>IF(N397="zákl. prenesená",J397,0)</f>
        <v>0</v>
      </c>
      <c r="BH397" s="191">
        <f>IF(N397="zníž. prenesená",J397,0)</f>
        <v>0</v>
      </c>
      <c r="BI397" s="191">
        <f>IF(N397="nulová",J397,0)</f>
        <v>0</v>
      </c>
      <c r="BJ397" s="19" t="s">
        <v>171</v>
      </c>
      <c r="BK397" s="191">
        <f>ROUND(I397*H397,2)</f>
        <v>0</v>
      </c>
      <c r="BL397" s="19" t="s">
        <v>91</v>
      </c>
      <c r="BM397" s="190" t="s">
        <v>3596</v>
      </c>
    </row>
    <row r="398" s="2" customFormat="1" ht="33" customHeight="1">
      <c r="A398" s="38"/>
      <c r="B398" s="177"/>
      <c r="C398" s="178" t="s">
        <v>1645</v>
      </c>
      <c r="D398" s="178" t="s">
        <v>167</v>
      </c>
      <c r="E398" s="179" t="s">
        <v>3597</v>
      </c>
      <c r="F398" s="180" t="s">
        <v>3598</v>
      </c>
      <c r="G398" s="181" t="s">
        <v>216</v>
      </c>
      <c r="H398" s="182">
        <v>115</v>
      </c>
      <c r="I398" s="183"/>
      <c r="J398" s="184">
        <f>ROUND(I398*H398,2)</f>
        <v>0</v>
      </c>
      <c r="K398" s="185"/>
      <c r="L398" s="39"/>
      <c r="M398" s="186" t="s">
        <v>1</v>
      </c>
      <c r="N398" s="187" t="s">
        <v>42</v>
      </c>
      <c r="O398" s="78"/>
      <c r="P398" s="188">
        <f>O398*H398</f>
        <v>0</v>
      </c>
      <c r="Q398" s="188">
        <v>0</v>
      </c>
      <c r="R398" s="188">
        <f>Q398*H398</f>
        <v>0</v>
      </c>
      <c r="S398" s="188">
        <v>0</v>
      </c>
      <c r="T398" s="189">
        <f>S398*H398</f>
        <v>0</v>
      </c>
      <c r="U398" s="38"/>
      <c r="V398" s="38"/>
      <c r="W398" s="38"/>
      <c r="X398" s="38"/>
      <c r="Y398" s="38"/>
      <c r="Z398" s="38"/>
      <c r="AA398" s="38"/>
      <c r="AB398" s="38"/>
      <c r="AC398" s="38"/>
      <c r="AD398" s="38"/>
      <c r="AE398" s="38"/>
      <c r="AR398" s="190" t="s">
        <v>91</v>
      </c>
      <c r="AT398" s="190" t="s">
        <v>167</v>
      </c>
      <c r="AU398" s="190" t="s">
        <v>81</v>
      </c>
      <c r="AY398" s="19" t="s">
        <v>165</v>
      </c>
      <c r="BE398" s="191">
        <f>IF(N398="základná",J398,0)</f>
        <v>0</v>
      </c>
      <c r="BF398" s="191">
        <f>IF(N398="znížená",J398,0)</f>
        <v>0</v>
      </c>
      <c r="BG398" s="191">
        <f>IF(N398="zákl. prenesená",J398,0)</f>
        <v>0</v>
      </c>
      <c r="BH398" s="191">
        <f>IF(N398="zníž. prenesená",J398,0)</f>
        <v>0</v>
      </c>
      <c r="BI398" s="191">
        <f>IF(N398="nulová",J398,0)</f>
        <v>0</v>
      </c>
      <c r="BJ398" s="19" t="s">
        <v>171</v>
      </c>
      <c r="BK398" s="191">
        <f>ROUND(I398*H398,2)</f>
        <v>0</v>
      </c>
      <c r="BL398" s="19" t="s">
        <v>91</v>
      </c>
      <c r="BM398" s="190" t="s">
        <v>3599</v>
      </c>
    </row>
    <row r="399" s="2" customFormat="1" ht="33" customHeight="1">
      <c r="A399" s="38"/>
      <c r="B399" s="177"/>
      <c r="C399" s="201" t="s">
        <v>1650</v>
      </c>
      <c r="D399" s="201" t="s">
        <v>201</v>
      </c>
      <c r="E399" s="202" t="s">
        <v>3600</v>
      </c>
      <c r="F399" s="203" t="s">
        <v>3598</v>
      </c>
      <c r="G399" s="204" t="s">
        <v>216</v>
      </c>
      <c r="H399" s="205">
        <v>115</v>
      </c>
      <c r="I399" s="206"/>
      <c r="J399" s="207">
        <f>ROUND(I399*H399,2)</f>
        <v>0</v>
      </c>
      <c r="K399" s="208"/>
      <c r="L399" s="209"/>
      <c r="M399" s="210" t="s">
        <v>1</v>
      </c>
      <c r="N399" s="211" t="s">
        <v>42</v>
      </c>
      <c r="O399" s="78"/>
      <c r="P399" s="188">
        <f>O399*H399</f>
        <v>0</v>
      </c>
      <c r="Q399" s="188">
        <v>0</v>
      </c>
      <c r="R399" s="188">
        <f>Q399*H399</f>
        <v>0</v>
      </c>
      <c r="S399" s="188">
        <v>0</v>
      </c>
      <c r="T399" s="189">
        <f>S399*H399</f>
        <v>0</v>
      </c>
      <c r="U399" s="38"/>
      <c r="V399" s="38"/>
      <c r="W399" s="38"/>
      <c r="X399" s="38"/>
      <c r="Y399" s="38"/>
      <c r="Z399" s="38"/>
      <c r="AA399" s="38"/>
      <c r="AB399" s="38"/>
      <c r="AC399" s="38"/>
      <c r="AD399" s="38"/>
      <c r="AE399" s="38"/>
      <c r="AR399" s="190" t="s">
        <v>103</v>
      </c>
      <c r="AT399" s="190" t="s">
        <v>201</v>
      </c>
      <c r="AU399" s="190" t="s">
        <v>81</v>
      </c>
      <c r="AY399" s="19" t="s">
        <v>165</v>
      </c>
      <c r="BE399" s="191">
        <f>IF(N399="základná",J399,0)</f>
        <v>0</v>
      </c>
      <c r="BF399" s="191">
        <f>IF(N399="znížená",J399,0)</f>
        <v>0</v>
      </c>
      <c r="BG399" s="191">
        <f>IF(N399="zákl. prenesená",J399,0)</f>
        <v>0</v>
      </c>
      <c r="BH399" s="191">
        <f>IF(N399="zníž. prenesená",J399,0)</f>
        <v>0</v>
      </c>
      <c r="BI399" s="191">
        <f>IF(N399="nulová",J399,0)</f>
        <v>0</v>
      </c>
      <c r="BJ399" s="19" t="s">
        <v>171</v>
      </c>
      <c r="BK399" s="191">
        <f>ROUND(I399*H399,2)</f>
        <v>0</v>
      </c>
      <c r="BL399" s="19" t="s">
        <v>91</v>
      </c>
      <c r="BM399" s="190" t="s">
        <v>3601</v>
      </c>
    </row>
    <row r="400" s="2" customFormat="1" ht="37.8" customHeight="1">
      <c r="A400" s="38"/>
      <c r="B400" s="177"/>
      <c r="C400" s="178" t="s">
        <v>1654</v>
      </c>
      <c r="D400" s="178" t="s">
        <v>167</v>
      </c>
      <c r="E400" s="179" t="s">
        <v>3602</v>
      </c>
      <c r="F400" s="180" t="s">
        <v>3603</v>
      </c>
      <c r="G400" s="181" t="s">
        <v>216</v>
      </c>
      <c r="H400" s="182">
        <v>52</v>
      </c>
      <c r="I400" s="183"/>
      <c r="J400" s="184">
        <f>ROUND(I400*H400,2)</f>
        <v>0</v>
      </c>
      <c r="K400" s="185"/>
      <c r="L400" s="39"/>
      <c r="M400" s="186" t="s">
        <v>1</v>
      </c>
      <c r="N400" s="187" t="s">
        <v>42</v>
      </c>
      <c r="O400" s="78"/>
      <c r="P400" s="188">
        <f>O400*H400</f>
        <v>0</v>
      </c>
      <c r="Q400" s="188">
        <v>0</v>
      </c>
      <c r="R400" s="188">
        <f>Q400*H400</f>
        <v>0</v>
      </c>
      <c r="S400" s="188">
        <v>0</v>
      </c>
      <c r="T400" s="189">
        <f>S400*H400</f>
        <v>0</v>
      </c>
      <c r="U400" s="38"/>
      <c r="V400" s="38"/>
      <c r="W400" s="38"/>
      <c r="X400" s="38"/>
      <c r="Y400" s="38"/>
      <c r="Z400" s="38"/>
      <c r="AA400" s="38"/>
      <c r="AB400" s="38"/>
      <c r="AC400" s="38"/>
      <c r="AD400" s="38"/>
      <c r="AE400" s="38"/>
      <c r="AR400" s="190" t="s">
        <v>91</v>
      </c>
      <c r="AT400" s="190" t="s">
        <v>167</v>
      </c>
      <c r="AU400" s="190" t="s">
        <v>81</v>
      </c>
      <c r="AY400" s="19" t="s">
        <v>165</v>
      </c>
      <c r="BE400" s="191">
        <f>IF(N400="základná",J400,0)</f>
        <v>0</v>
      </c>
      <c r="BF400" s="191">
        <f>IF(N400="znížená",J400,0)</f>
        <v>0</v>
      </c>
      <c r="BG400" s="191">
        <f>IF(N400="zákl. prenesená",J400,0)</f>
        <v>0</v>
      </c>
      <c r="BH400" s="191">
        <f>IF(N400="zníž. prenesená",J400,0)</f>
        <v>0</v>
      </c>
      <c r="BI400" s="191">
        <f>IF(N400="nulová",J400,0)</f>
        <v>0</v>
      </c>
      <c r="BJ400" s="19" t="s">
        <v>171</v>
      </c>
      <c r="BK400" s="191">
        <f>ROUND(I400*H400,2)</f>
        <v>0</v>
      </c>
      <c r="BL400" s="19" t="s">
        <v>91</v>
      </c>
      <c r="BM400" s="190" t="s">
        <v>3604</v>
      </c>
    </row>
    <row r="401" s="2" customFormat="1" ht="37.8" customHeight="1">
      <c r="A401" s="38"/>
      <c r="B401" s="177"/>
      <c r="C401" s="201" t="s">
        <v>1659</v>
      </c>
      <c r="D401" s="201" t="s">
        <v>201</v>
      </c>
      <c r="E401" s="202" t="s">
        <v>3605</v>
      </c>
      <c r="F401" s="203" t="s">
        <v>3603</v>
      </c>
      <c r="G401" s="204" t="s">
        <v>216</v>
      </c>
      <c r="H401" s="205">
        <v>52</v>
      </c>
      <c r="I401" s="206"/>
      <c r="J401" s="207">
        <f>ROUND(I401*H401,2)</f>
        <v>0</v>
      </c>
      <c r="K401" s="208"/>
      <c r="L401" s="209"/>
      <c r="M401" s="210" t="s">
        <v>1</v>
      </c>
      <c r="N401" s="211" t="s">
        <v>42</v>
      </c>
      <c r="O401" s="78"/>
      <c r="P401" s="188">
        <f>O401*H401</f>
        <v>0</v>
      </c>
      <c r="Q401" s="188">
        <v>0</v>
      </c>
      <c r="R401" s="188">
        <f>Q401*H401</f>
        <v>0</v>
      </c>
      <c r="S401" s="188">
        <v>0</v>
      </c>
      <c r="T401" s="189">
        <f>S401*H401</f>
        <v>0</v>
      </c>
      <c r="U401" s="38"/>
      <c r="V401" s="38"/>
      <c r="W401" s="38"/>
      <c r="X401" s="38"/>
      <c r="Y401" s="38"/>
      <c r="Z401" s="38"/>
      <c r="AA401" s="38"/>
      <c r="AB401" s="38"/>
      <c r="AC401" s="38"/>
      <c r="AD401" s="38"/>
      <c r="AE401" s="38"/>
      <c r="AR401" s="190" t="s">
        <v>103</v>
      </c>
      <c r="AT401" s="190" t="s">
        <v>201</v>
      </c>
      <c r="AU401" s="190" t="s">
        <v>81</v>
      </c>
      <c r="AY401" s="19" t="s">
        <v>165</v>
      </c>
      <c r="BE401" s="191">
        <f>IF(N401="základná",J401,0)</f>
        <v>0</v>
      </c>
      <c r="BF401" s="191">
        <f>IF(N401="znížená",J401,0)</f>
        <v>0</v>
      </c>
      <c r="BG401" s="191">
        <f>IF(N401="zákl. prenesená",J401,0)</f>
        <v>0</v>
      </c>
      <c r="BH401" s="191">
        <f>IF(N401="zníž. prenesená",J401,0)</f>
        <v>0</v>
      </c>
      <c r="BI401" s="191">
        <f>IF(N401="nulová",J401,0)</f>
        <v>0</v>
      </c>
      <c r="BJ401" s="19" t="s">
        <v>171</v>
      </c>
      <c r="BK401" s="191">
        <f>ROUND(I401*H401,2)</f>
        <v>0</v>
      </c>
      <c r="BL401" s="19" t="s">
        <v>91</v>
      </c>
      <c r="BM401" s="190" t="s">
        <v>3606</v>
      </c>
    </row>
    <row r="402" s="2" customFormat="1" ht="37.8" customHeight="1">
      <c r="A402" s="38"/>
      <c r="B402" s="177"/>
      <c r="C402" s="178" t="s">
        <v>1664</v>
      </c>
      <c r="D402" s="178" t="s">
        <v>167</v>
      </c>
      <c r="E402" s="179" t="s">
        <v>3607</v>
      </c>
      <c r="F402" s="180" t="s">
        <v>3608</v>
      </c>
      <c r="G402" s="181" t="s">
        <v>216</v>
      </c>
      <c r="H402" s="182">
        <v>50</v>
      </c>
      <c r="I402" s="183"/>
      <c r="J402" s="184">
        <f>ROUND(I402*H402,2)</f>
        <v>0</v>
      </c>
      <c r="K402" s="185"/>
      <c r="L402" s="39"/>
      <c r="M402" s="186" t="s">
        <v>1</v>
      </c>
      <c r="N402" s="187" t="s">
        <v>42</v>
      </c>
      <c r="O402" s="78"/>
      <c r="P402" s="188">
        <f>O402*H402</f>
        <v>0</v>
      </c>
      <c r="Q402" s="188">
        <v>0</v>
      </c>
      <c r="R402" s="188">
        <f>Q402*H402</f>
        <v>0</v>
      </c>
      <c r="S402" s="188">
        <v>0</v>
      </c>
      <c r="T402" s="189">
        <f>S402*H402</f>
        <v>0</v>
      </c>
      <c r="U402" s="38"/>
      <c r="V402" s="38"/>
      <c r="W402" s="38"/>
      <c r="X402" s="38"/>
      <c r="Y402" s="38"/>
      <c r="Z402" s="38"/>
      <c r="AA402" s="38"/>
      <c r="AB402" s="38"/>
      <c r="AC402" s="38"/>
      <c r="AD402" s="38"/>
      <c r="AE402" s="38"/>
      <c r="AR402" s="190" t="s">
        <v>91</v>
      </c>
      <c r="AT402" s="190" t="s">
        <v>167</v>
      </c>
      <c r="AU402" s="190" t="s">
        <v>81</v>
      </c>
      <c r="AY402" s="19" t="s">
        <v>165</v>
      </c>
      <c r="BE402" s="191">
        <f>IF(N402="základná",J402,0)</f>
        <v>0</v>
      </c>
      <c r="BF402" s="191">
        <f>IF(N402="znížená",J402,0)</f>
        <v>0</v>
      </c>
      <c r="BG402" s="191">
        <f>IF(N402="zákl. prenesená",J402,0)</f>
        <v>0</v>
      </c>
      <c r="BH402" s="191">
        <f>IF(N402="zníž. prenesená",J402,0)</f>
        <v>0</v>
      </c>
      <c r="BI402" s="191">
        <f>IF(N402="nulová",J402,0)</f>
        <v>0</v>
      </c>
      <c r="BJ402" s="19" t="s">
        <v>171</v>
      </c>
      <c r="BK402" s="191">
        <f>ROUND(I402*H402,2)</f>
        <v>0</v>
      </c>
      <c r="BL402" s="19" t="s">
        <v>91</v>
      </c>
      <c r="BM402" s="190" t="s">
        <v>3609</v>
      </c>
    </row>
    <row r="403" s="2" customFormat="1" ht="37.8" customHeight="1">
      <c r="A403" s="38"/>
      <c r="B403" s="177"/>
      <c r="C403" s="201" t="s">
        <v>1667</v>
      </c>
      <c r="D403" s="201" t="s">
        <v>201</v>
      </c>
      <c r="E403" s="202" t="s">
        <v>3610</v>
      </c>
      <c r="F403" s="203" t="s">
        <v>3608</v>
      </c>
      <c r="G403" s="204" t="s">
        <v>216</v>
      </c>
      <c r="H403" s="205">
        <v>50</v>
      </c>
      <c r="I403" s="206"/>
      <c r="J403" s="207">
        <f>ROUND(I403*H403,2)</f>
        <v>0</v>
      </c>
      <c r="K403" s="208"/>
      <c r="L403" s="209"/>
      <c r="M403" s="210" t="s">
        <v>1</v>
      </c>
      <c r="N403" s="211" t="s">
        <v>42</v>
      </c>
      <c r="O403" s="78"/>
      <c r="P403" s="188">
        <f>O403*H403</f>
        <v>0</v>
      </c>
      <c r="Q403" s="188">
        <v>0</v>
      </c>
      <c r="R403" s="188">
        <f>Q403*H403</f>
        <v>0</v>
      </c>
      <c r="S403" s="188">
        <v>0</v>
      </c>
      <c r="T403" s="189">
        <f>S403*H403</f>
        <v>0</v>
      </c>
      <c r="U403" s="38"/>
      <c r="V403" s="38"/>
      <c r="W403" s="38"/>
      <c r="X403" s="38"/>
      <c r="Y403" s="38"/>
      <c r="Z403" s="38"/>
      <c r="AA403" s="38"/>
      <c r="AB403" s="38"/>
      <c r="AC403" s="38"/>
      <c r="AD403" s="38"/>
      <c r="AE403" s="38"/>
      <c r="AR403" s="190" t="s">
        <v>103</v>
      </c>
      <c r="AT403" s="190" t="s">
        <v>201</v>
      </c>
      <c r="AU403" s="190" t="s">
        <v>81</v>
      </c>
      <c r="AY403" s="19" t="s">
        <v>165</v>
      </c>
      <c r="BE403" s="191">
        <f>IF(N403="základná",J403,0)</f>
        <v>0</v>
      </c>
      <c r="BF403" s="191">
        <f>IF(N403="znížená",J403,0)</f>
        <v>0</v>
      </c>
      <c r="BG403" s="191">
        <f>IF(N403="zákl. prenesená",J403,0)</f>
        <v>0</v>
      </c>
      <c r="BH403" s="191">
        <f>IF(N403="zníž. prenesená",J403,0)</f>
        <v>0</v>
      </c>
      <c r="BI403" s="191">
        <f>IF(N403="nulová",J403,0)</f>
        <v>0</v>
      </c>
      <c r="BJ403" s="19" t="s">
        <v>171</v>
      </c>
      <c r="BK403" s="191">
        <f>ROUND(I403*H403,2)</f>
        <v>0</v>
      </c>
      <c r="BL403" s="19" t="s">
        <v>91</v>
      </c>
      <c r="BM403" s="190" t="s">
        <v>3611</v>
      </c>
    </row>
    <row r="404" s="2" customFormat="1" ht="37.8" customHeight="1">
      <c r="A404" s="38"/>
      <c r="B404" s="177"/>
      <c r="C404" s="178" t="s">
        <v>1676</v>
      </c>
      <c r="D404" s="178" t="s">
        <v>167</v>
      </c>
      <c r="E404" s="179" t="s">
        <v>3612</v>
      </c>
      <c r="F404" s="180" t="s">
        <v>3613</v>
      </c>
      <c r="G404" s="181" t="s">
        <v>216</v>
      </c>
      <c r="H404" s="182">
        <v>609</v>
      </c>
      <c r="I404" s="183"/>
      <c r="J404" s="184">
        <f>ROUND(I404*H404,2)</f>
        <v>0</v>
      </c>
      <c r="K404" s="185"/>
      <c r="L404" s="39"/>
      <c r="M404" s="186" t="s">
        <v>1</v>
      </c>
      <c r="N404" s="187" t="s">
        <v>42</v>
      </c>
      <c r="O404" s="78"/>
      <c r="P404" s="188">
        <f>O404*H404</f>
        <v>0</v>
      </c>
      <c r="Q404" s="188">
        <v>0</v>
      </c>
      <c r="R404" s="188">
        <f>Q404*H404</f>
        <v>0</v>
      </c>
      <c r="S404" s="188">
        <v>0</v>
      </c>
      <c r="T404" s="189">
        <f>S404*H404</f>
        <v>0</v>
      </c>
      <c r="U404" s="38"/>
      <c r="V404" s="38"/>
      <c r="W404" s="38"/>
      <c r="X404" s="38"/>
      <c r="Y404" s="38"/>
      <c r="Z404" s="38"/>
      <c r="AA404" s="38"/>
      <c r="AB404" s="38"/>
      <c r="AC404" s="38"/>
      <c r="AD404" s="38"/>
      <c r="AE404" s="38"/>
      <c r="AR404" s="190" t="s">
        <v>91</v>
      </c>
      <c r="AT404" s="190" t="s">
        <v>167</v>
      </c>
      <c r="AU404" s="190" t="s">
        <v>81</v>
      </c>
      <c r="AY404" s="19" t="s">
        <v>165</v>
      </c>
      <c r="BE404" s="191">
        <f>IF(N404="základná",J404,0)</f>
        <v>0</v>
      </c>
      <c r="BF404" s="191">
        <f>IF(N404="znížená",J404,0)</f>
        <v>0</v>
      </c>
      <c r="BG404" s="191">
        <f>IF(N404="zákl. prenesená",J404,0)</f>
        <v>0</v>
      </c>
      <c r="BH404" s="191">
        <f>IF(N404="zníž. prenesená",J404,0)</f>
        <v>0</v>
      </c>
      <c r="BI404" s="191">
        <f>IF(N404="nulová",J404,0)</f>
        <v>0</v>
      </c>
      <c r="BJ404" s="19" t="s">
        <v>171</v>
      </c>
      <c r="BK404" s="191">
        <f>ROUND(I404*H404,2)</f>
        <v>0</v>
      </c>
      <c r="BL404" s="19" t="s">
        <v>91</v>
      </c>
      <c r="BM404" s="190" t="s">
        <v>3614</v>
      </c>
    </row>
    <row r="405" s="2" customFormat="1" ht="37.8" customHeight="1">
      <c r="A405" s="38"/>
      <c r="B405" s="177"/>
      <c r="C405" s="201" t="s">
        <v>1684</v>
      </c>
      <c r="D405" s="201" t="s">
        <v>201</v>
      </c>
      <c r="E405" s="202" t="s">
        <v>3615</v>
      </c>
      <c r="F405" s="203" t="s">
        <v>3613</v>
      </c>
      <c r="G405" s="204" t="s">
        <v>216</v>
      </c>
      <c r="H405" s="205">
        <v>609</v>
      </c>
      <c r="I405" s="206"/>
      <c r="J405" s="207">
        <f>ROUND(I405*H405,2)</f>
        <v>0</v>
      </c>
      <c r="K405" s="208"/>
      <c r="L405" s="209"/>
      <c r="M405" s="210" t="s">
        <v>1</v>
      </c>
      <c r="N405" s="211" t="s">
        <v>42</v>
      </c>
      <c r="O405" s="78"/>
      <c r="P405" s="188">
        <f>O405*H405</f>
        <v>0</v>
      </c>
      <c r="Q405" s="188">
        <v>0</v>
      </c>
      <c r="R405" s="188">
        <f>Q405*H405</f>
        <v>0</v>
      </c>
      <c r="S405" s="188">
        <v>0</v>
      </c>
      <c r="T405" s="189">
        <f>S405*H405</f>
        <v>0</v>
      </c>
      <c r="U405" s="38"/>
      <c r="V405" s="38"/>
      <c r="W405" s="38"/>
      <c r="X405" s="38"/>
      <c r="Y405" s="38"/>
      <c r="Z405" s="38"/>
      <c r="AA405" s="38"/>
      <c r="AB405" s="38"/>
      <c r="AC405" s="38"/>
      <c r="AD405" s="38"/>
      <c r="AE405" s="38"/>
      <c r="AR405" s="190" t="s">
        <v>103</v>
      </c>
      <c r="AT405" s="190" t="s">
        <v>201</v>
      </c>
      <c r="AU405" s="190" t="s">
        <v>81</v>
      </c>
      <c r="AY405" s="19" t="s">
        <v>165</v>
      </c>
      <c r="BE405" s="191">
        <f>IF(N405="základná",J405,0)</f>
        <v>0</v>
      </c>
      <c r="BF405" s="191">
        <f>IF(N405="znížená",J405,0)</f>
        <v>0</v>
      </c>
      <c r="BG405" s="191">
        <f>IF(N405="zákl. prenesená",J405,0)</f>
        <v>0</v>
      </c>
      <c r="BH405" s="191">
        <f>IF(N405="zníž. prenesená",J405,0)</f>
        <v>0</v>
      </c>
      <c r="BI405" s="191">
        <f>IF(N405="nulová",J405,0)</f>
        <v>0</v>
      </c>
      <c r="BJ405" s="19" t="s">
        <v>171</v>
      </c>
      <c r="BK405" s="191">
        <f>ROUND(I405*H405,2)</f>
        <v>0</v>
      </c>
      <c r="BL405" s="19" t="s">
        <v>91</v>
      </c>
      <c r="BM405" s="190" t="s">
        <v>3616</v>
      </c>
    </row>
    <row r="406" s="2" customFormat="1" ht="16.5" customHeight="1">
      <c r="A406" s="38"/>
      <c r="B406" s="177"/>
      <c r="C406" s="178" t="s">
        <v>1692</v>
      </c>
      <c r="D406" s="178" t="s">
        <v>167</v>
      </c>
      <c r="E406" s="179" t="s">
        <v>3617</v>
      </c>
      <c r="F406" s="180" t="s">
        <v>3618</v>
      </c>
      <c r="G406" s="181" t="s">
        <v>216</v>
      </c>
      <c r="H406" s="182">
        <v>350</v>
      </c>
      <c r="I406" s="183"/>
      <c r="J406" s="184">
        <f>ROUND(I406*H406,2)</f>
        <v>0</v>
      </c>
      <c r="K406" s="185"/>
      <c r="L406" s="39"/>
      <c r="M406" s="186" t="s">
        <v>1</v>
      </c>
      <c r="N406" s="187" t="s">
        <v>42</v>
      </c>
      <c r="O406" s="78"/>
      <c r="P406" s="188">
        <f>O406*H406</f>
        <v>0</v>
      </c>
      <c r="Q406" s="188">
        <v>0</v>
      </c>
      <c r="R406" s="188">
        <f>Q406*H406</f>
        <v>0</v>
      </c>
      <c r="S406" s="188">
        <v>0</v>
      </c>
      <c r="T406" s="189">
        <f>S406*H406</f>
        <v>0</v>
      </c>
      <c r="U406" s="38"/>
      <c r="V406" s="38"/>
      <c r="W406" s="38"/>
      <c r="X406" s="38"/>
      <c r="Y406" s="38"/>
      <c r="Z406" s="38"/>
      <c r="AA406" s="38"/>
      <c r="AB406" s="38"/>
      <c r="AC406" s="38"/>
      <c r="AD406" s="38"/>
      <c r="AE406" s="38"/>
      <c r="AR406" s="190" t="s">
        <v>91</v>
      </c>
      <c r="AT406" s="190" t="s">
        <v>167</v>
      </c>
      <c r="AU406" s="190" t="s">
        <v>81</v>
      </c>
      <c r="AY406" s="19" t="s">
        <v>165</v>
      </c>
      <c r="BE406" s="191">
        <f>IF(N406="základná",J406,0)</f>
        <v>0</v>
      </c>
      <c r="BF406" s="191">
        <f>IF(N406="znížená",J406,0)</f>
        <v>0</v>
      </c>
      <c r="BG406" s="191">
        <f>IF(N406="zákl. prenesená",J406,0)</f>
        <v>0</v>
      </c>
      <c r="BH406" s="191">
        <f>IF(N406="zníž. prenesená",J406,0)</f>
        <v>0</v>
      </c>
      <c r="BI406" s="191">
        <f>IF(N406="nulová",J406,0)</f>
        <v>0</v>
      </c>
      <c r="BJ406" s="19" t="s">
        <v>171</v>
      </c>
      <c r="BK406" s="191">
        <f>ROUND(I406*H406,2)</f>
        <v>0</v>
      </c>
      <c r="BL406" s="19" t="s">
        <v>91</v>
      </c>
      <c r="BM406" s="190" t="s">
        <v>3619</v>
      </c>
    </row>
    <row r="407" s="2" customFormat="1" ht="16.5" customHeight="1">
      <c r="A407" s="38"/>
      <c r="B407" s="177"/>
      <c r="C407" s="201" t="s">
        <v>1703</v>
      </c>
      <c r="D407" s="201" t="s">
        <v>201</v>
      </c>
      <c r="E407" s="202" t="s">
        <v>3620</v>
      </c>
      <c r="F407" s="203" t="s">
        <v>3621</v>
      </c>
      <c r="G407" s="204" t="s">
        <v>216</v>
      </c>
      <c r="H407" s="205">
        <v>350</v>
      </c>
      <c r="I407" s="206"/>
      <c r="J407" s="207">
        <f>ROUND(I407*H407,2)</f>
        <v>0</v>
      </c>
      <c r="K407" s="208"/>
      <c r="L407" s="209"/>
      <c r="M407" s="210" t="s">
        <v>1</v>
      </c>
      <c r="N407" s="211" t="s">
        <v>42</v>
      </c>
      <c r="O407" s="78"/>
      <c r="P407" s="188">
        <f>O407*H407</f>
        <v>0</v>
      </c>
      <c r="Q407" s="188">
        <v>0</v>
      </c>
      <c r="R407" s="188">
        <f>Q407*H407</f>
        <v>0</v>
      </c>
      <c r="S407" s="188">
        <v>0</v>
      </c>
      <c r="T407" s="189">
        <f>S407*H407</f>
        <v>0</v>
      </c>
      <c r="U407" s="38"/>
      <c r="V407" s="38"/>
      <c r="W407" s="38"/>
      <c r="X407" s="38"/>
      <c r="Y407" s="38"/>
      <c r="Z407" s="38"/>
      <c r="AA407" s="38"/>
      <c r="AB407" s="38"/>
      <c r="AC407" s="38"/>
      <c r="AD407" s="38"/>
      <c r="AE407" s="38"/>
      <c r="AR407" s="190" t="s">
        <v>103</v>
      </c>
      <c r="AT407" s="190" t="s">
        <v>201</v>
      </c>
      <c r="AU407" s="190" t="s">
        <v>81</v>
      </c>
      <c r="AY407" s="19" t="s">
        <v>165</v>
      </c>
      <c r="BE407" s="191">
        <f>IF(N407="základná",J407,0)</f>
        <v>0</v>
      </c>
      <c r="BF407" s="191">
        <f>IF(N407="znížená",J407,0)</f>
        <v>0</v>
      </c>
      <c r="BG407" s="191">
        <f>IF(N407="zákl. prenesená",J407,0)</f>
        <v>0</v>
      </c>
      <c r="BH407" s="191">
        <f>IF(N407="zníž. prenesená",J407,0)</f>
        <v>0</v>
      </c>
      <c r="BI407" s="191">
        <f>IF(N407="nulová",J407,0)</f>
        <v>0</v>
      </c>
      <c r="BJ407" s="19" t="s">
        <v>171</v>
      </c>
      <c r="BK407" s="191">
        <f>ROUND(I407*H407,2)</f>
        <v>0</v>
      </c>
      <c r="BL407" s="19" t="s">
        <v>91</v>
      </c>
      <c r="BM407" s="190" t="s">
        <v>3622</v>
      </c>
    </row>
    <row r="408" s="2" customFormat="1" ht="24.15" customHeight="1">
      <c r="A408" s="38"/>
      <c r="B408" s="177"/>
      <c r="C408" s="201" t="s">
        <v>1709</v>
      </c>
      <c r="D408" s="201" t="s">
        <v>201</v>
      </c>
      <c r="E408" s="202" t="s">
        <v>3623</v>
      </c>
      <c r="F408" s="203" t="s">
        <v>3624</v>
      </c>
      <c r="G408" s="204" t="s">
        <v>216</v>
      </c>
      <c r="H408" s="205">
        <v>350</v>
      </c>
      <c r="I408" s="206"/>
      <c r="J408" s="207">
        <f>ROUND(I408*H408,2)</f>
        <v>0</v>
      </c>
      <c r="K408" s="208"/>
      <c r="L408" s="209"/>
      <c r="M408" s="210" t="s">
        <v>1</v>
      </c>
      <c r="N408" s="211" t="s">
        <v>42</v>
      </c>
      <c r="O408" s="78"/>
      <c r="P408" s="188">
        <f>O408*H408</f>
        <v>0</v>
      </c>
      <c r="Q408" s="188">
        <v>0</v>
      </c>
      <c r="R408" s="188">
        <f>Q408*H408</f>
        <v>0</v>
      </c>
      <c r="S408" s="188">
        <v>0</v>
      </c>
      <c r="T408" s="189">
        <f>S408*H408</f>
        <v>0</v>
      </c>
      <c r="U408" s="38"/>
      <c r="V408" s="38"/>
      <c r="W408" s="38"/>
      <c r="X408" s="38"/>
      <c r="Y408" s="38"/>
      <c r="Z408" s="38"/>
      <c r="AA408" s="38"/>
      <c r="AB408" s="38"/>
      <c r="AC408" s="38"/>
      <c r="AD408" s="38"/>
      <c r="AE408" s="38"/>
      <c r="AR408" s="190" t="s">
        <v>103</v>
      </c>
      <c r="AT408" s="190" t="s">
        <v>201</v>
      </c>
      <c r="AU408" s="190" t="s">
        <v>81</v>
      </c>
      <c r="AY408" s="19" t="s">
        <v>165</v>
      </c>
      <c r="BE408" s="191">
        <f>IF(N408="základná",J408,0)</f>
        <v>0</v>
      </c>
      <c r="BF408" s="191">
        <f>IF(N408="znížená",J408,0)</f>
        <v>0</v>
      </c>
      <c r="BG408" s="191">
        <f>IF(N408="zákl. prenesená",J408,0)</f>
        <v>0</v>
      </c>
      <c r="BH408" s="191">
        <f>IF(N408="zníž. prenesená",J408,0)</f>
        <v>0</v>
      </c>
      <c r="BI408" s="191">
        <f>IF(N408="nulová",J408,0)</f>
        <v>0</v>
      </c>
      <c r="BJ408" s="19" t="s">
        <v>171</v>
      </c>
      <c r="BK408" s="191">
        <f>ROUND(I408*H408,2)</f>
        <v>0</v>
      </c>
      <c r="BL408" s="19" t="s">
        <v>91</v>
      </c>
      <c r="BM408" s="190" t="s">
        <v>3625</v>
      </c>
    </row>
    <row r="409" s="2" customFormat="1" ht="16.5" customHeight="1">
      <c r="A409" s="38"/>
      <c r="B409" s="177"/>
      <c r="C409" s="178" t="s">
        <v>1717</v>
      </c>
      <c r="D409" s="178" t="s">
        <v>167</v>
      </c>
      <c r="E409" s="179" t="s">
        <v>3626</v>
      </c>
      <c r="F409" s="180" t="s">
        <v>3627</v>
      </c>
      <c r="G409" s="181" t="s">
        <v>222</v>
      </c>
      <c r="H409" s="182">
        <v>341</v>
      </c>
      <c r="I409" s="183"/>
      <c r="J409" s="184">
        <f>ROUND(I409*H409,2)</f>
        <v>0</v>
      </c>
      <c r="K409" s="185"/>
      <c r="L409" s="39"/>
      <c r="M409" s="186" t="s">
        <v>1</v>
      </c>
      <c r="N409" s="187" t="s">
        <v>42</v>
      </c>
      <c r="O409" s="78"/>
      <c r="P409" s="188">
        <f>O409*H409</f>
        <v>0</v>
      </c>
      <c r="Q409" s="188">
        <v>0</v>
      </c>
      <c r="R409" s="188">
        <f>Q409*H409</f>
        <v>0</v>
      </c>
      <c r="S409" s="188">
        <v>0</v>
      </c>
      <c r="T409" s="189">
        <f>S409*H409</f>
        <v>0</v>
      </c>
      <c r="U409" s="38"/>
      <c r="V409" s="38"/>
      <c r="W409" s="38"/>
      <c r="X409" s="38"/>
      <c r="Y409" s="38"/>
      <c r="Z409" s="38"/>
      <c r="AA409" s="38"/>
      <c r="AB409" s="38"/>
      <c r="AC409" s="38"/>
      <c r="AD409" s="38"/>
      <c r="AE409" s="38"/>
      <c r="AR409" s="190" t="s">
        <v>91</v>
      </c>
      <c r="AT409" s="190" t="s">
        <v>167</v>
      </c>
      <c r="AU409" s="190" t="s">
        <v>81</v>
      </c>
      <c r="AY409" s="19" t="s">
        <v>165</v>
      </c>
      <c r="BE409" s="191">
        <f>IF(N409="základná",J409,0)</f>
        <v>0</v>
      </c>
      <c r="BF409" s="191">
        <f>IF(N409="znížená",J409,0)</f>
        <v>0</v>
      </c>
      <c r="BG409" s="191">
        <f>IF(N409="zákl. prenesená",J409,0)</f>
        <v>0</v>
      </c>
      <c r="BH409" s="191">
        <f>IF(N409="zníž. prenesená",J409,0)</f>
        <v>0</v>
      </c>
      <c r="BI409" s="191">
        <f>IF(N409="nulová",J409,0)</f>
        <v>0</v>
      </c>
      <c r="BJ409" s="19" t="s">
        <v>171</v>
      </c>
      <c r="BK409" s="191">
        <f>ROUND(I409*H409,2)</f>
        <v>0</v>
      </c>
      <c r="BL409" s="19" t="s">
        <v>91</v>
      </c>
      <c r="BM409" s="190" t="s">
        <v>3628</v>
      </c>
    </row>
    <row r="410" s="2" customFormat="1" ht="16.5" customHeight="1">
      <c r="A410" s="38"/>
      <c r="B410" s="177"/>
      <c r="C410" s="201" t="s">
        <v>1723</v>
      </c>
      <c r="D410" s="201" t="s">
        <v>201</v>
      </c>
      <c r="E410" s="202" t="s">
        <v>3629</v>
      </c>
      <c r="F410" s="203" t="s">
        <v>3627</v>
      </c>
      <c r="G410" s="204" t="s">
        <v>222</v>
      </c>
      <c r="H410" s="205">
        <v>341</v>
      </c>
      <c r="I410" s="206"/>
      <c r="J410" s="207">
        <f>ROUND(I410*H410,2)</f>
        <v>0</v>
      </c>
      <c r="K410" s="208"/>
      <c r="L410" s="209"/>
      <c r="M410" s="210" t="s">
        <v>1</v>
      </c>
      <c r="N410" s="211" t="s">
        <v>42</v>
      </c>
      <c r="O410" s="78"/>
      <c r="P410" s="188">
        <f>O410*H410</f>
        <v>0</v>
      </c>
      <c r="Q410" s="188">
        <v>0</v>
      </c>
      <c r="R410" s="188">
        <f>Q410*H410</f>
        <v>0</v>
      </c>
      <c r="S410" s="188">
        <v>0</v>
      </c>
      <c r="T410" s="189">
        <f>S410*H410</f>
        <v>0</v>
      </c>
      <c r="U410" s="38"/>
      <c r="V410" s="38"/>
      <c r="W410" s="38"/>
      <c r="X410" s="38"/>
      <c r="Y410" s="38"/>
      <c r="Z410" s="38"/>
      <c r="AA410" s="38"/>
      <c r="AB410" s="38"/>
      <c r="AC410" s="38"/>
      <c r="AD410" s="38"/>
      <c r="AE410" s="38"/>
      <c r="AR410" s="190" t="s">
        <v>103</v>
      </c>
      <c r="AT410" s="190" t="s">
        <v>201</v>
      </c>
      <c r="AU410" s="190" t="s">
        <v>81</v>
      </c>
      <c r="AY410" s="19" t="s">
        <v>165</v>
      </c>
      <c r="BE410" s="191">
        <f>IF(N410="základná",J410,0)</f>
        <v>0</v>
      </c>
      <c r="BF410" s="191">
        <f>IF(N410="znížená",J410,0)</f>
        <v>0</v>
      </c>
      <c r="BG410" s="191">
        <f>IF(N410="zákl. prenesená",J410,0)</f>
        <v>0</v>
      </c>
      <c r="BH410" s="191">
        <f>IF(N410="zníž. prenesená",J410,0)</f>
        <v>0</v>
      </c>
      <c r="BI410" s="191">
        <f>IF(N410="nulová",J410,0)</f>
        <v>0</v>
      </c>
      <c r="BJ410" s="19" t="s">
        <v>171</v>
      </c>
      <c r="BK410" s="191">
        <f>ROUND(I410*H410,2)</f>
        <v>0</v>
      </c>
      <c r="BL410" s="19" t="s">
        <v>91</v>
      </c>
      <c r="BM410" s="190" t="s">
        <v>3630</v>
      </c>
    </row>
    <row r="411" s="2" customFormat="1" ht="16.5" customHeight="1">
      <c r="A411" s="38"/>
      <c r="B411" s="177"/>
      <c r="C411" s="178" t="s">
        <v>1727</v>
      </c>
      <c r="D411" s="178" t="s">
        <v>167</v>
      </c>
      <c r="E411" s="179" t="s">
        <v>3631</v>
      </c>
      <c r="F411" s="180" t="s">
        <v>3632</v>
      </c>
      <c r="G411" s="181" t="s">
        <v>222</v>
      </c>
      <c r="H411" s="182">
        <v>2210</v>
      </c>
      <c r="I411" s="183"/>
      <c r="J411" s="184">
        <f>ROUND(I411*H411,2)</f>
        <v>0</v>
      </c>
      <c r="K411" s="185"/>
      <c r="L411" s="39"/>
      <c r="M411" s="186" t="s">
        <v>1</v>
      </c>
      <c r="N411" s="187" t="s">
        <v>42</v>
      </c>
      <c r="O411" s="78"/>
      <c r="P411" s="188">
        <f>O411*H411</f>
        <v>0</v>
      </c>
      <c r="Q411" s="188">
        <v>0</v>
      </c>
      <c r="R411" s="188">
        <f>Q411*H411</f>
        <v>0</v>
      </c>
      <c r="S411" s="188">
        <v>0</v>
      </c>
      <c r="T411" s="189">
        <f>S411*H411</f>
        <v>0</v>
      </c>
      <c r="U411" s="38"/>
      <c r="V411" s="38"/>
      <c r="W411" s="38"/>
      <c r="X411" s="38"/>
      <c r="Y411" s="38"/>
      <c r="Z411" s="38"/>
      <c r="AA411" s="38"/>
      <c r="AB411" s="38"/>
      <c r="AC411" s="38"/>
      <c r="AD411" s="38"/>
      <c r="AE411" s="38"/>
      <c r="AR411" s="190" t="s">
        <v>91</v>
      </c>
      <c r="AT411" s="190" t="s">
        <v>167</v>
      </c>
      <c r="AU411" s="190" t="s">
        <v>81</v>
      </c>
      <c r="AY411" s="19" t="s">
        <v>165</v>
      </c>
      <c r="BE411" s="191">
        <f>IF(N411="základná",J411,0)</f>
        <v>0</v>
      </c>
      <c r="BF411" s="191">
        <f>IF(N411="znížená",J411,0)</f>
        <v>0</v>
      </c>
      <c r="BG411" s="191">
        <f>IF(N411="zákl. prenesená",J411,0)</f>
        <v>0</v>
      </c>
      <c r="BH411" s="191">
        <f>IF(N411="zníž. prenesená",J411,0)</f>
        <v>0</v>
      </c>
      <c r="BI411" s="191">
        <f>IF(N411="nulová",J411,0)</f>
        <v>0</v>
      </c>
      <c r="BJ411" s="19" t="s">
        <v>171</v>
      </c>
      <c r="BK411" s="191">
        <f>ROUND(I411*H411,2)</f>
        <v>0</v>
      </c>
      <c r="BL411" s="19" t="s">
        <v>91</v>
      </c>
      <c r="BM411" s="190" t="s">
        <v>3633</v>
      </c>
    </row>
    <row r="412" s="2" customFormat="1" ht="16.5" customHeight="1">
      <c r="A412" s="38"/>
      <c r="B412" s="177"/>
      <c r="C412" s="201" t="s">
        <v>1732</v>
      </c>
      <c r="D412" s="201" t="s">
        <v>201</v>
      </c>
      <c r="E412" s="202" t="s">
        <v>3634</v>
      </c>
      <c r="F412" s="203" t="s">
        <v>3632</v>
      </c>
      <c r="G412" s="204" t="s">
        <v>222</v>
      </c>
      <c r="H412" s="205">
        <v>2210</v>
      </c>
      <c r="I412" s="206"/>
      <c r="J412" s="207">
        <f>ROUND(I412*H412,2)</f>
        <v>0</v>
      </c>
      <c r="K412" s="208"/>
      <c r="L412" s="209"/>
      <c r="M412" s="210" t="s">
        <v>1</v>
      </c>
      <c r="N412" s="211" t="s">
        <v>42</v>
      </c>
      <c r="O412" s="78"/>
      <c r="P412" s="188">
        <f>O412*H412</f>
        <v>0</v>
      </c>
      <c r="Q412" s="188">
        <v>0</v>
      </c>
      <c r="R412" s="188">
        <f>Q412*H412</f>
        <v>0</v>
      </c>
      <c r="S412" s="188">
        <v>0</v>
      </c>
      <c r="T412" s="189">
        <f>S412*H412</f>
        <v>0</v>
      </c>
      <c r="U412" s="38"/>
      <c r="V412" s="38"/>
      <c r="W412" s="38"/>
      <c r="X412" s="38"/>
      <c r="Y412" s="38"/>
      <c r="Z412" s="38"/>
      <c r="AA412" s="38"/>
      <c r="AB412" s="38"/>
      <c r="AC412" s="38"/>
      <c r="AD412" s="38"/>
      <c r="AE412" s="38"/>
      <c r="AR412" s="190" t="s">
        <v>103</v>
      </c>
      <c r="AT412" s="190" t="s">
        <v>201</v>
      </c>
      <c r="AU412" s="190" t="s">
        <v>81</v>
      </c>
      <c r="AY412" s="19" t="s">
        <v>165</v>
      </c>
      <c r="BE412" s="191">
        <f>IF(N412="základná",J412,0)</f>
        <v>0</v>
      </c>
      <c r="BF412" s="191">
        <f>IF(N412="znížená",J412,0)</f>
        <v>0</v>
      </c>
      <c r="BG412" s="191">
        <f>IF(N412="zákl. prenesená",J412,0)</f>
        <v>0</v>
      </c>
      <c r="BH412" s="191">
        <f>IF(N412="zníž. prenesená",J412,0)</f>
        <v>0</v>
      </c>
      <c r="BI412" s="191">
        <f>IF(N412="nulová",J412,0)</f>
        <v>0</v>
      </c>
      <c r="BJ412" s="19" t="s">
        <v>171</v>
      </c>
      <c r="BK412" s="191">
        <f>ROUND(I412*H412,2)</f>
        <v>0</v>
      </c>
      <c r="BL412" s="19" t="s">
        <v>91</v>
      </c>
      <c r="BM412" s="190" t="s">
        <v>3635</v>
      </c>
    </row>
    <row r="413" s="2" customFormat="1" ht="16.5" customHeight="1">
      <c r="A413" s="38"/>
      <c r="B413" s="177"/>
      <c r="C413" s="178" t="s">
        <v>1738</v>
      </c>
      <c r="D413" s="178" t="s">
        <v>167</v>
      </c>
      <c r="E413" s="179" t="s">
        <v>3636</v>
      </c>
      <c r="F413" s="180" t="s">
        <v>3637</v>
      </c>
      <c r="G413" s="181" t="s">
        <v>222</v>
      </c>
      <c r="H413" s="182">
        <v>125</v>
      </c>
      <c r="I413" s="183"/>
      <c r="J413" s="184">
        <f>ROUND(I413*H413,2)</f>
        <v>0</v>
      </c>
      <c r="K413" s="185"/>
      <c r="L413" s="39"/>
      <c r="M413" s="186" t="s">
        <v>1</v>
      </c>
      <c r="N413" s="187" t="s">
        <v>42</v>
      </c>
      <c r="O413" s="78"/>
      <c r="P413" s="188">
        <f>O413*H413</f>
        <v>0</v>
      </c>
      <c r="Q413" s="188">
        <v>0</v>
      </c>
      <c r="R413" s="188">
        <f>Q413*H413</f>
        <v>0</v>
      </c>
      <c r="S413" s="188">
        <v>0</v>
      </c>
      <c r="T413" s="189">
        <f>S413*H413</f>
        <v>0</v>
      </c>
      <c r="U413" s="38"/>
      <c r="V413" s="38"/>
      <c r="W413" s="38"/>
      <c r="X413" s="38"/>
      <c r="Y413" s="38"/>
      <c r="Z413" s="38"/>
      <c r="AA413" s="38"/>
      <c r="AB413" s="38"/>
      <c r="AC413" s="38"/>
      <c r="AD413" s="38"/>
      <c r="AE413" s="38"/>
      <c r="AR413" s="190" t="s">
        <v>91</v>
      </c>
      <c r="AT413" s="190" t="s">
        <v>167</v>
      </c>
      <c r="AU413" s="190" t="s">
        <v>81</v>
      </c>
      <c r="AY413" s="19" t="s">
        <v>165</v>
      </c>
      <c r="BE413" s="191">
        <f>IF(N413="základná",J413,0)</f>
        <v>0</v>
      </c>
      <c r="BF413" s="191">
        <f>IF(N413="znížená",J413,0)</f>
        <v>0</v>
      </c>
      <c r="BG413" s="191">
        <f>IF(N413="zákl. prenesená",J413,0)</f>
        <v>0</v>
      </c>
      <c r="BH413" s="191">
        <f>IF(N413="zníž. prenesená",J413,0)</f>
        <v>0</v>
      </c>
      <c r="BI413" s="191">
        <f>IF(N413="nulová",J413,0)</f>
        <v>0</v>
      </c>
      <c r="BJ413" s="19" t="s">
        <v>171</v>
      </c>
      <c r="BK413" s="191">
        <f>ROUND(I413*H413,2)</f>
        <v>0</v>
      </c>
      <c r="BL413" s="19" t="s">
        <v>91</v>
      </c>
      <c r="BM413" s="190" t="s">
        <v>3638</v>
      </c>
    </row>
    <row r="414" s="2" customFormat="1" ht="16.5" customHeight="1">
      <c r="A414" s="38"/>
      <c r="B414" s="177"/>
      <c r="C414" s="201" t="s">
        <v>1808</v>
      </c>
      <c r="D414" s="201" t="s">
        <v>201</v>
      </c>
      <c r="E414" s="202" t="s">
        <v>3639</v>
      </c>
      <c r="F414" s="203" t="s">
        <v>3637</v>
      </c>
      <c r="G414" s="204" t="s">
        <v>222</v>
      </c>
      <c r="H414" s="205">
        <v>125</v>
      </c>
      <c r="I414" s="206"/>
      <c r="J414" s="207">
        <f>ROUND(I414*H414,2)</f>
        <v>0</v>
      </c>
      <c r="K414" s="208"/>
      <c r="L414" s="209"/>
      <c r="M414" s="210" t="s">
        <v>1</v>
      </c>
      <c r="N414" s="211" t="s">
        <v>42</v>
      </c>
      <c r="O414" s="78"/>
      <c r="P414" s="188">
        <f>O414*H414</f>
        <v>0</v>
      </c>
      <c r="Q414" s="188">
        <v>0</v>
      </c>
      <c r="R414" s="188">
        <f>Q414*H414</f>
        <v>0</v>
      </c>
      <c r="S414" s="188">
        <v>0</v>
      </c>
      <c r="T414" s="189">
        <f>S414*H414</f>
        <v>0</v>
      </c>
      <c r="U414" s="38"/>
      <c r="V414" s="38"/>
      <c r="W414" s="38"/>
      <c r="X414" s="38"/>
      <c r="Y414" s="38"/>
      <c r="Z414" s="38"/>
      <c r="AA414" s="38"/>
      <c r="AB414" s="38"/>
      <c r="AC414" s="38"/>
      <c r="AD414" s="38"/>
      <c r="AE414" s="38"/>
      <c r="AR414" s="190" t="s">
        <v>103</v>
      </c>
      <c r="AT414" s="190" t="s">
        <v>201</v>
      </c>
      <c r="AU414" s="190" t="s">
        <v>81</v>
      </c>
      <c r="AY414" s="19" t="s">
        <v>165</v>
      </c>
      <c r="BE414" s="191">
        <f>IF(N414="základná",J414,0)</f>
        <v>0</v>
      </c>
      <c r="BF414" s="191">
        <f>IF(N414="znížená",J414,0)</f>
        <v>0</v>
      </c>
      <c r="BG414" s="191">
        <f>IF(N414="zákl. prenesená",J414,0)</f>
        <v>0</v>
      </c>
      <c r="BH414" s="191">
        <f>IF(N414="zníž. prenesená",J414,0)</f>
        <v>0</v>
      </c>
      <c r="BI414" s="191">
        <f>IF(N414="nulová",J414,0)</f>
        <v>0</v>
      </c>
      <c r="BJ414" s="19" t="s">
        <v>171</v>
      </c>
      <c r="BK414" s="191">
        <f>ROUND(I414*H414,2)</f>
        <v>0</v>
      </c>
      <c r="BL414" s="19" t="s">
        <v>91</v>
      </c>
      <c r="BM414" s="190" t="s">
        <v>3640</v>
      </c>
    </row>
    <row r="415" s="2" customFormat="1" ht="16.5" customHeight="1">
      <c r="A415" s="38"/>
      <c r="B415" s="177"/>
      <c r="C415" s="178" t="s">
        <v>1813</v>
      </c>
      <c r="D415" s="178" t="s">
        <v>167</v>
      </c>
      <c r="E415" s="179" t="s">
        <v>3641</v>
      </c>
      <c r="F415" s="180" t="s">
        <v>3642</v>
      </c>
      <c r="G415" s="181" t="s">
        <v>222</v>
      </c>
      <c r="H415" s="182">
        <v>7650</v>
      </c>
      <c r="I415" s="183"/>
      <c r="J415" s="184">
        <f>ROUND(I415*H415,2)</f>
        <v>0</v>
      </c>
      <c r="K415" s="185"/>
      <c r="L415" s="39"/>
      <c r="M415" s="186" t="s">
        <v>1</v>
      </c>
      <c r="N415" s="187" t="s">
        <v>42</v>
      </c>
      <c r="O415" s="78"/>
      <c r="P415" s="188">
        <f>O415*H415</f>
        <v>0</v>
      </c>
      <c r="Q415" s="188">
        <v>0</v>
      </c>
      <c r="R415" s="188">
        <f>Q415*H415</f>
        <v>0</v>
      </c>
      <c r="S415" s="188">
        <v>0</v>
      </c>
      <c r="T415" s="189">
        <f>S415*H415</f>
        <v>0</v>
      </c>
      <c r="U415" s="38"/>
      <c r="V415" s="38"/>
      <c r="W415" s="38"/>
      <c r="X415" s="38"/>
      <c r="Y415" s="38"/>
      <c r="Z415" s="38"/>
      <c r="AA415" s="38"/>
      <c r="AB415" s="38"/>
      <c r="AC415" s="38"/>
      <c r="AD415" s="38"/>
      <c r="AE415" s="38"/>
      <c r="AR415" s="190" t="s">
        <v>91</v>
      </c>
      <c r="AT415" s="190" t="s">
        <v>167</v>
      </c>
      <c r="AU415" s="190" t="s">
        <v>81</v>
      </c>
      <c r="AY415" s="19" t="s">
        <v>165</v>
      </c>
      <c r="BE415" s="191">
        <f>IF(N415="základná",J415,0)</f>
        <v>0</v>
      </c>
      <c r="BF415" s="191">
        <f>IF(N415="znížená",J415,0)</f>
        <v>0</v>
      </c>
      <c r="BG415" s="191">
        <f>IF(N415="zákl. prenesená",J415,0)</f>
        <v>0</v>
      </c>
      <c r="BH415" s="191">
        <f>IF(N415="zníž. prenesená",J415,0)</f>
        <v>0</v>
      </c>
      <c r="BI415" s="191">
        <f>IF(N415="nulová",J415,0)</f>
        <v>0</v>
      </c>
      <c r="BJ415" s="19" t="s">
        <v>171</v>
      </c>
      <c r="BK415" s="191">
        <f>ROUND(I415*H415,2)</f>
        <v>0</v>
      </c>
      <c r="BL415" s="19" t="s">
        <v>91</v>
      </c>
      <c r="BM415" s="190" t="s">
        <v>3643</v>
      </c>
    </row>
    <row r="416" s="2" customFormat="1" ht="16.5" customHeight="1">
      <c r="A416" s="38"/>
      <c r="B416" s="177"/>
      <c r="C416" s="201" t="s">
        <v>1820</v>
      </c>
      <c r="D416" s="201" t="s">
        <v>201</v>
      </c>
      <c r="E416" s="202" t="s">
        <v>3644</v>
      </c>
      <c r="F416" s="203" t="s">
        <v>3642</v>
      </c>
      <c r="G416" s="204" t="s">
        <v>222</v>
      </c>
      <c r="H416" s="205">
        <v>7650</v>
      </c>
      <c r="I416" s="206"/>
      <c r="J416" s="207">
        <f>ROUND(I416*H416,2)</f>
        <v>0</v>
      </c>
      <c r="K416" s="208"/>
      <c r="L416" s="209"/>
      <c r="M416" s="210" t="s">
        <v>1</v>
      </c>
      <c r="N416" s="211" t="s">
        <v>42</v>
      </c>
      <c r="O416" s="78"/>
      <c r="P416" s="188">
        <f>O416*H416</f>
        <v>0</v>
      </c>
      <c r="Q416" s="188">
        <v>0</v>
      </c>
      <c r="R416" s="188">
        <f>Q416*H416</f>
        <v>0</v>
      </c>
      <c r="S416" s="188">
        <v>0</v>
      </c>
      <c r="T416" s="189">
        <f>S416*H416</f>
        <v>0</v>
      </c>
      <c r="U416" s="38"/>
      <c r="V416" s="38"/>
      <c r="W416" s="38"/>
      <c r="X416" s="38"/>
      <c r="Y416" s="38"/>
      <c r="Z416" s="38"/>
      <c r="AA416" s="38"/>
      <c r="AB416" s="38"/>
      <c r="AC416" s="38"/>
      <c r="AD416" s="38"/>
      <c r="AE416" s="38"/>
      <c r="AR416" s="190" t="s">
        <v>103</v>
      </c>
      <c r="AT416" s="190" t="s">
        <v>201</v>
      </c>
      <c r="AU416" s="190" t="s">
        <v>81</v>
      </c>
      <c r="AY416" s="19" t="s">
        <v>165</v>
      </c>
      <c r="BE416" s="191">
        <f>IF(N416="základná",J416,0)</f>
        <v>0</v>
      </c>
      <c r="BF416" s="191">
        <f>IF(N416="znížená",J416,0)</f>
        <v>0</v>
      </c>
      <c r="BG416" s="191">
        <f>IF(N416="zákl. prenesená",J416,0)</f>
        <v>0</v>
      </c>
      <c r="BH416" s="191">
        <f>IF(N416="zníž. prenesená",J416,0)</f>
        <v>0</v>
      </c>
      <c r="BI416" s="191">
        <f>IF(N416="nulová",J416,0)</f>
        <v>0</v>
      </c>
      <c r="BJ416" s="19" t="s">
        <v>171</v>
      </c>
      <c r="BK416" s="191">
        <f>ROUND(I416*H416,2)</f>
        <v>0</v>
      </c>
      <c r="BL416" s="19" t="s">
        <v>91</v>
      </c>
      <c r="BM416" s="190" t="s">
        <v>3645</v>
      </c>
    </row>
    <row r="417" s="2" customFormat="1" ht="16.5" customHeight="1">
      <c r="A417" s="38"/>
      <c r="B417" s="177"/>
      <c r="C417" s="178" t="s">
        <v>1824</v>
      </c>
      <c r="D417" s="178" t="s">
        <v>167</v>
      </c>
      <c r="E417" s="179" t="s">
        <v>3646</v>
      </c>
      <c r="F417" s="180" t="s">
        <v>3647</v>
      </c>
      <c r="G417" s="181" t="s">
        <v>222</v>
      </c>
      <c r="H417" s="182">
        <v>210</v>
      </c>
      <c r="I417" s="183"/>
      <c r="J417" s="184">
        <f>ROUND(I417*H417,2)</f>
        <v>0</v>
      </c>
      <c r="K417" s="185"/>
      <c r="L417" s="39"/>
      <c r="M417" s="186" t="s">
        <v>1</v>
      </c>
      <c r="N417" s="187" t="s">
        <v>42</v>
      </c>
      <c r="O417" s="78"/>
      <c r="P417" s="188">
        <f>O417*H417</f>
        <v>0</v>
      </c>
      <c r="Q417" s="188">
        <v>0</v>
      </c>
      <c r="R417" s="188">
        <f>Q417*H417</f>
        <v>0</v>
      </c>
      <c r="S417" s="188">
        <v>0</v>
      </c>
      <c r="T417" s="189">
        <f>S417*H417</f>
        <v>0</v>
      </c>
      <c r="U417" s="38"/>
      <c r="V417" s="38"/>
      <c r="W417" s="38"/>
      <c r="X417" s="38"/>
      <c r="Y417" s="38"/>
      <c r="Z417" s="38"/>
      <c r="AA417" s="38"/>
      <c r="AB417" s="38"/>
      <c r="AC417" s="38"/>
      <c r="AD417" s="38"/>
      <c r="AE417" s="38"/>
      <c r="AR417" s="190" t="s">
        <v>91</v>
      </c>
      <c r="AT417" s="190" t="s">
        <v>167</v>
      </c>
      <c r="AU417" s="190" t="s">
        <v>81</v>
      </c>
      <c r="AY417" s="19" t="s">
        <v>165</v>
      </c>
      <c r="BE417" s="191">
        <f>IF(N417="základná",J417,0)</f>
        <v>0</v>
      </c>
      <c r="BF417" s="191">
        <f>IF(N417="znížená",J417,0)</f>
        <v>0</v>
      </c>
      <c r="BG417" s="191">
        <f>IF(N417="zákl. prenesená",J417,0)</f>
        <v>0</v>
      </c>
      <c r="BH417" s="191">
        <f>IF(N417="zníž. prenesená",J417,0)</f>
        <v>0</v>
      </c>
      <c r="BI417" s="191">
        <f>IF(N417="nulová",J417,0)</f>
        <v>0</v>
      </c>
      <c r="BJ417" s="19" t="s">
        <v>171</v>
      </c>
      <c r="BK417" s="191">
        <f>ROUND(I417*H417,2)</f>
        <v>0</v>
      </c>
      <c r="BL417" s="19" t="s">
        <v>91</v>
      </c>
      <c r="BM417" s="190" t="s">
        <v>3648</v>
      </c>
    </row>
    <row r="418" s="2" customFormat="1" ht="16.5" customHeight="1">
      <c r="A418" s="38"/>
      <c r="B418" s="177"/>
      <c r="C418" s="201" t="s">
        <v>1828</v>
      </c>
      <c r="D418" s="201" t="s">
        <v>201</v>
      </c>
      <c r="E418" s="202" t="s">
        <v>3649</v>
      </c>
      <c r="F418" s="203" t="s">
        <v>3647</v>
      </c>
      <c r="G418" s="204" t="s">
        <v>222</v>
      </c>
      <c r="H418" s="205">
        <v>210</v>
      </c>
      <c r="I418" s="206"/>
      <c r="J418" s="207">
        <f>ROUND(I418*H418,2)</f>
        <v>0</v>
      </c>
      <c r="K418" s="208"/>
      <c r="L418" s="209"/>
      <c r="M418" s="210" t="s">
        <v>1</v>
      </c>
      <c r="N418" s="211" t="s">
        <v>42</v>
      </c>
      <c r="O418" s="78"/>
      <c r="P418" s="188">
        <f>O418*H418</f>
        <v>0</v>
      </c>
      <c r="Q418" s="188">
        <v>0</v>
      </c>
      <c r="R418" s="188">
        <f>Q418*H418</f>
        <v>0</v>
      </c>
      <c r="S418" s="188">
        <v>0</v>
      </c>
      <c r="T418" s="189">
        <f>S418*H418</f>
        <v>0</v>
      </c>
      <c r="U418" s="38"/>
      <c r="V418" s="38"/>
      <c r="W418" s="38"/>
      <c r="X418" s="38"/>
      <c r="Y418" s="38"/>
      <c r="Z418" s="38"/>
      <c r="AA418" s="38"/>
      <c r="AB418" s="38"/>
      <c r="AC418" s="38"/>
      <c r="AD418" s="38"/>
      <c r="AE418" s="38"/>
      <c r="AR418" s="190" t="s">
        <v>103</v>
      </c>
      <c r="AT418" s="190" t="s">
        <v>201</v>
      </c>
      <c r="AU418" s="190" t="s">
        <v>81</v>
      </c>
      <c r="AY418" s="19" t="s">
        <v>165</v>
      </c>
      <c r="BE418" s="191">
        <f>IF(N418="základná",J418,0)</f>
        <v>0</v>
      </c>
      <c r="BF418" s="191">
        <f>IF(N418="znížená",J418,0)</f>
        <v>0</v>
      </c>
      <c r="BG418" s="191">
        <f>IF(N418="zákl. prenesená",J418,0)</f>
        <v>0</v>
      </c>
      <c r="BH418" s="191">
        <f>IF(N418="zníž. prenesená",J418,0)</f>
        <v>0</v>
      </c>
      <c r="BI418" s="191">
        <f>IF(N418="nulová",J418,0)</f>
        <v>0</v>
      </c>
      <c r="BJ418" s="19" t="s">
        <v>171</v>
      </c>
      <c r="BK418" s="191">
        <f>ROUND(I418*H418,2)</f>
        <v>0</v>
      </c>
      <c r="BL418" s="19" t="s">
        <v>91</v>
      </c>
      <c r="BM418" s="190" t="s">
        <v>3650</v>
      </c>
    </row>
    <row r="419" s="2" customFormat="1" ht="16.5" customHeight="1">
      <c r="A419" s="38"/>
      <c r="B419" s="177"/>
      <c r="C419" s="178" t="s">
        <v>1832</v>
      </c>
      <c r="D419" s="178" t="s">
        <v>167</v>
      </c>
      <c r="E419" s="179" t="s">
        <v>3651</v>
      </c>
      <c r="F419" s="180" t="s">
        <v>3652</v>
      </c>
      <c r="G419" s="181" t="s">
        <v>222</v>
      </c>
      <c r="H419" s="182">
        <v>210</v>
      </c>
      <c r="I419" s="183"/>
      <c r="J419" s="184">
        <f>ROUND(I419*H419,2)</f>
        <v>0</v>
      </c>
      <c r="K419" s="185"/>
      <c r="L419" s="39"/>
      <c r="M419" s="186" t="s">
        <v>1</v>
      </c>
      <c r="N419" s="187" t="s">
        <v>42</v>
      </c>
      <c r="O419" s="78"/>
      <c r="P419" s="188">
        <f>O419*H419</f>
        <v>0</v>
      </c>
      <c r="Q419" s="188">
        <v>0</v>
      </c>
      <c r="R419" s="188">
        <f>Q419*H419</f>
        <v>0</v>
      </c>
      <c r="S419" s="188">
        <v>0</v>
      </c>
      <c r="T419" s="189">
        <f>S419*H419</f>
        <v>0</v>
      </c>
      <c r="U419" s="38"/>
      <c r="V419" s="38"/>
      <c r="W419" s="38"/>
      <c r="X419" s="38"/>
      <c r="Y419" s="38"/>
      <c r="Z419" s="38"/>
      <c r="AA419" s="38"/>
      <c r="AB419" s="38"/>
      <c r="AC419" s="38"/>
      <c r="AD419" s="38"/>
      <c r="AE419" s="38"/>
      <c r="AR419" s="190" t="s">
        <v>91</v>
      </c>
      <c r="AT419" s="190" t="s">
        <v>167</v>
      </c>
      <c r="AU419" s="190" t="s">
        <v>81</v>
      </c>
      <c r="AY419" s="19" t="s">
        <v>165</v>
      </c>
      <c r="BE419" s="191">
        <f>IF(N419="základná",J419,0)</f>
        <v>0</v>
      </c>
      <c r="BF419" s="191">
        <f>IF(N419="znížená",J419,0)</f>
        <v>0</v>
      </c>
      <c r="BG419" s="191">
        <f>IF(N419="zákl. prenesená",J419,0)</f>
        <v>0</v>
      </c>
      <c r="BH419" s="191">
        <f>IF(N419="zníž. prenesená",J419,0)</f>
        <v>0</v>
      </c>
      <c r="BI419" s="191">
        <f>IF(N419="nulová",J419,0)</f>
        <v>0</v>
      </c>
      <c r="BJ419" s="19" t="s">
        <v>171</v>
      </c>
      <c r="BK419" s="191">
        <f>ROUND(I419*H419,2)</f>
        <v>0</v>
      </c>
      <c r="BL419" s="19" t="s">
        <v>91</v>
      </c>
      <c r="BM419" s="190" t="s">
        <v>3653</v>
      </c>
    </row>
    <row r="420" s="2" customFormat="1" ht="16.5" customHeight="1">
      <c r="A420" s="38"/>
      <c r="B420" s="177"/>
      <c r="C420" s="201" t="s">
        <v>1842</v>
      </c>
      <c r="D420" s="201" t="s">
        <v>201</v>
      </c>
      <c r="E420" s="202" t="s">
        <v>3654</v>
      </c>
      <c r="F420" s="203" t="s">
        <v>3652</v>
      </c>
      <c r="G420" s="204" t="s">
        <v>222</v>
      </c>
      <c r="H420" s="205">
        <v>210</v>
      </c>
      <c r="I420" s="206"/>
      <c r="J420" s="207">
        <f>ROUND(I420*H420,2)</f>
        <v>0</v>
      </c>
      <c r="K420" s="208"/>
      <c r="L420" s="209"/>
      <c r="M420" s="210" t="s">
        <v>1</v>
      </c>
      <c r="N420" s="211" t="s">
        <v>42</v>
      </c>
      <c r="O420" s="78"/>
      <c r="P420" s="188">
        <f>O420*H420</f>
        <v>0</v>
      </c>
      <c r="Q420" s="188">
        <v>0</v>
      </c>
      <c r="R420" s="188">
        <f>Q420*H420</f>
        <v>0</v>
      </c>
      <c r="S420" s="188">
        <v>0</v>
      </c>
      <c r="T420" s="189">
        <f>S420*H420</f>
        <v>0</v>
      </c>
      <c r="U420" s="38"/>
      <c r="V420" s="38"/>
      <c r="W420" s="38"/>
      <c r="X420" s="38"/>
      <c r="Y420" s="38"/>
      <c r="Z420" s="38"/>
      <c r="AA420" s="38"/>
      <c r="AB420" s="38"/>
      <c r="AC420" s="38"/>
      <c r="AD420" s="38"/>
      <c r="AE420" s="38"/>
      <c r="AR420" s="190" t="s">
        <v>103</v>
      </c>
      <c r="AT420" s="190" t="s">
        <v>201</v>
      </c>
      <c r="AU420" s="190" t="s">
        <v>81</v>
      </c>
      <c r="AY420" s="19" t="s">
        <v>165</v>
      </c>
      <c r="BE420" s="191">
        <f>IF(N420="základná",J420,0)</f>
        <v>0</v>
      </c>
      <c r="BF420" s="191">
        <f>IF(N420="znížená",J420,0)</f>
        <v>0</v>
      </c>
      <c r="BG420" s="191">
        <f>IF(N420="zákl. prenesená",J420,0)</f>
        <v>0</v>
      </c>
      <c r="BH420" s="191">
        <f>IF(N420="zníž. prenesená",J420,0)</f>
        <v>0</v>
      </c>
      <c r="BI420" s="191">
        <f>IF(N420="nulová",J420,0)</f>
        <v>0</v>
      </c>
      <c r="BJ420" s="19" t="s">
        <v>171</v>
      </c>
      <c r="BK420" s="191">
        <f>ROUND(I420*H420,2)</f>
        <v>0</v>
      </c>
      <c r="BL420" s="19" t="s">
        <v>91</v>
      </c>
      <c r="BM420" s="190" t="s">
        <v>3655</v>
      </c>
    </row>
    <row r="421" s="2" customFormat="1" ht="16.5" customHeight="1">
      <c r="A421" s="38"/>
      <c r="B421" s="177"/>
      <c r="C421" s="178" t="s">
        <v>1848</v>
      </c>
      <c r="D421" s="178" t="s">
        <v>167</v>
      </c>
      <c r="E421" s="179" t="s">
        <v>3656</v>
      </c>
      <c r="F421" s="180" t="s">
        <v>3657</v>
      </c>
      <c r="G421" s="181" t="s">
        <v>222</v>
      </c>
      <c r="H421" s="182">
        <v>2160</v>
      </c>
      <c r="I421" s="183"/>
      <c r="J421" s="184">
        <f>ROUND(I421*H421,2)</f>
        <v>0</v>
      </c>
      <c r="K421" s="185"/>
      <c r="L421" s="39"/>
      <c r="M421" s="186" t="s">
        <v>1</v>
      </c>
      <c r="N421" s="187" t="s">
        <v>42</v>
      </c>
      <c r="O421" s="78"/>
      <c r="P421" s="188">
        <f>O421*H421</f>
        <v>0</v>
      </c>
      <c r="Q421" s="188">
        <v>0</v>
      </c>
      <c r="R421" s="188">
        <f>Q421*H421</f>
        <v>0</v>
      </c>
      <c r="S421" s="188">
        <v>0</v>
      </c>
      <c r="T421" s="189">
        <f>S421*H421</f>
        <v>0</v>
      </c>
      <c r="U421" s="38"/>
      <c r="V421" s="38"/>
      <c r="W421" s="38"/>
      <c r="X421" s="38"/>
      <c r="Y421" s="38"/>
      <c r="Z421" s="38"/>
      <c r="AA421" s="38"/>
      <c r="AB421" s="38"/>
      <c r="AC421" s="38"/>
      <c r="AD421" s="38"/>
      <c r="AE421" s="38"/>
      <c r="AR421" s="190" t="s">
        <v>91</v>
      </c>
      <c r="AT421" s="190" t="s">
        <v>167</v>
      </c>
      <c r="AU421" s="190" t="s">
        <v>81</v>
      </c>
      <c r="AY421" s="19" t="s">
        <v>165</v>
      </c>
      <c r="BE421" s="191">
        <f>IF(N421="základná",J421,0)</f>
        <v>0</v>
      </c>
      <c r="BF421" s="191">
        <f>IF(N421="znížená",J421,0)</f>
        <v>0</v>
      </c>
      <c r="BG421" s="191">
        <f>IF(N421="zákl. prenesená",J421,0)</f>
        <v>0</v>
      </c>
      <c r="BH421" s="191">
        <f>IF(N421="zníž. prenesená",J421,0)</f>
        <v>0</v>
      </c>
      <c r="BI421" s="191">
        <f>IF(N421="nulová",J421,0)</f>
        <v>0</v>
      </c>
      <c r="BJ421" s="19" t="s">
        <v>171</v>
      </c>
      <c r="BK421" s="191">
        <f>ROUND(I421*H421,2)</f>
        <v>0</v>
      </c>
      <c r="BL421" s="19" t="s">
        <v>91</v>
      </c>
      <c r="BM421" s="190" t="s">
        <v>3658</v>
      </c>
    </row>
    <row r="422" s="2" customFormat="1" ht="16.5" customHeight="1">
      <c r="A422" s="38"/>
      <c r="B422" s="177"/>
      <c r="C422" s="201" t="s">
        <v>1852</v>
      </c>
      <c r="D422" s="201" t="s">
        <v>201</v>
      </c>
      <c r="E422" s="202" t="s">
        <v>3659</v>
      </c>
      <c r="F422" s="203" t="s">
        <v>3657</v>
      </c>
      <c r="G422" s="204" t="s">
        <v>222</v>
      </c>
      <c r="H422" s="205">
        <v>2160</v>
      </c>
      <c r="I422" s="206"/>
      <c r="J422" s="207">
        <f>ROUND(I422*H422,2)</f>
        <v>0</v>
      </c>
      <c r="K422" s="208"/>
      <c r="L422" s="209"/>
      <c r="M422" s="210" t="s">
        <v>1</v>
      </c>
      <c r="N422" s="211" t="s">
        <v>42</v>
      </c>
      <c r="O422" s="78"/>
      <c r="P422" s="188">
        <f>O422*H422</f>
        <v>0</v>
      </c>
      <c r="Q422" s="188">
        <v>0</v>
      </c>
      <c r="R422" s="188">
        <f>Q422*H422</f>
        <v>0</v>
      </c>
      <c r="S422" s="188">
        <v>0</v>
      </c>
      <c r="T422" s="189">
        <f>S422*H422</f>
        <v>0</v>
      </c>
      <c r="U422" s="38"/>
      <c r="V422" s="38"/>
      <c r="W422" s="38"/>
      <c r="X422" s="38"/>
      <c r="Y422" s="38"/>
      <c r="Z422" s="38"/>
      <c r="AA422" s="38"/>
      <c r="AB422" s="38"/>
      <c r="AC422" s="38"/>
      <c r="AD422" s="38"/>
      <c r="AE422" s="38"/>
      <c r="AR422" s="190" t="s">
        <v>103</v>
      </c>
      <c r="AT422" s="190" t="s">
        <v>201</v>
      </c>
      <c r="AU422" s="190" t="s">
        <v>81</v>
      </c>
      <c r="AY422" s="19" t="s">
        <v>165</v>
      </c>
      <c r="BE422" s="191">
        <f>IF(N422="základná",J422,0)</f>
        <v>0</v>
      </c>
      <c r="BF422" s="191">
        <f>IF(N422="znížená",J422,0)</f>
        <v>0</v>
      </c>
      <c r="BG422" s="191">
        <f>IF(N422="zákl. prenesená",J422,0)</f>
        <v>0</v>
      </c>
      <c r="BH422" s="191">
        <f>IF(N422="zníž. prenesená",J422,0)</f>
        <v>0</v>
      </c>
      <c r="BI422" s="191">
        <f>IF(N422="nulová",J422,0)</f>
        <v>0</v>
      </c>
      <c r="BJ422" s="19" t="s">
        <v>171</v>
      </c>
      <c r="BK422" s="191">
        <f>ROUND(I422*H422,2)</f>
        <v>0</v>
      </c>
      <c r="BL422" s="19" t="s">
        <v>91</v>
      </c>
      <c r="BM422" s="190" t="s">
        <v>3660</v>
      </c>
    </row>
    <row r="423" s="2" customFormat="1" ht="24.15" customHeight="1">
      <c r="A423" s="38"/>
      <c r="B423" s="177"/>
      <c r="C423" s="178" t="s">
        <v>1858</v>
      </c>
      <c r="D423" s="178" t="s">
        <v>167</v>
      </c>
      <c r="E423" s="179" t="s">
        <v>3661</v>
      </c>
      <c r="F423" s="180" t="s">
        <v>3662</v>
      </c>
      <c r="G423" s="181" t="s">
        <v>222</v>
      </c>
      <c r="H423" s="182">
        <v>52</v>
      </c>
      <c r="I423" s="183"/>
      <c r="J423" s="184">
        <f>ROUND(I423*H423,2)</f>
        <v>0</v>
      </c>
      <c r="K423" s="185"/>
      <c r="L423" s="39"/>
      <c r="M423" s="186" t="s">
        <v>1</v>
      </c>
      <c r="N423" s="187" t="s">
        <v>42</v>
      </c>
      <c r="O423" s="78"/>
      <c r="P423" s="188">
        <f>O423*H423</f>
        <v>0</v>
      </c>
      <c r="Q423" s="188">
        <v>0</v>
      </c>
      <c r="R423" s="188">
        <f>Q423*H423</f>
        <v>0</v>
      </c>
      <c r="S423" s="188">
        <v>0</v>
      </c>
      <c r="T423" s="189">
        <f>S423*H423</f>
        <v>0</v>
      </c>
      <c r="U423" s="38"/>
      <c r="V423" s="38"/>
      <c r="W423" s="38"/>
      <c r="X423" s="38"/>
      <c r="Y423" s="38"/>
      <c r="Z423" s="38"/>
      <c r="AA423" s="38"/>
      <c r="AB423" s="38"/>
      <c r="AC423" s="38"/>
      <c r="AD423" s="38"/>
      <c r="AE423" s="38"/>
      <c r="AR423" s="190" t="s">
        <v>91</v>
      </c>
      <c r="AT423" s="190" t="s">
        <v>167</v>
      </c>
      <c r="AU423" s="190" t="s">
        <v>81</v>
      </c>
      <c r="AY423" s="19" t="s">
        <v>165</v>
      </c>
      <c r="BE423" s="191">
        <f>IF(N423="základná",J423,0)</f>
        <v>0</v>
      </c>
      <c r="BF423" s="191">
        <f>IF(N423="znížená",J423,0)</f>
        <v>0</v>
      </c>
      <c r="BG423" s="191">
        <f>IF(N423="zákl. prenesená",J423,0)</f>
        <v>0</v>
      </c>
      <c r="BH423" s="191">
        <f>IF(N423="zníž. prenesená",J423,0)</f>
        <v>0</v>
      </c>
      <c r="BI423" s="191">
        <f>IF(N423="nulová",J423,0)</f>
        <v>0</v>
      </c>
      <c r="BJ423" s="19" t="s">
        <v>171</v>
      </c>
      <c r="BK423" s="191">
        <f>ROUND(I423*H423,2)</f>
        <v>0</v>
      </c>
      <c r="BL423" s="19" t="s">
        <v>91</v>
      </c>
      <c r="BM423" s="190" t="s">
        <v>3663</v>
      </c>
    </row>
    <row r="424" s="2" customFormat="1" ht="21.75" customHeight="1">
      <c r="A424" s="38"/>
      <c r="B424" s="177"/>
      <c r="C424" s="201" t="s">
        <v>1926</v>
      </c>
      <c r="D424" s="201" t="s">
        <v>201</v>
      </c>
      <c r="E424" s="202" t="s">
        <v>3664</v>
      </c>
      <c r="F424" s="203" t="s">
        <v>3665</v>
      </c>
      <c r="G424" s="204" t="s">
        <v>222</v>
      </c>
      <c r="H424" s="205">
        <v>52</v>
      </c>
      <c r="I424" s="206"/>
      <c r="J424" s="207">
        <f>ROUND(I424*H424,2)</f>
        <v>0</v>
      </c>
      <c r="K424" s="208"/>
      <c r="L424" s="209"/>
      <c r="M424" s="210" t="s">
        <v>1</v>
      </c>
      <c r="N424" s="211" t="s">
        <v>42</v>
      </c>
      <c r="O424" s="78"/>
      <c r="P424" s="188">
        <f>O424*H424</f>
        <v>0</v>
      </c>
      <c r="Q424" s="188">
        <v>0</v>
      </c>
      <c r="R424" s="188">
        <f>Q424*H424</f>
        <v>0</v>
      </c>
      <c r="S424" s="188">
        <v>0</v>
      </c>
      <c r="T424" s="189">
        <f>S424*H424</f>
        <v>0</v>
      </c>
      <c r="U424" s="38"/>
      <c r="V424" s="38"/>
      <c r="W424" s="38"/>
      <c r="X424" s="38"/>
      <c r="Y424" s="38"/>
      <c r="Z424" s="38"/>
      <c r="AA424" s="38"/>
      <c r="AB424" s="38"/>
      <c r="AC424" s="38"/>
      <c r="AD424" s="38"/>
      <c r="AE424" s="38"/>
      <c r="AR424" s="190" t="s">
        <v>103</v>
      </c>
      <c r="AT424" s="190" t="s">
        <v>201</v>
      </c>
      <c r="AU424" s="190" t="s">
        <v>81</v>
      </c>
      <c r="AY424" s="19" t="s">
        <v>165</v>
      </c>
      <c r="BE424" s="191">
        <f>IF(N424="základná",J424,0)</f>
        <v>0</v>
      </c>
      <c r="BF424" s="191">
        <f>IF(N424="znížená",J424,0)</f>
        <v>0</v>
      </c>
      <c r="BG424" s="191">
        <f>IF(N424="zákl. prenesená",J424,0)</f>
        <v>0</v>
      </c>
      <c r="BH424" s="191">
        <f>IF(N424="zníž. prenesená",J424,0)</f>
        <v>0</v>
      </c>
      <c r="BI424" s="191">
        <f>IF(N424="nulová",J424,0)</f>
        <v>0</v>
      </c>
      <c r="BJ424" s="19" t="s">
        <v>171</v>
      </c>
      <c r="BK424" s="191">
        <f>ROUND(I424*H424,2)</f>
        <v>0</v>
      </c>
      <c r="BL424" s="19" t="s">
        <v>91</v>
      </c>
      <c r="BM424" s="190" t="s">
        <v>3666</v>
      </c>
    </row>
    <row r="425" s="2" customFormat="1" ht="24.15" customHeight="1">
      <c r="A425" s="38"/>
      <c r="B425" s="177"/>
      <c r="C425" s="178" t="s">
        <v>1931</v>
      </c>
      <c r="D425" s="178" t="s">
        <v>167</v>
      </c>
      <c r="E425" s="179" t="s">
        <v>3667</v>
      </c>
      <c r="F425" s="180" t="s">
        <v>3668</v>
      </c>
      <c r="G425" s="181" t="s">
        <v>216</v>
      </c>
      <c r="H425" s="182">
        <v>12</v>
      </c>
      <c r="I425" s="183"/>
      <c r="J425" s="184">
        <f>ROUND(I425*H425,2)</f>
        <v>0</v>
      </c>
      <c r="K425" s="185"/>
      <c r="L425" s="39"/>
      <c r="M425" s="186" t="s">
        <v>1</v>
      </c>
      <c r="N425" s="187" t="s">
        <v>42</v>
      </c>
      <c r="O425" s="78"/>
      <c r="P425" s="188">
        <f>O425*H425</f>
        <v>0</v>
      </c>
      <c r="Q425" s="188">
        <v>0</v>
      </c>
      <c r="R425" s="188">
        <f>Q425*H425</f>
        <v>0</v>
      </c>
      <c r="S425" s="188">
        <v>0</v>
      </c>
      <c r="T425" s="189">
        <f>S425*H425</f>
        <v>0</v>
      </c>
      <c r="U425" s="38"/>
      <c r="V425" s="38"/>
      <c r="W425" s="38"/>
      <c r="X425" s="38"/>
      <c r="Y425" s="38"/>
      <c r="Z425" s="38"/>
      <c r="AA425" s="38"/>
      <c r="AB425" s="38"/>
      <c r="AC425" s="38"/>
      <c r="AD425" s="38"/>
      <c r="AE425" s="38"/>
      <c r="AR425" s="190" t="s">
        <v>91</v>
      </c>
      <c r="AT425" s="190" t="s">
        <v>167</v>
      </c>
      <c r="AU425" s="190" t="s">
        <v>81</v>
      </c>
      <c r="AY425" s="19" t="s">
        <v>165</v>
      </c>
      <c r="BE425" s="191">
        <f>IF(N425="základná",J425,0)</f>
        <v>0</v>
      </c>
      <c r="BF425" s="191">
        <f>IF(N425="znížená",J425,0)</f>
        <v>0</v>
      </c>
      <c r="BG425" s="191">
        <f>IF(N425="zákl. prenesená",J425,0)</f>
        <v>0</v>
      </c>
      <c r="BH425" s="191">
        <f>IF(N425="zníž. prenesená",J425,0)</f>
        <v>0</v>
      </c>
      <c r="BI425" s="191">
        <f>IF(N425="nulová",J425,0)</f>
        <v>0</v>
      </c>
      <c r="BJ425" s="19" t="s">
        <v>171</v>
      </c>
      <c r="BK425" s="191">
        <f>ROUND(I425*H425,2)</f>
        <v>0</v>
      </c>
      <c r="BL425" s="19" t="s">
        <v>91</v>
      </c>
      <c r="BM425" s="190" t="s">
        <v>3669</v>
      </c>
    </row>
    <row r="426" s="2" customFormat="1" ht="16.5" customHeight="1">
      <c r="A426" s="38"/>
      <c r="B426" s="177"/>
      <c r="C426" s="201" t="s">
        <v>1937</v>
      </c>
      <c r="D426" s="201" t="s">
        <v>201</v>
      </c>
      <c r="E426" s="202" t="s">
        <v>3670</v>
      </c>
      <c r="F426" s="203" t="s">
        <v>3671</v>
      </c>
      <c r="G426" s="204" t="s">
        <v>216</v>
      </c>
      <c r="H426" s="205">
        <v>12</v>
      </c>
      <c r="I426" s="206"/>
      <c r="J426" s="207">
        <f>ROUND(I426*H426,2)</f>
        <v>0</v>
      </c>
      <c r="K426" s="208"/>
      <c r="L426" s="209"/>
      <c r="M426" s="210" t="s">
        <v>1</v>
      </c>
      <c r="N426" s="211" t="s">
        <v>42</v>
      </c>
      <c r="O426" s="78"/>
      <c r="P426" s="188">
        <f>O426*H426</f>
        <v>0</v>
      </c>
      <c r="Q426" s="188">
        <v>0</v>
      </c>
      <c r="R426" s="188">
        <f>Q426*H426</f>
        <v>0</v>
      </c>
      <c r="S426" s="188">
        <v>0</v>
      </c>
      <c r="T426" s="189">
        <f>S426*H426</f>
        <v>0</v>
      </c>
      <c r="U426" s="38"/>
      <c r="V426" s="38"/>
      <c r="W426" s="38"/>
      <c r="X426" s="38"/>
      <c r="Y426" s="38"/>
      <c r="Z426" s="38"/>
      <c r="AA426" s="38"/>
      <c r="AB426" s="38"/>
      <c r="AC426" s="38"/>
      <c r="AD426" s="38"/>
      <c r="AE426" s="38"/>
      <c r="AR426" s="190" t="s">
        <v>103</v>
      </c>
      <c r="AT426" s="190" t="s">
        <v>201</v>
      </c>
      <c r="AU426" s="190" t="s">
        <v>81</v>
      </c>
      <c r="AY426" s="19" t="s">
        <v>165</v>
      </c>
      <c r="BE426" s="191">
        <f>IF(N426="základná",J426,0)</f>
        <v>0</v>
      </c>
      <c r="BF426" s="191">
        <f>IF(N426="znížená",J426,0)</f>
        <v>0</v>
      </c>
      <c r="BG426" s="191">
        <f>IF(N426="zákl. prenesená",J426,0)</f>
        <v>0</v>
      </c>
      <c r="BH426" s="191">
        <f>IF(N426="zníž. prenesená",J426,0)</f>
        <v>0</v>
      </c>
      <c r="BI426" s="191">
        <f>IF(N426="nulová",J426,0)</f>
        <v>0</v>
      </c>
      <c r="BJ426" s="19" t="s">
        <v>171</v>
      </c>
      <c r="BK426" s="191">
        <f>ROUND(I426*H426,2)</f>
        <v>0</v>
      </c>
      <c r="BL426" s="19" t="s">
        <v>91</v>
      </c>
      <c r="BM426" s="190" t="s">
        <v>3672</v>
      </c>
    </row>
    <row r="427" s="2" customFormat="1" ht="24.15" customHeight="1">
      <c r="A427" s="38"/>
      <c r="B427" s="177"/>
      <c r="C427" s="178" t="s">
        <v>1945</v>
      </c>
      <c r="D427" s="178" t="s">
        <v>167</v>
      </c>
      <c r="E427" s="179" t="s">
        <v>3673</v>
      </c>
      <c r="F427" s="180" t="s">
        <v>3674</v>
      </c>
      <c r="G427" s="181" t="s">
        <v>216</v>
      </c>
      <c r="H427" s="182">
        <v>2</v>
      </c>
      <c r="I427" s="183"/>
      <c r="J427" s="184">
        <f>ROUND(I427*H427,2)</f>
        <v>0</v>
      </c>
      <c r="K427" s="185"/>
      <c r="L427" s="39"/>
      <c r="M427" s="186" t="s">
        <v>1</v>
      </c>
      <c r="N427" s="187" t="s">
        <v>42</v>
      </c>
      <c r="O427" s="78"/>
      <c r="P427" s="188">
        <f>O427*H427</f>
        <v>0</v>
      </c>
      <c r="Q427" s="188">
        <v>0</v>
      </c>
      <c r="R427" s="188">
        <f>Q427*H427</f>
        <v>0</v>
      </c>
      <c r="S427" s="188">
        <v>0</v>
      </c>
      <c r="T427" s="189">
        <f>S427*H427</f>
        <v>0</v>
      </c>
      <c r="U427" s="38"/>
      <c r="V427" s="38"/>
      <c r="W427" s="38"/>
      <c r="X427" s="38"/>
      <c r="Y427" s="38"/>
      <c r="Z427" s="38"/>
      <c r="AA427" s="38"/>
      <c r="AB427" s="38"/>
      <c r="AC427" s="38"/>
      <c r="AD427" s="38"/>
      <c r="AE427" s="38"/>
      <c r="AR427" s="190" t="s">
        <v>91</v>
      </c>
      <c r="AT427" s="190" t="s">
        <v>167</v>
      </c>
      <c r="AU427" s="190" t="s">
        <v>81</v>
      </c>
      <c r="AY427" s="19" t="s">
        <v>165</v>
      </c>
      <c r="BE427" s="191">
        <f>IF(N427="základná",J427,0)</f>
        <v>0</v>
      </c>
      <c r="BF427" s="191">
        <f>IF(N427="znížená",J427,0)</f>
        <v>0</v>
      </c>
      <c r="BG427" s="191">
        <f>IF(N427="zákl. prenesená",J427,0)</f>
        <v>0</v>
      </c>
      <c r="BH427" s="191">
        <f>IF(N427="zníž. prenesená",J427,0)</f>
        <v>0</v>
      </c>
      <c r="BI427" s="191">
        <f>IF(N427="nulová",J427,0)</f>
        <v>0</v>
      </c>
      <c r="BJ427" s="19" t="s">
        <v>171</v>
      </c>
      <c r="BK427" s="191">
        <f>ROUND(I427*H427,2)</f>
        <v>0</v>
      </c>
      <c r="BL427" s="19" t="s">
        <v>91</v>
      </c>
      <c r="BM427" s="190" t="s">
        <v>3675</v>
      </c>
    </row>
    <row r="428" s="2" customFormat="1" ht="16.5" customHeight="1">
      <c r="A428" s="38"/>
      <c r="B428" s="177"/>
      <c r="C428" s="178" t="s">
        <v>1952</v>
      </c>
      <c r="D428" s="178" t="s">
        <v>167</v>
      </c>
      <c r="E428" s="179" t="s">
        <v>3676</v>
      </c>
      <c r="F428" s="180" t="s">
        <v>3677</v>
      </c>
      <c r="G428" s="181" t="s">
        <v>216</v>
      </c>
      <c r="H428" s="182">
        <v>50</v>
      </c>
      <c r="I428" s="183"/>
      <c r="J428" s="184">
        <f>ROUND(I428*H428,2)</f>
        <v>0</v>
      </c>
      <c r="K428" s="185"/>
      <c r="L428" s="39"/>
      <c r="M428" s="186" t="s">
        <v>1</v>
      </c>
      <c r="N428" s="187" t="s">
        <v>42</v>
      </c>
      <c r="O428" s="78"/>
      <c r="P428" s="188">
        <f>O428*H428</f>
        <v>0</v>
      </c>
      <c r="Q428" s="188">
        <v>0</v>
      </c>
      <c r="R428" s="188">
        <f>Q428*H428</f>
        <v>0</v>
      </c>
      <c r="S428" s="188">
        <v>0</v>
      </c>
      <c r="T428" s="189">
        <f>S428*H428</f>
        <v>0</v>
      </c>
      <c r="U428" s="38"/>
      <c r="V428" s="38"/>
      <c r="W428" s="38"/>
      <c r="X428" s="38"/>
      <c r="Y428" s="38"/>
      <c r="Z428" s="38"/>
      <c r="AA428" s="38"/>
      <c r="AB428" s="38"/>
      <c r="AC428" s="38"/>
      <c r="AD428" s="38"/>
      <c r="AE428" s="38"/>
      <c r="AR428" s="190" t="s">
        <v>91</v>
      </c>
      <c r="AT428" s="190" t="s">
        <v>167</v>
      </c>
      <c r="AU428" s="190" t="s">
        <v>81</v>
      </c>
      <c r="AY428" s="19" t="s">
        <v>165</v>
      </c>
      <c r="BE428" s="191">
        <f>IF(N428="základná",J428,0)</f>
        <v>0</v>
      </c>
      <c r="BF428" s="191">
        <f>IF(N428="znížená",J428,0)</f>
        <v>0</v>
      </c>
      <c r="BG428" s="191">
        <f>IF(N428="zákl. prenesená",J428,0)</f>
        <v>0</v>
      </c>
      <c r="BH428" s="191">
        <f>IF(N428="zníž. prenesená",J428,0)</f>
        <v>0</v>
      </c>
      <c r="BI428" s="191">
        <f>IF(N428="nulová",J428,0)</f>
        <v>0</v>
      </c>
      <c r="BJ428" s="19" t="s">
        <v>171</v>
      </c>
      <c r="BK428" s="191">
        <f>ROUND(I428*H428,2)</f>
        <v>0</v>
      </c>
      <c r="BL428" s="19" t="s">
        <v>91</v>
      </c>
      <c r="BM428" s="190" t="s">
        <v>3678</v>
      </c>
    </row>
    <row r="429" s="2" customFormat="1" ht="24.15" customHeight="1">
      <c r="A429" s="38"/>
      <c r="B429" s="177"/>
      <c r="C429" s="178" t="s">
        <v>1956</v>
      </c>
      <c r="D429" s="178" t="s">
        <v>167</v>
      </c>
      <c r="E429" s="179" t="s">
        <v>3679</v>
      </c>
      <c r="F429" s="180" t="s">
        <v>3680</v>
      </c>
      <c r="G429" s="181" t="s">
        <v>222</v>
      </c>
      <c r="H429" s="182">
        <v>1330</v>
      </c>
      <c r="I429" s="183"/>
      <c r="J429" s="184">
        <f>ROUND(I429*H429,2)</f>
        <v>0</v>
      </c>
      <c r="K429" s="185"/>
      <c r="L429" s="39"/>
      <c r="M429" s="186" t="s">
        <v>1</v>
      </c>
      <c r="N429" s="187" t="s">
        <v>42</v>
      </c>
      <c r="O429" s="78"/>
      <c r="P429" s="188">
        <f>O429*H429</f>
        <v>0</v>
      </c>
      <c r="Q429" s="188">
        <v>0</v>
      </c>
      <c r="R429" s="188">
        <f>Q429*H429</f>
        <v>0</v>
      </c>
      <c r="S429" s="188">
        <v>0</v>
      </c>
      <c r="T429" s="189">
        <f>S429*H429</f>
        <v>0</v>
      </c>
      <c r="U429" s="38"/>
      <c r="V429" s="38"/>
      <c r="W429" s="38"/>
      <c r="X429" s="38"/>
      <c r="Y429" s="38"/>
      <c r="Z429" s="38"/>
      <c r="AA429" s="38"/>
      <c r="AB429" s="38"/>
      <c r="AC429" s="38"/>
      <c r="AD429" s="38"/>
      <c r="AE429" s="38"/>
      <c r="AR429" s="190" t="s">
        <v>91</v>
      </c>
      <c r="AT429" s="190" t="s">
        <v>167</v>
      </c>
      <c r="AU429" s="190" t="s">
        <v>81</v>
      </c>
      <c r="AY429" s="19" t="s">
        <v>165</v>
      </c>
      <c r="BE429" s="191">
        <f>IF(N429="základná",J429,0)</f>
        <v>0</v>
      </c>
      <c r="BF429" s="191">
        <f>IF(N429="znížená",J429,0)</f>
        <v>0</v>
      </c>
      <c r="BG429" s="191">
        <f>IF(N429="zákl. prenesená",J429,0)</f>
        <v>0</v>
      </c>
      <c r="BH429" s="191">
        <f>IF(N429="zníž. prenesená",J429,0)</f>
        <v>0</v>
      </c>
      <c r="BI429" s="191">
        <f>IF(N429="nulová",J429,0)</f>
        <v>0</v>
      </c>
      <c r="BJ429" s="19" t="s">
        <v>171</v>
      </c>
      <c r="BK429" s="191">
        <f>ROUND(I429*H429,2)</f>
        <v>0</v>
      </c>
      <c r="BL429" s="19" t="s">
        <v>91</v>
      </c>
      <c r="BM429" s="190" t="s">
        <v>3681</v>
      </c>
    </row>
    <row r="430" s="2" customFormat="1" ht="24.15" customHeight="1">
      <c r="A430" s="38"/>
      <c r="B430" s="177"/>
      <c r="C430" s="201" t="s">
        <v>1960</v>
      </c>
      <c r="D430" s="201" t="s">
        <v>201</v>
      </c>
      <c r="E430" s="202" t="s">
        <v>3682</v>
      </c>
      <c r="F430" s="203" t="s">
        <v>3680</v>
      </c>
      <c r="G430" s="204" t="s">
        <v>222</v>
      </c>
      <c r="H430" s="205">
        <v>1330</v>
      </c>
      <c r="I430" s="206"/>
      <c r="J430" s="207">
        <f>ROUND(I430*H430,2)</f>
        <v>0</v>
      </c>
      <c r="K430" s="208"/>
      <c r="L430" s="209"/>
      <c r="M430" s="210" t="s">
        <v>1</v>
      </c>
      <c r="N430" s="211" t="s">
        <v>42</v>
      </c>
      <c r="O430" s="78"/>
      <c r="P430" s="188">
        <f>O430*H430</f>
        <v>0</v>
      </c>
      <c r="Q430" s="188">
        <v>0</v>
      </c>
      <c r="R430" s="188">
        <f>Q430*H430</f>
        <v>0</v>
      </c>
      <c r="S430" s="188">
        <v>0</v>
      </c>
      <c r="T430" s="189">
        <f>S430*H430</f>
        <v>0</v>
      </c>
      <c r="U430" s="38"/>
      <c r="V430" s="38"/>
      <c r="W430" s="38"/>
      <c r="X430" s="38"/>
      <c r="Y430" s="38"/>
      <c r="Z430" s="38"/>
      <c r="AA430" s="38"/>
      <c r="AB430" s="38"/>
      <c r="AC430" s="38"/>
      <c r="AD430" s="38"/>
      <c r="AE430" s="38"/>
      <c r="AR430" s="190" t="s">
        <v>103</v>
      </c>
      <c r="AT430" s="190" t="s">
        <v>201</v>
      </c>
      <c r="AU430" s="190" t="s">
        <v>81</v>
      </c>
      <c r="AY430" s="19" t="s">
        <v>165</v>
      </c>
      <c r="BE430" s="191">
        <f>IF(N430="základná",J430,0)</f>
        <v>0</v>
      </c>
      <c r="BF430" s="191">
        <f>IF(N430="znížená",J430,0)</f>
        <v>0</v>
      </c>
      <c r="BG430" s="191">
        <f>IF(N430="zákl. prenesená",J430,0)</f>
        <v>0</v>
      </c>
      <c r="BH430" s="191">
        <f>IF(N430="zníž. prenesená",J430,0)</f>
        <v>0</v>
      </c>
      <c r="BI430" s="191">
        <f>IF(N430="nulová",J430,0)</f>
        <v>0</v>
      </c>
      <c r="BJ430" s="19" t="s">
        <v>171</v>
      </c>
      <c r="BK430" s="191">
        <f>ROUND(I430*H430,2)</f>
        <v>0</v>
      </c>
      <c r="BL430" s="19" t="s">
        <v>91</v>
      </c>
      <c r="BM430" s="190" t="s">
        <v>3683</v>
      </c>
    </row>
    <row r="431" s="2" customFormat="1" ht="44.25" customHeight="1">
      <c r="A431" s="38"/>
      <c r="B431" s="177"/>
      <c r="C431" s="178" t="s">
        <v>1964</v>
      </c>
      <c r="D431" s="178" t="s">
        <v>167</v>
      </c>
      <c r="E431" s="179" t="s">
        <v>3684</v>
      </c>
      <c r="F431" s="180" t="s">
        <v>3685</v>
      </c>
      <c r="G431" s="181" t="s">
        <v>222</v>
      </c>
      <c r="H431" s="182">
        <v>100</v>
      </c>
      <c r="I431" s="183"/>
      <c r="J431" s="184">
        <f>ROUND(I431*H431,2)</f>
        <v>0</v>
      </c>
      <c r="K431" s="185"/>
      <c r="L431" s="39"/>
      <c r="M431" s="186" t="s">
        <v>1</v>
      </c>
      <c r="N431" s="187" t="s">
        <v>42</v>
      </c>
      <c r="O431" s="78"/>
      <c r="P431" s="188">
        <f>O431*H431</f>
        <v>0</v>
      </c>
      <c r="Q431" s="188">
        <v>0</v>
      </c>
      <c r="R431" s="188">
        <f>Q431*H431</f>
        <v>0</v>
      </c>
      <c r="S431" s="188">
        <v>0</v>
      </c>
      <c r="T431" s="189">
        <f>S431*H431</f>
        <v>0</v>
      </c>
      <c r="U431" s="38"/>
      <c r="V431" s="38"/>
      <c r="W431" s="38"/>
      <c r="X431" s="38"/>
      <c r="Y431" s="38"/>
      <c r="Z431" s="38"/>
      <c r="AA431" s="38"/>
      <c r="AB431" s="38"/>
      <c r="AC431" s="38"/>
      <c r="AD431" s="38"/>
      <c r="AE431" s="38"/>
      <c r="AR431" s="190" t="s">
        <v>91</v>
      </c>
      <c r="AT431" s="190" t="s">
        <v>167</v>
      </c>
      <c r="AU431" s="190" t="s">
        <v>81</v>
      </c>
      <c r="AY431" s="19" t="s">
        <v>165</v>
      </c>
      <c r="BE431" s="191">
        <f>IF(N431="základná",J431,0)</f>
        <v>0</v>
      </c>
      <c r="BF431" s="191">
        <f>IF(N431="znížená",J431,0)</f>
        <v>0</v>
      </c>
      <c r="BG431" s="191">
        <f>IF(N431="zákl. prenesená",J431,0)</f>
        <v>0</v>
      </c>
      <c r="BH431" s="191">
        <f>IF(N431="zníž. prenesená",J431,0)</f>
        <v>0</v>
      </c>
      <c r="BI431" s="191">
        <f>IF(N431="nulová",J431,0)</f>
        <v>0</v>
      </c>
      <c r="BJ431" s="19" t="s">
        <v>171</v>
      </c>
      <c r="BK431" s="191">
        <f>ROUND(I431*H431,2)</f>
        <v>0</v>
      </c>
      <c r="BL431" s="19" t="s">
        <v>91</v>
      </c>
      <c r="BM431" s="190" t="s">
        <v>3686</v>
      </c>
    </row>
    <row r="432" s="2" customFormat="1" ht="44.25" customHeight="1">
      <c r="A432" s="38"/>
      <c r="B432" s="177"/>
      <c r="C432" s="201" t="s">
        <v>1972</v>
      </c>
      <c r="D432" s="201" t="s">
        <v>201</v>
      </c>
      <c r="E432" s="202" t="s">
        <v>3684</v>
      </c>
      <c r="F432" s="203" t="s">
        <v>3685</v>
      </c>
      <c r="G432" s="204" t="s">
        <v>222</v>
      </c>
      <c r="H432" s="205">
        <v>100</v>
      </c>
      <c r="I432" s="206"/>
      <c r="J432" s="207">
        <f>ROUND(I432*H432,2)</f>
        <v>0</v>
      </c>
      <c r="K432" s="208"/>
      <c r="L432" s="209"/>
      <c r="M432" s="210" t="s">
        <v>1</v>
      </c>
      <c r="N432" s="211" t="s">
        <v>42</v>
      </c>
      <c r="O432" s="78"/>
      <c r="P432" s="188">
        <f>O432*H432</f>
        <v>0</v>
      </c>
      <c r="Q432" s="188">
        <v>0</v>
      </c>
      <c r="R432" s="188">
        <f>Q432*H432</f>
        <v>0</v>
      </c>
      <c r="S432" s="188">
        <v>0</v>
      </c>
      <c r="T432" s="189">
        <f>S432*H432</f>
        <v>0</v>
      </c>
      <c r="U432" s="38"/>
      <c r="V432" s="38"/>
      <c r="W432" s="38"/>
      <c r="X432" s="38"/>
      <c r="Y432" s="38"/>
      <c r="Z432" s="38"/>
      <c r="AA432" s="38"/>
      <c r="AB432" s="38"/>
      <c r="AC432" s="38"/>
      <c r="AD432" s="38"/>
      <c r="AE432" s="38"/>
      <c r="AR432" s="190" t="s">
        <v>103</v>
      </c>
      <c r="AT432" s="190" t="s">
        <v>201</v>
      </c>
      <c r="AU432" s="190" t="s">
        <v>81</v>
      </c>
      <c r="AY432" s="19" t="s">
        <v>165</v>
      </c>
      <c r="BE432" s="191">
        <f>IF(N432="základná",J432,0)</f>
        <v>0</v>
      </c>
      <c r="BF432" s="191">
        <f>IF(N432="znížená",J432,0)</f>
        <v>0</v>
      </c>
      <c r="BG432" s="191">
        <f>IF(N432="zákl. prenesená",J432,0)</f>
        <v>0</v>
      </c>
      <c r="BH432" s="191">
        <f>IF(N432="zníž. prenesená",J432,0)</f>
        <v>0</v>
      </c>
      <c r="BI432" s="191">
        <f>IF(N432="nulová",J432,0)</f>
        <v>0</v>
      </c>
      <c r="BJ432" s="19" t="s">
        <v>171</v>
      </c>
      <c r="BK432" s="191">
        <f>ROUND(I432*H432,2)</f>
        <v>0</v>
      </c>
      <c r="BL432" s="19" t="s">
        <v>91</v>
      </c>
      <c r="BM432" s="190" t="s">
        <v>3687</v>
      </c>
    </row>
    <row r="433" s="2" customFormat="1" ht="16.5" customHeight="1">
      <c r="A433" s="38"/>
      <c r="B433" s="177"/>
      <c r="C433" s="178" t="s">
        <v>2028</v>
      </c>
      <c r="D433" s="178" t="s">
        <v>167</v>
      </c>
      <c r="E433" s="179" t="s">
        <v>3688</v>
      </c>
      <c r="F433" s="180" t="s">
        <v>3689</v>
      </c>
      <c r="G433" s="181" t="s">
        <v>222</v>
      </c>
      <c r="H433" s="182">
        <v>53</v>
      </c>
      <c r="I433" s="183"/>
      <c r="J433" s="184">
        <f>ROUND(I433*H433,2)</f>
        <v>0</v>
      </c>
      <c r="K433" s="185"/>
      <c r="L433" s="39"/>
      <c r="M433" s="186" t="s">
        <v>1</v>
      </c>
      <c r="N433" s="187" t="s">
        <v>42</v>
      </c>
      <c r="O433" s="78"/>
      <c r="P433" s="188">
        <f>O433*H433</f>
        <v>0</v>
      </c>
      <c r="Q433" s="188">
        <v>0</v>
      </c>
      <c r="R433" s="188">
        <f>Q433*H433</f>
        <v>0</v>
      </c>
      <c r="S433" s="188">
        <v>0</v>
      </c>
      <c r="T433" s="189">
        <f>S433*H433</f>
        <v>0</v>
      </c>
      <c r="U433" s="38"/>
      <c r="V433" s="38"/>
      <c r="W433" s="38"/>
      <c r="X433" s="38"/>
      <c r="Y433" s="38"/>
      <c r="Z433" s="38"/>
      <c r="AA433" s="38"/>
      <c r="AB433" s="38"/>
      <c r="AC433" s="38"/>
      <c r="AD433" s="38"/>
      <c r="AE433" s="38"/>
      <c r="AR433" s="190" t="s">
        <v>91</v>
      </c>
      <c r="AT433" s="190" t="s">
        <v>167</v>
      </c>
      <c r="AU433" s="190" t="s">
        <v>81</v>
      </c>
      <c r="AY433" s="19" t="s">
        <v>165</v>
      </c>
      <c r="BE433" s="191">
        <f>IF(N433="základná",J433,0)</f>
        <v>0</v>
      </c>
      <c r="BF433" s="191">
        <f>IF(N433="znížená",J433,0)</f>
        <v>0</v>
      </c>
      <c r="BG433" s="191">
        <f>IF(N433="zákl. prenesená",J433,0)</f>
        <v>0</v>
      </c>
      <c r="BH433" s="191">
        <f>IF(N433="zníž. prenesená",J433,0)</f>
        <v>0</v>
      </c>
      <c r="BI433" s="191">
        <f>IF(N433="nulová",J433,0)</f>
        <v>0</v>
      </c>
      <c r="BJ433" s="19" t="s">
        <v>171</v>
      </c>
      <c r="BK433" s="191">
        <f>ROUND(I433*H433,2)</f>
        <v>0</v>
      </c>
      <c r="BL433" s="19" t="s">
        <v>91</v>
      </c>
      <c r="BM433" s="190" t="s">
        <v>3690</v>
      </c>
    </row>
    <row r="434" s="2" customFormat="1" ht="16.5" customHeight="1">
      <c r="A434" s="38"/>
      <c r="B434" s="177"/>
      <c r="C434" s="201" t="s">
        <v>2140</v>
      </c>
      <c r="D434" s="201" t="s">
        <v>201</v>
      </c>
      <c r="E434" s="202" t="s">
        <v>3691</v>
      </c>
      <c r="F434" s="203" t="s">
        <v>3689</v>
      </c>
      <c r="G434" s="204" t="s">
        <v>222</v>
      </c>
      <c r="H434" s="205">
        <v>53</v>
      </c>
      <c r="I434" s="206"/>
      <c r="J434" s="207">
        <f>ROUND(I434*H434,2)</f>
        <v>0</v>
      </c>
      <c r="K434" s="208"/>
      <c r="L434" s="209"/>
      <c r="M434" s="210" t="s">
        <v>1</v>
      </c>
      <c r="N434" s="211" t="s">
        <v>42</v>
      </c>
      <c r="O434" s="78"/>
      <c r="P434" s="188">
        <f>O434*H434</f>
        <v>0</v>
      </c>
      <c r="Q434" s="188">
        <v>0</v>
      </c>
      <c r="R434" s="188">
        <f>Q434*H434</f>
        <v>0</v>
      </c>
      <c r="S434" s="188">
        <v>0</v>
      </c>
      <c r="T434" s="189">
        <f>S434*H434</f>
        <v>0</v>
      </c>
      <c r="U434" s="38"/>
      <c r="V434" s="38"/>
      <c r="W434" s="38"/>
      <c r="X434" s="38"/>
      <c r="Y434" s="38"/>
      <c r="Z434" s="38"/>
      <c r="AA434" s="38"/>
      <c r="AB434" s="38"/>
      <c r="AC434" s="38"/>
      <c r="AD434" s="38"/>
      <c r="AE434" s="38"/>
      <c r="AR434" s="190" t="s">
        <v>103</v>
      </c>
      <c r="AT434" s="190" t="s">
        <v>201</v>
      </c>
      <c r="AU434" s="190" t="s">
        <v>81</v>
      </c>
      <c r="AY434" s="19" t="s">
        <v>165</v>
      </c>
      <c r="BE434" s="191">
        <f>IF(N434="základná",J434,0)</f>
        <v>0</v>
      </c>
      <c r="BF434" s="191">
        <f>IF(N434="znížená",J434,0)</f>
        <v>0</v>
      </c>
      <c r="BG434" s="191">
        <f>IF(N434="zákl. prenesená",J434,0)</f>
        <v>0</v>
      </c>
      <c r="BH434" s="191">
        <f>IF(N434="zníž. prenesená",J434,0)</f>
        <v>0</v>
      </c>
      <c r="BI434" s="191">
        <f>IF(N434="nulová",J434,0)</f>
        <v>0</v>
      </c>
      <c r="BJ434" s="19" t="s">
        <v>171</v>
      </c>
      <c r="BK434" s="191">
        <f>ROUND(I434*H434,2)</f>
        <v>0</v>
      </c>
      <c r="BL434" s="19" t="s">
        <v>91</v>
      </c>
      <c r="BM434" s="190" t="s">
        <v>3692</v>
      </c>
    </row>
    <row r="435" s="2" customFormat="1" ht="16.5" customHeight="1">
      <c r="A435" s="38"/>
      <c r="B435" s="177"/>
      <c r="C435" s="178" t="s">
        <v>2145</v>
      </c>
      <c r="D435" s="178" t="s">
        <v>167</v>
      </c>
      <c r="E435" s="179" t="s">
        <v>3693</v>
      </c>
      <c r="F435" s="180" t="s">
        <v>3694</v>
      </c>
      <c r="G435" s="181" t="s">
        <v>222</v>
      </c>
      <c r="H435" s="182">
        <v>60</v>
      </c>
      <c r="I435" s="183"/>
      <c r="J435" s="184">
        <f>ROUND(I435*H435,2)</f>
        <v>0</v>
      </c>
      <c r="K435" s="185"/>
      <c r="L435" s="39"/>
      <c r="M435" s="186" t="s">
        <v>1</v>
      </c>
      <c r="N435" s="187" t="s">
        <v>42</v>
      </c>
      <c r="O435" s="78"/>
      <c r="P435" s="188">
        <f>O435*H435</f>
        <v>0</v>
      </c>
      <c r="Q435" s="188">
        <v>0</v>
      </c>
      <c r="R435" s="188">
        <f>Q435*H435</f>
        <v>0</v>
      </c>
      <c r="S435" s="188">
        <v>0</v>
      </c>
      <c r="T435" s="189">
        <f>S435*H435</f>
        <v>0</v>
      </c>
      <c r="U435" s="38"/>
      <c r="V435" s="38"/>
      <c r="W435" s="38"/>
      <c r="X435" s="38"/>
      <c r="Y435" s="38"/>
      <c r="Z435" s="38"/>
      <c r="AA435" s="38"/>
      <c r="AB435" s="38"/>
      <c r="AC435" s="38"/>
      <c r="AD435" s="38"/>
      <c r="AE435" s="38"/>
      <c r="AR435" s="190" t="s">
        <v>91</v>
      </c>
      <c r="AT435" s="190" t="s">
        <v>167</v>
      </c>
      <c r="AU435" s="190" t="s">
        <v>81</v>
      </c>
      <c r="AY435" s="19" t="s">
        <v>165</v>
      </c>
      <c r="BE435" s="191">
        <f>IF(N435="základná",J435,0)</f>
        <v>0</v>
      </c>
      <c r="BF435" s="191">
        <f>IF(N435="znížená",J435,0)</f>
        <v>0</v>
      </c>
      <c r="BG435" s="191">
        <f>IF(N435="zákl. prenesená",J435,0)</f>
        <v>0</v>
      </c>
      <c r="BH435" s="191">
        <f>IF(N435="zníž. prenesená",J435,0)</f>
        <v>0</v>
      </c>
      <c r="BI435" s="191">
        <f>IF(N435="nulová",J435,0)</f>
        <v>0</v>
      </c>
      <c r="BJ435" s="19" t="s">
        <v>171</v>
      </c>
      <c r="BK435" s="191">
        <f>ROUND(I435*H435,2)</f>
        <v>0</v>
      </c>
      <c r="BL435" s="19" t="s">
        <v>91</v>
      </c>
      <c r="BM435" s="190" t="s">
        <v>3695</v>
      </c>
    </row>
    <row r="436" s="2" customFormat="1" ht="16.5" customHeight="1">
      <c r="A436" s="38"/>
      <c r="B436" s="177"/>
      <c r="C436" s="201" t="s">
        <v>2151</v>
      </c>
      <c r="D436" s="201" t="s">
        <v>201</v>
      </c>
      <c r="E436" s="202" t="s">
        <v>3696</v>
      </c>
      <c r="F436" s="203" t="s">
        <v>3694</v>
      </c>
      <c r="G436" s="204" t="s">
        <v>222</v>
      </c>
      <c r="H436" s="205">
        <v>60</v>
      </c>
      <c r="I436" s="206"/>
      <c r="J436" s="207">
        <f>ROUND(I436*H436,2)</f>
        <v>0</v>
      </c>
      <c r="K436" s="208"/>
      <c r="L436" s="209"/>
      <c r="M436" s="210" t="s">
        <v>1</v>
      </c>
      <c r="N436" s="211" t="s">
        <v>42</v>
      </c>
      <c r="O436" s="78"/>
      <c r="P436" s="188">
        <f>O436*H436</f>
        <v>0</v>
      </c>
      <c r="Q436" s="188">
        <v>0</v>
      </c>
      <c r="R436" s="188">
        <f>Q436*H436</f>
        <v>0</v>
      </c>
      <c r="S436" s="188">
        <v>0</v>
      </c>
      <c r="T436" s="189">
        <f>S436*H436</f>
        <v>0</v>
      </c>
      <c r="U436" s="38"/>
      <c r="V436" s="38"/>
      <c r="W436" s="38"/>
      <c r="X436" s="38"/>
      <c r="Y436" s="38"/>
      <c r="Z436" s="38"/>
      <c r="AA436" s="38"/>
      <c r="AB436" s="38"/>
      <c r="AC436" s="38"/>
      <c r="AD436" s="38"/>
      <c r="AE436" s="38"/>
      <c r="AR436" s="190" t="s">
        <v>103</v>
      </c>
      <c r="AT436" s="190" t="s">
        <v>201</v>
      </c>
      <c r="AU436" s="190" t="s">
        <v>81</v>
      </c>
      <c r="AY436" s="19" t="s">
        <v>165</v>
      </c>
      <c r="BE436" s="191">
        <f>IF(N436="základná",J436,0)</f>
        <v>0</v>
      </c>
      <c r="BF436" s="191">
        <f>IF(N436="znížená",J436,0)</f>
        <v>0</v>
      </c>
      <c r="BG436" s="191">
        <f>IF(N436="zákl. prenesená",J436,0)</f>
        <v>0</v>
      </c>
      <c r="BH436" s="191">
        <f>IF(N436="zníž. prenesená",J436,0)</f>
        <v>0</v>
      </c>
      <c r="BI436" s="191">
        <f>IF(N436="nulová",J436,0)</f>
        <v>0</v>
      </c>
      <c r="BJ436" s="19" t="s">
        <v>171</v>
      </c>
      <c r="BK436" s="191">
        <f>ROUND(I436*H436,2)</f>
        <v>0</v>
      </c>
      <c r="BL436" s="19" t="s">
        <v>91</v>
      </c>
      <c r="BM436" s="190" t="s">
        <v>3697</v>
      </c>
    </row>
    <row r="437" s="2" customFormat="1" ht="24.15" customHeight="1">
      <c r="A437" s="38"/>
      <c r="B437" s="177"/>
      <c r="C437" s="178" t="s">
        <v>2161</v>
      </c>
      <c r="D437" s="178" t="s">
        <v>167</v>
      </c>
      <c r="E437" s="179" t="s">
        <v>3698</v>
      </c>
      <c r="F437" s="180" t="s">
        <v>3699</v>
      </c>
      <c r="G437" s="181" t="s">
        <v>222</v>
      </c>
      <c r="H437" s="182">
        <v>37</v>
      </c>
      <c r="I437" s="183"/>
      <c r="J437" s="184">
        <f>ROUND(I437*H437,2)</f>
        <v>0</v>
      </c>
      <c r="K437" s="185"/>
      <c r="L437" s="39"/>
      <c r="M437" s="186" t="s">
        <v>1</v>
      </c>
      <c r="N437" s="187" t="s">
        <v>42</v>
      </c>
      <c r="O437" s="78"/>
      <c r="P437" s="188">
        <f>O437*H437</f>
        <v>0</v>
      </c>
      <c r="Q437" s="188">
        <v>0</v>
      </c>
      <c r="R437" s="188">
        <f>Q437*H437</f>
        <v>0</v>
      </c>
      <c r="S437" s="188">
        <v>0</v>
      </c>
      <c r="T437" s="189">
        <f>S437*H437</f>
        <v>0</v>
      </c>
      <c r="U437" s="38"/>
      <c r="V437" s="38"/>
      <c r="W437" s="38"/>
      <c r="X437" s="38"/>
      <c r="Y437" s="38"/>
      <c r="Z437" s="38"/>
      <c r="AA437" s="38"/>
      <c r="AB437" s="38"/>
      <c r="AC437" s="38"/>
      <c r="AD437" s="38"/>
      <c r="AE437" s="38"/>
      <c r="AR437" s="190" t="s">
        <v>91</v>
      </c>
      <c r="AT437" s="190" t="s">
        <v>167</v>
      </c>
      <c r="AU437" s="190" t="s">
        <v>81</v>
      </c>
      <c r="AY437" s="19" t="s">
        <v>165</v>
      </c>
      <c r="BE437" s="191">
        <f>IF(N437="základná",J437,0)</f>
        <v>0</v>
      </c>
      <c r="BF437" s="191">
        <f>IF(N437="znížená",J437,0)</f>
        <v>0</v>
      </c>
      <c r="BG437" s="191">
        <f>IF(N437="zákl. prenesená",J437,0)</f>
        <v>0</v>
      </c>
      <c r="BH437" s="191">
        <f>IF(N437="zníž. prenesená",J437,0)</f>
        <v>0</v>
      </c>
      <c r="BI437" s="191">
        <f>IF(N437="nulová",J437,0)</f>
        <v>0</v>
      </c>
      <c r="BJ437" s="19" t="s">
        <v>171</v>
      </c>
      <c r="BK437" s="191">
        <f>ROUND(I437*H437,2)</f>
        <v>0</v>
      </c>
      <c r="BL437" s="19" t="s">
        <v>91</v>
      </c>
      <c r="BM437" s="190" t="s">
        <v>3700</v>
      </c>
    </row>
    <row r="438" s="2" customFormat="1" ht="24.15" customHeight="1">
      <c r="A438" s="38"/>
      <c r="B438" s="177"/>
      <c r="C438" s="201" t="s">
        <v>2177</v>
      </c>
      <c r="D438" s="201" t="s">
        <v>201</v>
      </c>
      <c r="E438" s="202" t="s">
        <v>3701</v>
      </c>
      <c r="F438" s="203" t="s">
        <v>3699</v>
      </c>
      <c r="G438" s="204" t="s">
        <v>222</v>
      </c>
      <c r="H438" s="205">
        <v>37</v>
      </c>
      <c r="I438" s="206"/>
      <c r="J438" s="207">
        <f>ROUND(I438*H438,2)</f>
        <v>0</v>
      </c>
      <c r="K438" s="208"/>
      <c r="L438" s="209"/>
      <c r="M438" s="210" t="s">
        <v>1</v>
      </c>
      <c r="N438" s="211" t="s">
        <v>42</v>
      </c>
      <c r="O438" s="78"/>
      <c r="P438" s="188">
        <f>O438*H438</f>
        <v>0</v>
      </c>
      <c r="Q438" s="188">
        <v>0</v>
      </c>
      <c r="R438" s="188">
        <f>Q438*H438</f>
        <v>0</v>
      </c>
      <c r="S438" s="188">
        <v>0</v>
      </c>
      <c r="T438" s="189">
        <f>S438*H438</f>
        <v>0</v>
      </c>
      <c r="U438" s="38"/>
      <c r="V438" s="38"/>
      <c r="W438" s="38"/>
      <c r="X438" s="38"/>
      <c r="Y438" s="38"/>
      <c r="Z438" s="38"/>
      <c r="AA438" s="38"/>
      <c r="AB438" s="38"/>
      <c r="AC438" s="38"/>
      <c r="AD438" s="38"/>
      <c r="AE438" s="38"/>
      <c r="AR438" s="190" t="s">
        <v>103</v>
      </c>
      <c r="AT438" s="190" t="s">
        <v>201</v>
      </c>
      <c r="AU438" s="190" t="s">
        <v>81</v>
      </c>
      <c r="AY438" s="19" t="s">
        <v>165</v>
      </c>
      <c r="BE438" s="191">
        <f>IF(N438="základná",J438,0)</f>
        <v>0</v>
      </c>
      <c r="BF438" s="191">
        <f>IF(N438="znížená",J438,0)</f>
        <v>0</v>
      </c>
      <c r="BG438" s="191">
        <f>IF(N438="zákl. prenesená",J438,0)</f>
        <v>0</v>
      </c>
      <c r="BH438" s="191">
        <f>IF(N438="zníž. prenesená",J438,0)</f>
        <v>0</v>
      </c>
      <c r="BI438" s="191">
        <f>IF(N438="nulová",J438,0)</f>
        <v>0</v>
      </c>
      <c r="BJ438" s="19" t="s">
        <v>171</v>
      </c>
      <c r="BK438" s="191">
        <f>ROUND(I438*H438,2)</f>
        <v>0</v>
      </c>
      <c r="BL438" s="19" t="s">
        <v>91</v>
      </c>
      <c r="BM438" s="190" t="s">
        <v>3702</v>
      </c>
    </row>
    <row r="439" s="2" customFormat="1" ht="24.15" customHeight="1">
      <c r="A439" s="38"/>
      <c r="B439" s="177"/>
      <c r="C439" s="178" t="s">
        <v>2183</v>
      </c>
      <c r="D439" s="178" t="s">
        <v>167</v>
      </c>
      <c r="E439" s="179" t="s">
        <v>3703</v>
      </c>
      <c r="F439" s="180" t="s">
        <v>3704</v>
      </c>
      <c r="G439" s="181" t="s">
        <v>222</v>
      </c>
      <c r="H439" s="182">
        <v>53</v>
      </c>
      <c r="I439" s="183"/>
      <c r="J439" s="184">
        <f>ROUND(I439*H439,2)</f>
        <v>0</v>
      </c>
      <c r="K439" s="185"/>
      <c r="L439" s="39"/>
      <c r="M439" s="186" t="s">
        <v>1</v>
      </c>
      <c r="N439" s="187" t="s">
        <v>42</v>
      </c>
      <c r="O439" s="78"/>
      <c r="P439" s="188">
        <f>O439*H439</f>
        <v>0</v>
      </c>
      <c r="Q439" s="188">
        <v>0</v>
      </c>
      <c r="R439" s="188">
        <f>Q439*H439</f>
        <v>0</v>
      </c>
      <c r="S439" s="188">
        <v>0</v>
      </c>
      <c r="T439" s="189">
        <f>S439*H439</f>
        <v>0</v>
      </c>
      <c r="U439" s="38"/>
      <c r="V439" s="38"/>
      <c r="W439" s="38"/>
      <c r="X439" s="38"/>
      <c r="Y439" s="38"/>
      <c r="Z439" s="38"/>
      <c r="AA439" s="38"/>
      <c r="AB439" s="38"/>
      <c r="AC439" s="38"/>
      <c r="AD439" s="38"/>
      <c r="AE439" s="38"/>
      <c r="AR439" s="190" t="s">
        <v>91</v>
      </c>
      <c r="AT439" s="190" t="s">
        <v>167</v>
      </c>
      <c r="AU439" s="190" t="s">
        <v>81</v>
      </c>
      <c r="AY439" s="19" t="s">
        <v>165</v>
      </c>
      <c r="BE439" s="191">
        <f>IF(N439="základná",J439,0)</f>
        <v>0</v>
      </c>
      <c r="BF439" s="191">
        <f>IF(N439="znížená",J439,0)</f>
        <v>0</v>
      </c>
      <c r="BG439" s="191">
        <f>IF(N439="zákl. prenesená",J439,0)</f>
        <v>0</v>
      </c>
      <c r="BH439" s="191">
        <f>IF(N439="zníž. prenesená",J439,0)</f>
        <v>0</v>
      </c>
      <c r="BI439" s="191">
        <f>IF(N439="nulová",J439,0)</f>
        <v>0</v>
      </c>
      <c r="BJ439" s="19" t="s">
        <v>171</v>
      </c>
      <c r="BK439" s="191">
        <f>ROUND(I439*H439,2)</f>
        <v>0</v>
      </c>
      <c r="BL439" s="19" t="s">
        <v>91</v>
      </c>
      <c r="BM439" s="190" t="s">
        <v>3705</v>
      </c>
    </row>
    <row r="440" s="2" customFormat="1" ht="24.15" customHeight="1">
      <c r="A440" s="38"/>
      <c r="B440" s="177"/>
      <c r="C440" s="201" t="s">
        <v>2200</v>
      </c>
      <c r="D440" s="201" t="s">
        <v>201</v>
      </c>
      <c r="E440" s="202" t="s">
        <v>3706</v>
      </c>
      <c r="F440" s="203" t="s">
        <v>3704</v>
      </c>
      <c r="G440" s="204" t="s">
        <v>222</v>
      </c>
      <c r="H440" s="205">
        <v>53</v>
      </c>
      <c r="I440" s="206"/>
      <c r="J440" s="207">
        <f>ROUND(I440*H440,2)</f>
        <v>0</v>
      </c>
      <c r="K440" s="208"/>
      <c r="L440" s="209"/>
      <c r="M440" s="210" t="s">
        <v>1</v>
      </c>
      <c r="N440" s="211" t="s">
        <v>42</v>
      </c>
      <c r="O440" s="78"/>
      <c r="P440" s="188">
        <f>O440*H440</f>
        <v>0</v>
      </c>
      <c r="Q440" s="188">
        <v>0</v>
      </c>
      <c r="R440" s="188">
        <f>Q440*H440</f>
        <v>0</v>
      </c>
      <c r="S440" s="188">
        <v>0</v>
      </c>
      <c r="T440" s="189">
        <f>S440*H440</f>
        <v>0</v>
      </c>
      <c r="U440" s="38"/>
      <c r="V440" s="38"/>
      <c r="W440" s="38"/>
      <c r="X440" s="38"/>
      <c r="Y440" s="38"/>
      <c r="Z440" s="38"/>
      <c r="AA440" s="38"/>
      <c r="AB440" s="38"/>
      <c r="AC440" s="38"/>
      <c r="AD440" s="38"/>
      <c r="AE440" s="38"/>
      <c r="AR440" s="190" t="s">
        <v>103</v>
      </c>
      <c r="AT440" s="190" t="s">
        <v>201</v>
      </c>
      <c r="AU440" s="190" t="s">
        <v>81</v>
      </c>
      <c r="AY440" s="19" t="s">
        <v>165</v>
      </c>
      <c r="BE440" s="191">
        <f>IF(N440="základná",J440,0)</f>
        <v>0</v>
      </c>
      <c r="BF440" s="191">
        <f>IF(N440="znížená",J440,0)</f>
        <v>0</v>
      </c>
      <c r="BG440" s="191">
        <f>IF(N440="zákl. prenesená",J440,0)</f>
        <v>0</v>
      </c>
      <c r="BH440" s="191">
        <f>IF(N440="zníž. prenesená",J440,0)</f>
        <v>0</v>
      </c>
      <c r="BI440" s="191">
        <f>IF(N440="nulová",J440,0)</f>
        <v>0</v>
      </c>
      <c r="BJ440" s="19" t="s">
        <v>171</v>
      </c>
      <c r="BK440" s="191">
        <f>ROUND(I440*H440,2)</f>
        <v>0</v>
      </c>
      <c r="BL440" s="19" t="s">
        <v>91</v>
      </c>
      <c r="BM440" s="190" t="s">
        <v>3707</v>
      </c>
    </row>
    <row r="441" s="2" customFormat="1" ht="24.15" customHeight="1">
      <c r="A441" s="38"/>
      <c r="B441" s="177"/>
      <c r="C441" s="178" t="s">
        <v>2204</v>
      </c>
      <c r="D441" s="178" t="s">
        <v>167</v>
      </c>
      <c r="E441" s="179" t="s">
        <v>3708</v>
      </c>
      <c r="F441" s="180" t="s">
        <v>3709</v>
      </c>
      <c r="G441" s="181" t="s">
        <v>222</v>
      </c>
      <c r="H441" s="182">
        <v>138</v>
      </c>
      <c r="I441" s="183"/>
      <c r="J441" s="184">
        <f>ROUND(I441*H441,2)</f>
        <v>0</v>
      </c>
      <c r="K441" s="185"/>
      <c r="L441" s="39"/>
      <c r="M441" s="186" t="s">
        <v>1</v>
      </c>
      <c r="N441" s="187" t="s">
        <v>42</v>
      </c>
      <c r="O441" s="78"/>
      <c r="P441" s="188">
        <f>O441*H441</f>
        <v>0</v>
      </c>
      <c r="Q441" s="188">
        <v>0</v>
      </c>
      <c r="R441" s="188">
        <f>Q441*H441</f>
        <v>0</v>
      </c>
      <c r="S441" s="188">
        <v>0</v>
      </c>
      <c r="T441" s="189">
        <f>S441*H441</f>
        <v>0</v>
      </c>
      <c r="U441" s="38"/>
      <c r="V441" s="38"/>
      <c r="W441" s="38"/>
      <c r="X441" s="38"/>
      <c r="Y441" s="38"/>
      <c r="Z441" s="38"/>
      <c r="AA441" s="38"/>
      <c r="AB441" s="38"/>
      <c r="AC441" s="38"/>
      <c r="AD441" s="38"/>
      <c r="AE441" s="38"/>
      <c r="AR441" s="190" t="s">
        <v>91</v>
      </c>
      <c r="AT441" s="190" t="s">
        <v>167</v>
      </c>
      <c r="AU441" s="190" t="s">
        <v>81</v>
      </c>
      <c r="AY441" s="19" t="s">
        <v>165</v>
      </c>
      <c r="BE441" s="191">
        <f>IF(N441="základná",J441,0)</f>
        <v>0</v>
      </c>
      <c r="BF441" s="191">
        <f>IF(N441="znížená",J441,0)</f>
        <v>0</v>
      </c>
      <c r="BG441" s="191">
        <f>IF(N441="zákl. prenesená",J441,0)</f>
        <v>0</v>
      </c>
      <c r="BH441" s="191">
        <f>IF(N441="zníž. prenesená",J441,0)</f>
        <v>0</v>
      </c>
      <c r="BI441" s="191">
        <f>IF(N441="nulová",J441,0)</f>
        <v>0</v>
      </c>
      <c r="BJ441" s="19" t="s">
        <v>171</v>
      </c>
      <c r="BK441" s="191">
        <f>ROUND(I441*H441,2)</f>
        <v>0</v>
      </c>
      <c r="BL441" s="19" t="s">
        <v>91</v>
      </c>
      <c r="BM441" s="190" t="s">
        <v>3710</v>
      </c>
    </row>
    <row r="442" s="2" customFormat="1" ht="24.15" customHeight="1">
      <c r="A442" s="38"/>
      <c r="B442" s="177"/>
      <c r="C442" s="201" t="s">
        <v>2208</v>
      </c>
      <c r="D442" s="201" t="s">
        <v>201</v>
      </c>
      <c r="E442" s="202" t="s">
        <v>3711</v>
      </c>
      <c r="F442" s="203" t="s">
        <v>3709</v>
      </c>
      <c r="G442" s="204" t="s">
        <v>222</v>
      </c>
      <c r="H442" s="205">
        <v>138</v>
      </c>
      <c r="I442" s="206"/>
      <c r="J442" s="207">
        <f>ROUND(I442*H442,2)</f>
        <v>0</v>
      </c>
      <c r="K442" s="208"/>
      <c r="L442" s="209"/>
      <c r="M442" s="210" t="s">
        <v>1</v>
      </c>
      <c r="N442" s="211" t="s">
        <v>42</v>
      </c>
      <c r="O442" s="78"/>
      <c r="P442" s="188">
        <f>O442*H442</f>
        <v>0</v>
      </c>
      <c r="Q442" s="188">
        <v>0</v>
      </c>
      <c r="R442" s="188">
        <f>Q442*H442</f>
        <v>0</v>
      </c>
      <c r="S442" s="188">
        <v>0</v>
      </c>
      <c r="T442" s="189">
        <f>S442*H442</f>
        <v>0</v>
      </c>
      <c r="U442" s="38"/>
      <c r="V442" s="38"/>
      <c r="W442" s="38"/>
      <c r="X442" s="38"/>
      <c r="Y442" s="38"/>
      <c r="Z442" s="38"/>
      <c r="AA442" s="38"/>
      <c r="AB442" s="38"/>
      <c r="AC442" s="38"/>
      <c r="AD442" s="38"/>
      <c r="AE442" s="38"/>
      <c r="AR442" s="190" t="s">
        <v>103</v>
      </c>
      <c r="AT442" s="190" t="s">
        <v>201</v>
      </c>
      <c r="AU442" s="190" t="s">
        <v>81</v>
      </c>
      <c r="AY442" s="19" t="s">
        <v>165</v>
      </c>
      <c r="BE442" s="191">
        <f>IF(N442="základná",J442,0)</f>
        <v>0</v>
      </c>
      <c r="BF442" s="191">
        <f>IF(N442="znížená",J442,0)</f>
        <v>0</v>
      </c>
      <c r="BG442" s="191">
        <f>IF(N442="zákl. prenesená",J442,0)</f>
        <v>0</v>
      </c>
      <c r="BH442" s="191">
        <f>IF(N442="zníž. prenesená",J442,0)</f>
        <v>0</v>
      </c>
      <c r="BI442" s="191">
        <f>IF(N442="nulová",J442,0)</f>
        <v>0</v>
      </c>
      <c r="BJ442" s="19" t="s">
        <v>171</v>
      </c>
      <c r="BK442" s="191">
        <f>ROUND(I442*H442,2)</f>
        <v>0</v>
      </c>
      <c r="BL442" s="19" t="s">
        <v>91</v>
      </c>
      <c r="BM442" s="190" t="s">
        <v>3712</v>
      </c>
    </row>
    <row r="443" s="2" customFormat="1" ht="24.15" customHeight="1">
      <c r="A443" s="38"/>
      <c r="B443" s="177"/>
      <c r="C443" s="178" t="s">
        <v>2214</v>
      </c>
      <c r="D443" s="178" t="s">
        <v>167</v>
      </c>
      <c r="E443" s="179" t="s">
        <v>3713</v>
      </c>
      <c r="F443" s="180" t="s">
        <v>3714</v>
      </c>
      <c r="G443" s="181" t="s">
        <v>222</v>
      </c>
      <c r="H443" s="182">
        <v>1774</v>
      </c>
      <c r="I443" s="183"/>
      <c r="J443" s="184">
        <f>ROUND(I443*H443,2)</f>
        <v>0</v>
      </c>
      <c r="K443" s="185"/>
      <c r="L443" s="39"/>
      <c r="M443" s="186" t="s">
        <v>1</v>
      </c>
      <c r="N443" s="187" t="s">
        <v>42</v>
      </c>
      <c r="O443" s="78"/>
      <c r="P443" s="188">
        <f>O443*H443</f>
        <v>0</v>
      </c>
      <c r="Q443" s="188">
        <v>0</v>
      </c>
      <c r="R443" s="188">
        <f>Q443*H443</f>
        <v>0</v>
      </c>
      <c r="S443" s="188">
        <v>0</v>
      </c>
      <c r="T443" s="189">
        <f>S443*H443</f>
        <v>0</v>
      </c>
      <c r="U443" s="38"/>
      <c r="V443" s="38"/>
      <c r="W443" s="38"/>
      <c r="X443" s="38"/>
      <c r="Y443" s="38"/>
      <c r="Z443" s="38"/>
      <c r="AA443" s="38"/>
      <c r="AB443" s="38"/>
      <c r="AC443" s="38"/>
      <c r="AD443" s="38"/>
      <c r="AE443" s="38"/>
      <c r="AR443" s="190" t="s">
        <v>91</v>
      </c>
      <c r="AT443" s="190" t="s">
        <v>167</v>
      </c>
      <c r="AU443" s="190" t="s">
        <v>81</v>
      </c>
      <c r="AY443" s="19" t="s">
        <v>165</v>
      </c>
      <c r="BE443" s="191">
        <f>IF(N443="základná",J443,0)</f>
        <v>0</v>
      </c>
      <c r="BF443" s="191">
        <f>IF(N443="znížená",J443,0)</f>
        <v>0</v>
      </c>
      <c r="BG443" s="191">
        <f>IF(N443="zákl. prenesená",J443,0)</f>
        <v>0</v>
      </c>
      <c r="BH443" s="191">
        <f>IF(N443="zníž. prenesená",J443,0)</f>
        <v>0</v>
      </c>
      <c r="BI443" s="191">
        <f>IF(N443="nulová",J443,0)</f>
        <v>0</v>
      </c>
      <c r="BJ443" s="19" t="s">
        <v>171</v>
      </c>
      <c r="BK443" s="191">
        <f>ROUND(I443*H443,2)</f>
        <v>0</v>
      </c>
      <c r="BL443" s="19" t="s">
        <v>91</v>
      </c>
      <c r="BM443" s="190" t="s">
        <v>3715</v>
      </c>
    </row>
    <row r="444" s="2" customFormat="1" ht="24.15" customHeight="1">
      <c r="A444" s="38"/>
      <c r="B444" s="177"/>
      <c r="C444" s="201" t="s">
        <v>2222</v>
      </c>
      <c r="D444" s="201" t="s">
        <v>201</v>
      </c>
      <c r="E444" s="202" t="s">
        <v>3716</v>
      </c>
      <c r="F444" s="203" t="s">
        <v>3714</v>
      </c>
      <c r="G444" s="204" t="s">
        <v>222</v>
      </c>
      <c r="H444" s="205">
        <v>1774</v>
      </c>
      <c r="I444" s="206"/>
      <c r="J444" s="207">
        <f>ROUND(I444*H444,2)</f>
        <v>0</v>
      </c>
      <c r="K444" s="208"/>
      <c r="L444" s="209"/>
      <c r="M444" s="210" t="s">
        <v>1</v>
      </c>
      <c r="N444" s="211" t="s">
        <v>42</v>
      </c>
      <c r="O444" s="78"/>
      <c r="P444" s="188">
        <f>O444*H444</f>
        <v>0</v>
      </c>
      <c r="Q444" s="188">
        <v>0</v>
      </c>
      <c r="R444" s="188">
        <f>Q444*H444</f>
        <v>0</v>
      </c>
      <c r="S444" s="188">
        <v>0</v>
      </c>
      <c r="T444" s="189">
        <f>S444*H444</f>
        <v>0</v>
      </c>
      <c r="U444" s="38"/>
      <c r="V444" s="38"/>
      <c r="W444" s="38"/>
      <c r="X444" s="38"/>
      <c r="Y444" s="38"/>
      <c r="Z444" s="38"/>
      <c r="AA444" s="38"/>
      <c r="AB444" s="38"/>
      <c r="AC444" s="38"/>
      <c r="AD444" s="38"/>
      <c r="AE444" s="38"/>
      <c r="AR444" s="190" t="s">
        <v>103</v>
      </c>
      <c r="AT444" s="190" t="s">
        <v>201</v>
      </c>
      <c r="AU444" s="190" t="s">
        <v>81</v>
      </c>
      <c r="AY444" s="19" t="s">
        <v>165</v>
      </c>
      <c r="BE444" s="191">
        <f>IF(N444="základná",J444,0)</f>
        <v>0</v>
      </c>
      <c r="BF444" s="191">
        <f>IF(N444="znížená",J444,0)</f>
        <v>0</v>
      </c>
      <c r="BG444" s="191">
        <f>IF(N444="zákl. prenesená",J444,0)</f>
        <v>0</v>
      </c>
      <c r="BH444" s="191">
        <f>IF(N444="zníž. prenesená",J444,0)</f>
        <v>0</v>
      </c>
      <c r="BI444" s="191">
        <f>IF(N444="nulová",J444,0)</f>
        <v>0</v>
      </c>
      <c r="BJ444" s="19" t="s">
        <v>171</v>
      </c>
      <c r="BK444" s="191">
        <f>ROUND(I444*H444,2)</f>
        <v>0</v>
      </c>
      <c r="BL444" s="19" t="s">
        <v>91</v>
      </c>
      <c r="BM444" s="190" t="s">
        <v>3717</v>
      </c>
    </row>
    <row r="445" s="2" customFormat="1" ht="21.75" customHeight="1">
      <c r="A445" s="38"/>
      <c r="B445" s="177"/>
      <c r="C445" s="178" t="s">
        <v>3718</v>
      </c>
      <c r="D445" s="178" t="s">
        <v>167</v>
      </c>
      <c r="E445" s="179" t="s">
        <v>3719</v>
      </c>
      <c r="F445" s="180" t="s">
        <v>3720</v>
      </c>
      <c r="G445" s="181" t="s">
        <v>222</v>
      </c>
      <c r="H445" s="182">
        <v>35</v>
      </c>
      <c r="I445" s="183"/>
      <c r="J445" s="184">
        <f>ROUND(I445*H445,2)</f>
        <v>0</v>
      </c>
      <c r="K445" s="185"/>
      <c r="L445" s="39"/>
      <c r="M445" s="186" t="s">
        <v>1</v>
      </c>
      <c r="N445" s="187" t="s">
        <v>42</v>
      </c>
      <c r="O445" s="78"/>
      <c r="P445" s="188">
        <f>O445*H445</f>
        <v>0</v>
      </c>
      <c r="Q445" s="188">
        <v>0</v>
      </c>
      <c r="R445" s="188">
        <f>Q445*H445</f>
        <v>0</v>
      </c>
      <c r="S445" s="188">
        <v>0</v>
      </c>
      <c r="T445" s="189">
        <f>S445*H445</f>
        <v>0</v>
      </c>
      <c r="U445" s="38"/>
      <c r="V445" s="38"/>
      <c r="W445" s="38"/>
      <c r="X445" s="38"/>
      <c r="Y445" s="38"/>
      <c r="Z445" s="38"/>
      <c r="AA445" s="38"/>
      <c r="AB445" s="38"/>
      <c r="AC445" s="38"/>
      <c r="AD445" s="38"/>
      <c r="AE445" s="38"/>
      <c r="AR445" s="190" t="s">
        <v>91</v>
      </c>
      <c r="AT445" s="190" t="s">
        <v>167</v>
      </c>
      <c r="AU445" s="190" t="s">
        <v>81</v>
      </c>
      <c r="AY445" s="19" t="s">
        <v>165</v>
      </c>
      <c r="BE445" s="191">
        <f>IF(N445="základná",J445,0)</f>
        <v>0</v>
      </c>
      <c r="BF445" s="191">
        <f>IF(N445="znížená",J445,0)</f>
        <v>0</v>
      </c>
      <c r="BG445" s="191">
        <f>IF(N445="zákl. prenesená",J445,0)</f>
        <v>0</v>
      </c>
      <c r="BH445" s="191">
        <f>IF(N445="zníž. prenesená",J445,0)</f>
        <v>0</v>
      </c>
      <c r="BI445" s="191">
        <f>IF(N445="nulová",J445,0)</f>
        <v>0</v>
      </c>
      <c r="BJ445" s="19" t="s">
        <v>171</v>
      </c>
      <c r="BK445" s="191">
        <f>ROUND(I445*H445,2)</f>
        <v>0</v>
      </c>
      <c r="BL445" s="19" t="s">
        <v>91</v>
      </c>
      <c r="BM445" s="190" t="s">
        <v>3721</v>
      </c>
    </row>
    <row r="446" s="2" customFormat="1" ht="21.75" customHeight="1">
      <c r="A446" s="38"/>
      <c r="B446" s="177"/>
      <c r="C446" s="201" t="s">
        <v>3722</v>
      </c>
      <c r="D446" s="201" t="s">
        <v>201</v>
      </c>
      <c r="E446" s="202" t="s">
        <v>3723</v>
      </c>
      <c r="F446" s="203" t="s">
        <v>3720</v>
      </c>
      <c r="G446" s="204" t="s">
        <v>222</v>
      </c>
      <c r="H446" s="205">
        <v>35</v>
      </c>
      <c r="I446" s="206"/>
      <c r="J446" s="207">
        <f>ROUND(I446*H446,2)</f>
        <v>0</v>
      </c>
      <c r="K446" s="208"/>
      <c r="L446" s="209"/>
      <c r="M446" s="210" t="s">
        <v>1</v>
      </c>
      <c r="N446" s="211" t="s">
        <v>42</v>
      </c>
      <c r="O446" s="78"/>
      <c r="P446" s="188">
        <f>O446*H446</f>
        <v>0</v>
      </c>
      <c r="Q446" s="188">
        <v>0</v>
      </c>
      <c r="R446" s="188">
        <f>Q446*H446</f>
        <v>0</v>
      </c>
      <c r="S446" s="188">
        <v>0</v>
      </c>
      <c r="T446" s="189">
        <f>S446*H446</f>
        <v>0</v>
      </c>
      <c r="U446" s="38"/>
      <c r="V446" s="38"/>
      <c r="W446" s="38"/>
      <c r="X446" s="38"/>
      <c r="Y446" s="38"/>
      <c r="Z446" s="38"/>
      <c r="AA446" s="38"/>
      <c r="AB446" s="38"/>
      <c r="AC446" s="38"/>
      <c r="AD446" s="38"/>
      <c r="AE446" s="38"/>
      <c r="AR446" s="190" t="s">
        <v>103</v>
      </c>
      <c r="AT446" s="190" t="s">
        <v>201</v>
      </c>
      <c r="AU446" s="190" t="s">
        <v>81</v>
      </c>
      <c r="AY446" s="19" t="s">
        <v>165</v>
      </c>
      <c r="BE446" s="191">
        <f>IF(N446="základná",J446,0)</f>
        <v>0</v>
      </c>
      <c r="BF446" s="191">
        <f>IF(N446="znížená",J446,0)</f>
        <v>0</v>
      </c>
      <c r="BG446" s="191">
        <f>IF(N446="zákl. prenesená",J446,0)</f>
        <v>0</v>
      </c>
      <c r="BH446" s="191">
        <f>IF(N446="zníž. prenesená",J446,0)</f>
        <v>0</v>
      </c>
      <c r="BI446" s="191">
        <f>IF(N446="nulová",J446,0)</f>
        <v>0</v>
      </c>
      <c r="BJ446" s="19" t="s">
        <v>171</v>
      </c>
      <c r="BK446" s="191">
        <f>ROUND(I446*H446,2)</f>
        <v>0</v>
      </c>
      <c r="BL446" s="19" t="s">
        <v>91</v>
      </c>
      <c r="BM446" s="190" t="s">
        <v>3724</v>
      </c>
    </row>
    <row r="447" s="2" customFormat="1" ht="24.15" customHeight="1">
      <c r="A447" s="38"/>
      <c r="B447" s="177"/>
      <c r="C447" s="178" t="s">
        <v>3725</v>
      </c>
      <c r="D447" s="178" t="s">
        <v>167</v>
      </c>
      <c r="E447" s="179" t="s">
        <v>3726</v>
      </c>
      <c r="F447" s="180" t="s">
        <v>3727</v>
      </c>
      <c r="G447" s="181" t="s">
        <v>222</v>
      </c>
      <c r="H447" s="182">
        <v>23</v>
      </c>
      <c r="I447" s="183"/>
      <c r="J447" s="184">
        <f>ROUND(I447*H447,2)</f>
        <v>0</v>
      </c>
      <c r="K447" s="185"/>
      <c r="L447" s="39"/>
      <c r="M447" s="186" t="s">
        <v>1</v>
      </c>
      <c r="N447" s="187" t="s">
        <v>42</v>
      </c>
      <c r="O447" s="78"/>
      <c r="P447" s="188">
        <f>O447*H447</f>
        <v>0</v>
      </c>
      <c r="Q447" s="188">
        <v>0</v>
      </c>
      <c r="R447" s="188">
        <f>Q447*H447</f>
        <v>0</v>
      </c>
      <c r="S447" s="188">
        <v>0</v>
      </c>
      <c r="T447" s="189">
        <f>S447*H447</f>
        <v>0</v>
      </c>
      <c r="U447" s="38"/>
      <c r="V447" s="38"/>
      <c r="W447" s="38"/>
      <c r="X447" s="38"/>
      <c r="Y447" s="38"/>
      <c r="Z447" s="38"/>
      <c r="AA447" s="38"/>
      <c r="AB447" s="38"/>
      <c r="AC447" s="38"/>
      <c r="AD447" s="38"/>
      <c r="AE447" s="38"/>
      <c r="AR447" s="190" t="s">
        <v>91</v>
      </c>
      <c r="AT447" s="190" t="s">
        <v>167</v>
      </c>
      <c r="AU447" s="190" t="s">
        <v>81</v>
      </c>
      <c r="AY447" s="19" t="s">
        <v>165</v>
      </c>
      <c r="BE447" s="191">
        <f>IF(N447="základná",J447,0)</f>
        <v>0</v>
      </c>
      <c r="BF447" s="191">
        <f>IF(N447="znížená",J447,0)</f>
        <v>0</v>
      </c>
      <c r="BG447" s="191">
        <f>IF(N447="zákl. prenesená",J447,0)</f>
        <v>0</v>
      </c>
      <c r="BH447" s="191">
        <f>IF(N447="zníž. prenesená",J447,0)</f>
        <v>0</v>
      </c>
      <c r="BI447" s="191">
        <f>IF(N447="nulová",J447,0)</f>
        <v>0</v>
      </c>
      <c r="BJ447" s="19" t="s">
        <v>171</v>
      </c>
      <c r="BK447" s="191">
        <f>ROUND(I447*H447,2)</f>
        <v>0</v>
      </c>
      <c r="BL447" s="19" t="s">
        <v>91</v>
      </c>
      <c r="BM447" s="190" t="s">
        <v>3728</v>
      </c>
    </row>
    <row r="448" s="2" customFormat="1" ht="24.15" customHeight="1">
      <c r="A448" s="38"/>
      <c r="B448" s="177"/>
      <c r="C448" s="201" t="s">
        <v>3729</v>
      </c>
      <c r="D448" s="201" t="s">
        <v>201</v>
      </c>
      <c r="E448" s="202" t="s">
        <v>3730</v>
      </c>
      <c r="F448" s="203" t="s">
        <v>3727</v>
      </c>
      <c r="G448" s="204" t="s">
        <v>222</v>
      </c>
      <c r="H448" s="205">
        <v>23</v>
      </c>
      <c r="I448" s="206"/>
      <c r="J448" s="207">
        <f>ROUND(I448*H448,2)</f>
        <v>0</v>
      </c>
      <c r="K448" s="208"/>
      <c r="L448" s="209"/>
      <c r="M448" s="210" t="s">
        <v>1</v>
      </c>
      <c r="N448" s="211" t="s">
        <v>42</v>
      </c>
      <c r="O448" s="78"/>
      <c r="P448" s="188">
        <f>O448*H448</f>
        <v>0</v>
      </c>
      <c r="Q448" s="188">
        <v>0</v>
      </c>
      <c r="R448" s="188">
        <f>Q448*H448</f>
        <v>0</v>
      </c>
      <c r="S448" s="188">
        <v>0</v>
      </c>
      <c r="T448" s="189">
        <f>S448*H448</f>
        <v>0</v>
      </c>
      <c r="U448" s="38"/>
      <c r="V448" s="38"/>
      <c r="W448" s="38"/>
      <c r="X448" s="38"/>
      <c r="Y448" s="38"/>
      <c r="Z448" s="38"/>
      <c r="AA448" s="38"/>
      <c r="AB448" s="38"/>
      <c r="AC448" s="38"/>
      <c r="AD448" s="38"/>
      <c r="AE448" s="38"/>
      <c r="AR448" s="190" t="s">
        <v>103</v>
      </c>
      <c r="AT448" s="190" t="s">
        <v>201</v>
      </c>
      <c r="AU448" s="190" t="s">
        <v>81</v>
      </c>
      <c r="AY448" s="19" t="s">
        <v>165</v>
      </c>
      <c r="BE448" s="191">
        <f>IF(N448="základná",J448,0)</f>
        <v>0</v>
      </c>
      <c r="BF448" s="191">
        <f>IF(N448="znížená",J448,0)</f>
        <v>0</v>
      </c>
      <c r="BG448" s="191">
        <f>IF(N448="zákl. prenesená",J448,0)</f>
        <v>0</v>
      </c>
      <c r="BH448" s="191">
        <f>IF(N448="zníž. prenesená",J448,0)</f>
        <v>0</v>
      </c>
      <c r="BI448" s="191">
        <f>IF(N448="nulová",J448,0)</f>
        <v>0</v>
      </c>
      <c r="BJ448" s="19" t="s">
        <v>171</v>
      </c>
      <c r="BK448" s="191">
        <f>ROUND(I448*H448,2)</f>
        <v>0</v>
      </c>
      <c r="BL448" s="19" t="s">
        <v>91</v>
      </c>
      <c r="BM448" s="190" t="s">
        <v>3731</v>
      </c>
    </row>
    <row r="449" s="2" customFormat="1" ht="24.15" customHeight="1">
      <c r="A449" s="38"/>
      <c r="B449" s="177"/>
      <c r="C449" s="178" t="s">
        <v>3732</v>
      </c>
      <c r="D449" s="178" t="s">
        <v>167</v>
      </c>
      <c r="E449" s="179" t="s">
        <v>3733</v>
      </c>
      <c r="F449" s="180" t="s">
        <v>3734</v>
      </c>
      <c r="G449" s="181" t="s">
        <v>222</v>
      </c>
      <c r="H449" s="182">
        <v>27</v>
      </c>
      <c r="I449" s="183"/>
      <c r="J449" s="184">
        <f>ROUND(I449*H449,2)</f>
        <v>0</v>
      </c>
      <c r="K449" s="185"/>
      <c r="L449" s="39"/>
      <c r="M449" s="186" t="s">
        <v>1</v>
      </c>
      <c r="N449" s="187" t="s">
        <v>42</v>
      </c>
      <c r="O449" s="78"/>
      <c r="P449" s="188">
        <f>O449*H449</f>
        <v>0</v>
      </c>
      <c r="Q449" s="188">
        <v>0</v>
      </c>
      <c r="R449" s="188">
        <f>Q449*H449</f>
        <v>0</v>
      </c>
      <c r="S449" s="188">
        <v>0</v>
      </c>
      <c r="T449" s="189">
        <f>S449*H449</f>
        <v>0</v>
      </c>
      <c r="U449" s="38"/>
      <c r="V449" s="38"/>
      <c r="W449" s="38"/>
      <c r="X449" s="38"/>
      <c r="Y449" s="38"/>
      <c r="Z449" s="38"/>
      <c r="AA449" s="38"/>
      <c r="AB449" s="38"/>
      <c r="AC449" s="38"/>
      <c r="AD449" s="38"/>
      <c r="AE449" s="38"/>
      <c r="AR449" s="190" t="s">
        <v>91</v>
      </c>
      <c r="AT449" s="190" t="s">
        <v>167</v>
      </c>
      <c r="AU449" s="190" t="s">
        <v>81</v>
      </c>
      <c r="AY449" s="19" t="s">
        <v>165</v>
      </c>
      <c r="BE449" s="191">
        <f>IF(N449="základná",J449,0)</f>
        <v>0</v>
      </c>
      <c r="BF449" s="191">
        <f>IF(N449="znížená",J449,0)</f>
        <v>0</v>
      </c>
      <c r="BG449" s="191">
        <f>IF(N449="zákl. prenesená",J449,0)</f>
        <v>0</v>
      </c>
      <c r="BH449" s="191">
        <f>IF(N449="zníž. prenesená",J449,0)</f>
        <v>0</v>
      </c>
      <c r="BI449" s="191">
        <f>IF(N449="nulová",J449,0)</f>
        <v>0</v>
      </c>
      <c r="BJ449" s="19" t="s">
        <v>171</v>
      </c>
      <c r="BK449" s="191">
        <f>ROUND(I449*H449,2)</f>
        <v>0</v>
      </c>
      <c r="BL449" s="19" t="s">
        <v>91</v>
      </c>
      <c r="BM449" s="190" t="s">
        <v>3735</v>
      </c>
    </row>
    <row r="450" s="2" customFormat="1" ht="24.15" customHeight="1">
      <c r="A450" s="38"/>
      <c r="B450" s="177"/>
      <c r="C450" s="201" t="s">
        <v>3736</v>
      </c>
      <c r="D450" s="201" t="s">
        <v>201</v>
      </c>
      <c r="E450" s="202" t="s">
        <v>3737</v>
      </c>
      <c r="F450" s="203" t="s">
        <v>3734</v>
      </c>
      <c r="G450" s="204" t="s">
        <v>222</v>
      </c>
      <c r="H450" s="205">
        <v>27</v>
      </c>
      <c r="I450" s="206"/>
      <c r="J450" s="207">
        <f>ROUND(I450*H450,2)</f>
        <v>0</v>
      </c>
      <c r="K450" s="208"/>
      <c r="L450" s="209"/>
      <c r="M450" s="210" t="s">
        <v>1</v>
      </c>
      <c r="N450" s="211" t="s">
        <v>42</v>
      </c>
      <c r="O450" s="78"/>
      <c r="P450" s="188">
        <f>O450*H450</f>
        <v>0</v>
      </c>
      <c r="Q450" s="188">
        <v>0</v>
      </c>
      <c r="R450" s="188">
        <f>Q450*H450</f>
        <v>0</v>
      </c>
      <c r="S450" s="188">
        <v>0</v>
      </c>
      <c r="T450" s="189">
        <f>S450*H450</f>
        <v>0</v>
      </c>
      <c r="U450" s="38"/>
      <c r="V450" s="38"/>
      <c r="W450" s="38"/>
      <c r="X450" s="38"/>
      <c r="Y450" s="38"/>
      <c r="Z450" s="38"/>
      <c r="AA450" s="38"/>
      <c r="AB450" s="38"/>
      <c r="AC450" s="38"/>
      <c r="AD450" s="38"/>
      <c r="AE450" s="38"/>
      <c r="AR450" s="190" t="s">
        <v>103</v>
      </c>
      <c r="AT450" s="190" t="s">
        <v>201</v>
      </c>
      <c r="AU450" s="190" t="s">
        <v>81</v>
      </c>
      <c r="AY450" s="19" t="s">
        <v>165</v>
      </c>
      <c r="BE450" s="191">
        <f>IF(N450="základná",J450,0)</f>
        <v>0</v>
      </c>
      <c r="BF450" s="191">
        <f>IF(N450="znížená",J450,0)</f>
        <v>0</v>
      </c>
      <c r="BG450" s="191">
        <f>IF(N450="zákl. prenesená",J450,0)</f>
        <v>0</v>
      </c>
      <c r="BH450" s="191">
        <f>IF(N450="zníž. prenesená",J450,0)</f>
        <v>0</v>
      </c>
      <c r="BI450" s="191">
        <f>IF(N450="nulová",J450,0)</f>
        <v>0</v>
      </c>
      <c r="BJ450" s="19" t="s">
        <v>171</v>
      </c>
      <c r="BK450" s="191">
        <f>ROUND(I450*H450,2)</f>
        <v>0</v>
      </c>
      <c r="BL450" s="19" t="s">
        <v>91</v>
      </c>
      <c r="BM450" s="190" t="s">
        <v>3738</v>
      </c>
    </row>
    <row r="451" s="2" customFormat="1" ht="16.5" customHeight="1">
      <c r="A451" s="38"/>
      <c r="B451" s="177"/>
      <c r="C451" s="178" t="s">
        <v>3739</v>
      </c>
      <c r="D451" s="178" t="s">
        <v>167</v>
      </c>
      <c r="E451" s="179" t="s">
        <v>3740</v>
      </c>
      <c r="F451" s="180" t="s">
        <v>3741</v>
      </c>
      <c r="G451" s="181" t="s">
        <v>222</v>
      </c>
      <c r="H451" s="182">
        <v>15</v>
      </c>
      <c r="I451" s="183"/>
      <c r="J451" s="184">
        <f>ROUND(I451*H451,2)</f>
        <v>0</v>
      </c>
      <c r="K451" s="185"/>
      <c r="L451" s="39"/>
      <c r="M451" s="186" t="s">
        <v>1</v>
      </c>
      <c r="N451" s="187" t="s">
        <v>42</v>
      </c>
      <c r="O451" s="78"/>
      <c r="P451" s="188">
        <f>O451*H451</f>
        <v>0</v>
      </c>
      <c r="Q451" s="188">
        <v>0</v>
      </c>
      <c r="R451" s="188">
        <f>Q451*H451</f>
        <v>0</v>
      </c>
      <c r="S451" s="188">
        <v>0</v>
      </c>
      <c r="T451" s="189">
        <f>S451*H451</f>
        <v>0</v>
      </c>
      <c r="U451" s="38"/>
      <c r="V451" s="38"/>
      <c r="W451" s="38"/>
      <c r="X451" s="38"/>
      <c r="Y451" s="38"/>
      <c r="Z451" s="38"/>
      <c r="AA451" s="38"/>
      <c r="AB451" s="38"/>
      <c r="AC451" s="38"/>
      <c r="AD451" s="38"/>
      <c r="AE451" s="38"/>
      <c r="AR451" s="190" t="s">
        <v>91</v>
      </c>
      <c r="AT451" s="190" t="s">
        <v>167</v>
      </c>
      <c r="AU451" s="190" t="s">
        <v>81</v>
      </c>
      <c r="AY451" s="19" t="s">
        <v>165</v>
      </c>
      <c r="BE451" s="191">
        <f>IF(N451="základná",J451,0)</f>
        <v>0</v>
      </c>
      <c r="BF451" s="191">
        <f>IF(N451="znížená",J451,0)</f>
        <v>0</v>
      </c>
      <c r="BG451" s="191">
        <f>IF(N451="zákl. prenesená",J451,0)</f>
        <v>0</v>
      </c>
      <c r="BH451" s="191">
        <f>IF(N451="zníž. prenesená",J451,0)</f>
        <v>0</v>
      </c>
      <c r="BI451" s="191">
        <f>IF(N451="nulová",J451,0)</f>
        <v>0</v>
      </c>
      <c r="BJ451" s="19" t="s">
        <v>171</v>
      </c>
      <c r="BK451" s="191">
        <f>ROUND(I451*H451,2)</f>
        <v>0</v>
      </c>
      <c r="BL451" s="19" t="s">
        <v>91</v>
      </c>
      <c r="BM451" s="190" t="s">
        <v>3742</v>
      </c>
    </row>
    <row r="452" s="2" customFormat="1" ht="16.5" customHeight="1">
      <c r="A452" s="38"/>
      <c r="B452" s="177"/>
      <c r="C452" s="201" t="s">
        <v>3743</v>
      </c>
      <c r="D452" s="201" t="s">
        <v>201</v>
      </c>
      <c r="E452" s="202" t="s">
        <v>3744</v>
      </c>
      <c r="F452" s="203" t="s">
        <v>3741</v>
      </c>
      <c r="G452" s="204" t="s">
        <v>222</v>
      </c>
      <c r="H452" s="205">
        <v>15</v>
      </c>
      <c r="I452" s="206"/>
      <c r="J452" s="207">
        <f>ROUND(I452*H452,2)</f>
        <v>0</v>
      </c>
      <c r="K452" s="208"/>
      <c r="L452" s="209"/>
      <c r="M452" s="210" t="s">
        <v>1</v>
      </c>
      <c r="N452" s="211" t="s">
        <v>42</v>
      </c>
      <c r="O452" s="78"/>
      <c r="P452" s="188">
        <f>O452*H452</f>
        <v>0</v>
      </c>
      <c r="Q452" s="188">
        <v>0</v>
      </c>
      <c r="R452" s="188">
        <f>Q452*H452</f>
        <v>0</v>
      </c>
      <c r="S452" s="188">
        <v>0</v>
      </c>
      <c r="T452" s="189">
        <f>S452*H452</f>
        <v>0</v>
      </c>
      <c r="U452" s="38"/>
      <c r="V452" s="38"/>
      <c r="W452" s="38"/>
      <c r="X452" s="38"/>
      <c r="Y452" s="38"/>
      <c r="Z452" s="38"/>
      <c r="AA452" s="38"/>
      <c r="AB452" s="38"/>
      <c r="AC452" s="38"/>
      <c r="AD452" s="38"/>
      <c r="AE452" s="38"/>
      <c r="AR452" s="190" t="s">
        <v>103</v>
      </c>
      <c r="AT452" s="190" t="s">
        <v>201</v>
      </c>
      <c r="AU452" s="190" t="s">
        <v>81</v>
      </c>
      <c r="AY452" s="19" t="s">
        <v>165</v>
      </c>
      <c r="BE452" s="191">
        <f>IF(N452="základná",J452,0)</f>
        <v>0</v>
      </c>
      <c r="BF452" s="191">
        <f>IF(N452="znížená",J452,0)</f>
        <v>0</v>
      </c>
      <c r="BG452" s="191">
        <f>IF(N452="zákl. prenesená",J452,0)</f>
        <v>0</v>
      </c>
      <c r="BH452" s="191">
        <f>IF(N452="zníž. prenesená",J452,0)</f>
        <v>0</v>
      </c>
      <c r="BI452" s="191">
        <f>IF(N452="nulová",J452,0)</f>
        <v>0</v>
      </c>
      <c r="BJ452" s="19" t="s">
        <v>171</v>
      </c>
      <c r="BK452" s="191">
        <f>ROUND(I452*H452,2)</f>
        <v>0</v>
      </c>
      <c r="BL452" s="19" t="s">
        <v>91</v>
      </c>
      <c r="BM452" s="190" t="s">
        <v>3745</v>
      </c>
    </row>
    <row r="453" s="2" customFormat="1" ht="21.75" customHeight="1">
      <c r="A453" s="38"/>
      <c r="B453" s="177"/>
      <c r="C453" s="178" t="s">
        <v>3746</v>
      </c>
      <c r="D453" s="178" t="s">
        <v>167</v>
      </c>
      <c r="E453" s="179" t="s">
        <v>3747</v>
      </c>
      <c r="F453" s="180" t="s">
        <v>3748</v>
      </c>
      <c r="G453" s="181" t="s">
        <v>222</v>
      </c>
      <c r="H453" s="182">
        <v>168</v>
      </c>
      <c r="I453" s="183"/>
      <c r="J453" s="184">
        <f>ROUND(I453*H453,2)</f>
        <v>0</v>
      </c>
      <c r="K453" s="185"/>
      <c r="L453" s="39"/>
      <c r="M453" s="186" t="s">
        <v>1</v>
      </c>
      <c r="N453" s="187" t="s">
        <v>42</v>
      </c>
      <c r="O453" s="78"/>
      <c r="P453" s="188">
        <f>O453*H453</f>
        <v>0</v>
      </c>
      <c r="Q453" s="188">
        <v>0</v>
      </c>
      <c r="R453" s="188">
        <f>Q453*H453</f>
        <v>0</v>
      </c>
      <c r="S453" s="188">
        <v>0</v>
      </c>
      <c r="T453" s="189">
        <f>S453*H453</f>
        <v>0</v>
      </c>
      <c r="U453" s="38"/>
      <c r="V453" s="38"/>
      <c r="W453" s="38"/>
      <c r="X453" s="38"/>
      <c r="Y453" s="38"/>
      <c r="Z453" s="38"/>
      <c r="AA453" s="38"/>
      <c r="AB453" s="38"/>
      <c r="AC453" s="38"/>
      <c r="AD453" s="38"/>
      <c r="AE453" s="38"/>
      <c r="AR453" s="190" t="s">
        <v>91</v>
      </c>
      <c r="AT453" s="190" t="s">
        <v>167</v>
      </c>
      <c r="AU453" s="190" t="s">
        <v>81</v>
      </c>
      <c r="AY453" s="19" t="s">
        <v>165</v>
      </c>
      <c r="BE453" s="191">
        <f>IF(N453="základná",J453,0)</f>
        <v>0</v>
      </c>
      <c r="BF453" s="191">
        <f>IF(N453="znížená",J453,0)</f>
        <v>0</v>
      </c>
      <c r="BG453" s="191">
        <f>IF(N453="zákl. prenesená",J453,0)</f>
        <v>0</v>
      </c>
      <c r="BH453" s="191">
        <f>IF(N453="zníž. prenesená",J453,0)</f>
        <v>0</v>
      </c>
      <c r="BI453" s="191">
        <f>IF(N453="nulová",J453,0)</f>
        <v>0</v>
      </c>
      <c r="BJ453" s="19" t="s">
        <v>171</v>
      </c>
      <c r="BK453" s="191">
        <f>ROUND(I453*H453,2)</f>
        <v>0</v>
      </c>
      <c r="BL453" s="19" t="s">
        <v>91</v>
      </c>
      <c r="BM453" s="190" t="s">
        <v>3749</v>
      </c>
    </row>
    <row r="454" s="2" customFormat="1" ht="21.75" customHeight="1">
      <c r="A454" s="38"/>
      <c r="B454" s="177"/>
      <c r="C454" s="201" t="s">
        <v>3750</v>
      </c>
      <c r="D454" s="201" t="s">
        <v>201</v>
      </c>
      <c r="E454" s="202" t="s">
        <v>3751</v>
      </c>
      <c r="F454" s="203" t="s">
        <v>3748</v>
      </c>
      <c r="G454" s="204" t="s">
        <v>222</v>
      </c>
      <c r="H454" s="205">
        <v>168</v>
      </c>
      <c r="I454" s="206"/>
      <c r="J454" s="207">
        <f>ROUND(I454*H454,2)</f>
        <v>0</v>
      </c>
      <c r="K454" s="208"/>
      <c r="L454" s="209"/>
      <c r="M454" s="210" t="s">
        <v>1</v>
      </c>
      <c r="N454" s="211" t="s">
        <v>42</v>
      </c>
      <c r="O454" s="78"/>
      <c r="P454" s="188">
        <f>O454*H454</f>
        <v>0</v>
      </c>
      <c r="Q454" s="188">
        <v>0</v>
      </c>
      <c r="R454" s="188">
        <f>Q454*H454</f>
        <v>0</v>
      </c>
      <c r="S454" s="188">
        <v>0</v>
      </c>
      <c r="T454" s="189">
        <f>S454*H454</f>
        <v>0</v>
      </c>
      <c r="U454" s="38"/>
      <c r="V454" s="38"/>
      <c r="W454" s="38"/>
      <c r="X454" s="38"/>
      <c r="Y454" s="38"/>
      <c r="Z454" s="38"/>
      <c r="AA454" s="38"/>
      <c r="AB454" s="38"/>
      <c r="AC454" s="38"/>
      <c r="AD454" s="38"/>
      <c r="AE454" s="38"/>
      <c r="AR454" s="190" t="s">
        <v>103</v>
      </c>
      <c r="AT454" s="190" t="s">
        <v>201</v>
      </c>
      <c r="AU454" s="190" t="s">
        <v>81</v>
      </c>
      <c r="AY454" s="19" t="s">
        <v>165</v>
      </c>
      <c r="BE454" s="191">
        <f>IF(N454="základná",J454,0)</f>
        <v>0</v>
      </c>
      <c r="BF454" s="191">
        <f>IF(N454="znížená",J454,0)</f>
        <v>0</v>
      </c>
      <c r="BG454" s="191">
        <f>IF(N454="zákl. prenesená",J454,0)</f>
        <v>0</v>
      </c>
      <c r="BH454" s="191">
        <f>IF(N454="zníž. prenesená",J454,0)</f>
        <v>0</v>
      </c>
      <c r="BI454" s="191">
        <f>IF(N454="nulová",J454,0)</f>
        <v>0</v>
      </c>
      <c r="BJ454" s="19" t="s">
        <v>171</v>
      </c>
      <c r="BK454" s="191">
        <f>ROUND(I454*H454,2)</f>
        <v>0</v>
      </c>
      <c r="BL454" s="19" t="s">
        <v>91</v>
      </c>
      <c r="BM454" s="190" t="s">
        <v>3752</v>
      </c>
    </row>
    <row r="455" s="2" customFormat="1" ht="21.75" customHeight="1">
      <c r="A455" s="38"/>
      <c r="B455" s="177"/>
      <c r="C455" s="178" t="s">
        <v>3753</v>
      </c>
      <c r="D455" s="178" t="s">
        <v>167</v>
      </c>
      <c r="E455" s="179" t="s">
        <v>3754</v>
      </c>
      <c r="F455" s="180" t="s">
        <v>3755</v>
      </c>
      <c r="G455" s="181" t="s">
        <v>222</v>
      </c>
      <c r="H455" s="182">
        <v>66</v>
      </c>
      <c r="I455" s="183"/>
      <c r="J455" s="184">
        <f>ROUND(I455*H455,2)</f>
        <v>0</v>
      </c>
      <c r="K455" s="185"/>
      <c r="L455" s="39"/>
      <c r="M455" s="186" t="s">
        <v>1</v>
      </c>
      <c r="N455" s="187" t="s">
        <v>42</v>
      </c>
      <c r="O455" s="78"/>
      <c r="P455" s="188">
        <f>O455*H455</f>
        <v>0</v>
      </c>
      <c r="Q455" s="188">
        <v>0</v>
      </c>
      <c r="R455" s="188">
        <f>Q455*H455</f>
        <v>0</v>
      </c>
      <c r="S455" s="188">
        <v>0</v>
      </c>
      <c r="T455" s="189">
        <f>S455*H455</f>
        <v>0</v>
      </c>
      <c r="U455" s="38"/>
      <c r="V455" s="38"/>
      <c r="W455" s="38"/>
      <c r="X455" s="38"/>
      <c r="Y455" s="38"/>
      <c r="Z455" s="38"/>
      <c r="AA455" s="38"/>
      <c r="AB455" s="38"/>
      <c r="AC455" s="38"/>
      <c r="AD455" s="38"/>
      <c r="AE455" s="38"/>
      <c r="AR455" s="190" t="s">
        <v>91</v>
      </c>
      <c r="AT455" s="190" t="s">
        <v>167</v>
      </c>
      <c r="AU455" s="190" t="s">
        <v>81</v>
      </c>
      <c r="AY455" s="19" t="s">
        <v>165</v>
      </c>
      <c r="BE455" s="191">
        <f>IF(N455="základná",J455,0)</f>
        <v>0</v>
      </c>
      <c r="BF455" s="191">
        <f>IF(N455="znížená",J455,0)</f>
        <v>0</v>
      </c>
      <c r="BG455" s="191">
        <f>IF(N455="zákl. prenesená",J455,0)</f>
        <v>0</v>
      </c>
      <c r="BH455" s="191">
        <f>IF(N455="zníž. prenesená",J455,0)</f>
        <v>0</v>
      </c>
      <c r="BI455" s="191">
        <f>IF(N455="nulová",J455,0)</f>
        <v>0</v>
      </c>
      <c r="BJ455" s="19" t="s">
        <v>171</v>
      </c>
      <c r="BK455" s="191">
        <f>ROUND(I455*H455,2)</f>
        <v>0</v>
      </c>
      <c r="BL455" s="19" t="s">
        <v>91</v>
      </c>
      <c r="BM455" s="190" t="s">
        <v>3756</v>
      </c>
    </row>
    <row r="456" s="2" customFormat="1" ht="21.75" customHeight="1">
      <c r="A456" s="38"/>
      <c r="B456" s="177"/>
      <c r="C456" s="201" t="s">
        <v>3757</v>
      </c>
      <c r="D456" s="201" t="s">
        <v>201</v>
      </c>
      <c r="E456" s="202" t="s">
        <v>3758</v>
      </c>
      <c r="F456" s="203" t="s">
        <v>3755</v>
      </c>
      <c r="G456" s="204" t="s">
        <v>222</v>
      </c>
      <c r="H456" s="205">
        <v>66</v>
      </c>
      <c r="I456" s="206"/>
      <c r="J456" s="207">
        <f>ROUND(I456*H456,2)</f>
        <v>0</v>
      </c>
      <c r="K456" s="208"/>
      <c r="L456" s="209"/>
      <c r="M456" s="210" t="s">
        <v>1</v>
      </c>
      <c r="N456" s="211" t="s">
        <v>42</v>
      </c>
      <c r="O456" s="78"/>
      <c r="P456" s="188">
        <f>O456*H456</f>
        <v>0</v>
      </c>
      <c r="Q456" s="188">
        <v>0</v>
      </c>
      <c r="R456" s="188">
        <f>Q456*H456</f>
        <v>0</v>
      </c>
      <c r="S456" s="188">
        <v>0</v>
      </c>
      <c r="T456" s="189">
        <f>S456*H456</f>
        <v>0</v>
      </c>
      <c r="U456" s="38"/>
      <c r="V456" s="38"/>
      <c r="W456" s="38"/>
      <c r="X456" s="38"/>
      <c r="Y456" s="38"/>
      <c r="Z456" s="38"/>
      <c r="AA456" s="38"/>
      <c r="AB456" s="38"/>
      <c r="AC456" s="38"/>
      <c r="AD456" s="38"/>
      <c r="AE456" s="38"/>
      <c r="AR456" s="190" t="s">
        <v>103</v>
      </c>
      <c r="AT456" s="190" t="s">
        <v>201</v>
      </c>
      <c r="AU456" s="190" t="s">
        <v>81</v>
      </c>
      <c r="AY456" s="19" t="s">
        <v>165</v>
      </c>
      <c r="BE456" s="191">
        <f>IF(N456="základná",J456,0)</f>
        <v>0</v>
      </c>
      <c r="BF456" s="191">
        <f>IF(N456="znížená",J456,0)</f>
        <v>0</v>
      </c>
      <c r="BG456" s="191">
        <f>IF(N456="zákl. prenesená",J456,0)</f>
        <v>0</v>
      </c>
      <c r="BH456" s="191">
        <f>IF(N456="zníž. prenesená",J456,0)</f>
        <v>0</v>
      </c>
      <c r="BI456" s="191">
        <f>IF(N456="nulová",J456,0)</f>
        <v>0</v>
      </c>
      <c r="BJ456" s="19" t="s">
        <v>171</v>
      </c>
      <c r="BK456" s="191">
        <f>ROUND(I456*H456,2)</f>
        <v>0</v>
      </c>
      <c r="BL456" s="19" t="s">
        <v>91</v>
      </c>
      <c r="BM456" s="190" t="s">
        <v>3759</v>
      </c>
    </row>
    <row r="457" s="2" customFormat="1" ht="16.5" customHeight="1">
      <c r="A457" s="38"/>
      <c r="B457" s="177"/>
      <c r="C457" s="178" t="s">
        <v>3760</v>
      </c>
      <c r="D457" s="178" t="s">
        <v>167</v>
      </c>
      <c r="E457" s="179" t="s">
        <v>3761</v>
      </c>
      <c r="F457" s="180" t="s">
        <v>3762</v>
      </c>
      <c r="G457" s="181" t="s">
        <v>222</v>
      </c>
      <c r="H457" s="182">
        <v>115</v>
      </c>
      <c r="I457" s="183"/>
      <c r="J457" s="184">
        <f>ROUND(I457*H457,2)</f>
        <v>0</v>
      </c>
      <c r="K457" s="185"/>
      <c r="L457" s="39"/>
      <c r="M457" s="186" t="s">
        <v>1</v>
      </c>
      <c r="N457" s="187" t="s">
        <v>42</v>
      </c>
      <c r="O457" s="78"/>
      <c r="P457" s="188">
        <f>O457*H457</f>
        <v>0</v>
      </c>
      <c r="Q457" s="188">
        <v>0</v>
      </c>
      <c r="R457" s="188">
        <f>Q457*H457</f>
        <v>0</v>
      </c>
      <c r="S457" s="188">
        <v>0</v>
      </c>
      <c r="T457" s="189">
        <f>S457*H457</f>
        <v>0</v>
      </c>
      <c r="U457" s="38"/>
      <c r="V457" s="38"/>
      <c r="W457" s="38"/>
      <c r="X457" s="38"/>
      <c r="Y457" s="38"/>
      <c r="Z457" s="38"/>
      <c r="AA457" s="38"/>
      <c r="AB457" s="38"/>
      <c r="AC457" s="38"/>
      <c r="AD457" s="38"/>
      <c r="AE457" s="38"/>
      <c r="AR457" s="190" t="s">
        <v>91</v>
      </c>
      <c r="AT457" s="190" t="s">
        <v>167</v>
      </c>
      <c r="AU457" s="190" t="s">
        <v>81</v>
      </c>
      <c r="AY457" s="19" t="s">
        <v>165</v>
      </c>
      <c r="BE457" s="191">
        <f>IF(N457="základná",J457,0)</f>
        <v>0</v>
      </c>
      <c r="BF457" s="191">
        <f>IF(N457="znížená",J457,0)</f>
        <v>0</v>
      </c>
      <c r="BG457" s="191">
        <f>IF(N457="zákl. prenesená",J457,0)</f>
        <v>0</v>
      </c>
      <c r="BH457" s="191">
        <f>IF(N457="zníž. prenesená",J457,0)</f>
        <v>0</v>
      </c>
      <c r="BI457" s="191">
        <f>IF(N457="nulová",J457,0)</f>
        <v>0</v>
      </c>
      <c r="BJ457" s="19" t="s">
        <v>171</v>
      </c>
      <c r="BK457" s="191">
        <f>ROUND(I457*H457,2)</f>
        <v>0</v>
      </c>
      <c r="BL457" s="19" t="s">
        <v>91</v>
      </c>
      <c r="BM457" s="190" t="s">
        <v>3763</v>
      </c>
    </row>
    <row r="458" s="2" customFormat="1" ht="16.5" customHeight="1">
      <c r="A458" s="38"/>
      <c r="B458" s="177"/>
      <c r="C458" s="201" t="s">
        <v>3764</v>
      </c>
      <c r="D458" s="201" t="s">
        <v>201</v>
      </c>
      <c r="E458" s="202" t="s">
        <v>3765</v>
      </c>
      <c r="F458" s="203" t="s">
        <v>3762</v>
      </c>
      <c r="G458" s="204" t="s">
        <v>222</v>
      </c>
      <c r="H458" s="205">
        <v>115</v>
      </c>
      <c r="I458" s="206"/>
      <c r="J458" s="207">
        <f>ROUND(I458*H458,2)</f>
        <v>0</v>
      </c>
      <c r="K458" s="208"/>
      <c r="L458" s="209"/>
      <c r="M458" s="210" t="s">
        <v>1</v>
      </c>
      <c r="N458" s="211" t="s">
        <v>42</v>
      </c>
      <c r="O458" s="78"/>
      <c r="P458" s="188">
        <f>O458*H458</f>
        <v>0</v>
      </c>
      <c r="Q458" s="188">
        <v>0</v>
      </c>
      <c r="R458" s="188">
        <f>Q458*H458</f>
        <v>0</v>
      </c>
      <c r="S458" s="188">
        <v>0</v>
      </c>
      <c r="T458" s="189">
        <f>S458*H458</f>
        <v>0</v>
      </c>
      <c r="U458" s="38"/>
      <c r="V458" s="38"/>
      <c r="W458" s="38"/>
      <c r="X458" s="38"/>
      <c r="Y458" s="38"/>
      <c r="Z458" s="38"/>
      <c r="AA458" s="38"/>
      <c r="AB458" s="38"/>
      <c r="AC458" s="38"/>
      <c r="AD458" s="38"/>
      <c r="AE458" s="38"/>
      <c r="AR458" s="190" t="s">
        <v>103</v>
      </c>
      <c r="AT458" s="190" t="s">
        <v>201</v>
      </c>
      <c r="AU458" s="190" t="s">
        <v>81</v>
      </c>
      <c r="AY458" s="19" t="s">
        <v>165</v>
      </c>
      <c r="BE458" s="191">
        <f>IF(N458="základná",J458,0)</f>
        <v>0</v>
      </c>
      <c r="BF458" s="191">
        <f>IF(N458="znížená",J458,0)</f>
        <v>0</v>
      </c>
      <c r="BG458" s="191">
        <f>IF(N458="zákl. prenesená",J458,0)</f>
        <v>0</v>
      </c>
      <c r="BH458" s="191">
        <f>IF(N458="zníž. prenesená",J458,0)</f>
        <v>0</v>
      </c>
      <c r="BI458" s="191">
        <f>IF(N458="nulová",J458,0)</f>
        <v>0</v>
      </c>
      <c r="BJ458" s="19" t="s">
        <v>171</v>
      </c>
      <c r="BK458" s="191">
        <f>ROUND(I458*H458,2)</f>
        <v>0</v>
      </c>
      <c r="BL458" s="19" t="s">
        <v>91</v>
      </c>
      <c r="BM458" s="190" t="s">
        <v>3766</v>
      </c>
    </row>
    <row r="459" s="2" customFormat="1" ht="16.5" customHeight="1">
      <c r="A459" s="38"/>
      <c r="B459" s="177"/>
      <c r="C459" s="178" t="s">
        <v>3767</v>
      </c>
      <c r="D459" s="178" t="s">
        <v>167</v>
      </c>
      <c r="E459" s="179" t="s">
        <v>3768</v>
      </c>
      <c r="F459" s="180" t="s">
        <v>3769</v>
      </c>
      <c r="G459" s="181" t="s">
        <v>222</v>
      </c>
      <c r="H459" s="182">
        <v>360</v>
      </c>
      <c r="I459" s="183"/>
      <c r="J459" s="184">
        <f>ROUND(I459*H459,2)</f>
        <v>0</v>
      </c>
      <c r="K459" s="185"/>
      <c r="L459" s="39"/>
      <c r="M459" s="186" t="s">
        <v>1</v>
      </c>
      <c r="N459" s="187" t="s">
        <v>42</v>
      </c>
      <c r="O459" s="78"/>
      <c r="P459" s="188">
        <f>O459*H459</f>
        <v>0</v>
      </c>
      <c r="Q459" s="188">
        <v>0</v>
      </c>
      <c r="R459" s="188">
        <f>Q459*H459</f>
        <v>0</v>
      </c>
      <c r="S459" s="188">
        <v>0</v>
      </c>
      <c r="T459" s="189">
        <f>S459*H459</f>
        <v>0</v>
      </c>
      <c r="U459" s="38"/>
      <c r="V459" s="38"/>
      <c r="W459" s="38"/>
      <c r="X459" s="38"/>
      <c r="Y459" s="38"/>
      <c r="Z459" s="38"/>
      <c r="AA459" s="38"/>
      <c r="AB459" s="38"/>
      <c r="AC459" s="38"/>
      <c r="AD459" s="38"/>
      <c r="AE459" s="38"/>
      <c r="AR459" s="190" t="s">
        <v>91</v>
      </c>
      <c r="AT459" s="190" t="s">
        <v>167</v>
      </c>
      <c r="AU459" s="190" t="s">
        <v>81</v>
      </c>
      <c r="AY459" s="19" t="s">
        <v>165</v>
      </c>
      <c r="BE459" s="191">
        <f>IF(N459="základná",J459,0)</f>
        <v>0</v>
      </c>
      <c r="BF459" s="191">
        <f>IF(N459="znížená",J459,0)</f>
        <v>0</v>
      </c>
      <c r="BG459" s="191">
        <f>IF(N459="zákl. prenesená",J459,0)</f>
        <v>0</v>
      </c>
      <c r="BH459" s="191">
        <f>IF(N459="zníž. prenesená",J459,0)</f>
        <v>0</v>
      </c>
      <c r="BI459" s="191">
        <f>IF(N459="nulová",J459,0)</f>
        <v>0</v>
      </c>
      <c r="BJ459" s="19" t="s">
        <v>171</v>
      </c>
      <c r="BK459" s="191">
        <f>ROUND(I459*H459,2)</f>
        <v>0</v>
      </c>
      <c r="BL459" s="19" t="s">
        <v>91</v>
      </c>
      <c r="BM459" s="190" t="s">
        <v>3770</v>
      </c>
    </row>
    <row r="460" s="2" customFormat="1" ht="16.5" customHeight="1">
      <c r="A460" s="38"/>
      <c r="B460" s="177"/>
      <c r="C460" s="201" t="s">
        <v>3771</v>
      </c>
      <c r="D460" s="201" t="s">
        <v>201</v>
      </c>
      <c r="E460" s="202" t="s">
        <v>3772</v>
      </c>
      <c r="F460" s="203" t="s">
        <v>3769</v>
      </c>
      <c r="G460" s="204" t="s">
        <v>222</v>
      </c>
      <c r="H460" s="205">
        <v>360</v>
      </c>
      <c r="I460" s="206"/>
      <c r="J460" s="207">
        <f>ROUND(I460*H460,2)</f>
        <v>0</v>
      </c>
      <c r="K460" s="208"/>
      <c r="L460" s="209"/>
      <c r="M460" s="210" t="s">
        <v>1</v>
      </c>
      <c r="N460" s="211" t="s">
        <v>42</v>
      </c>
      <c r="O460" s="78"/>
      <c r="P460" s="188">
        <f>O460*H460</f>
        <v>0</v>
      </c>
      <c r="Q460" s="188">
        <v>0</v>
      </c>
      <c r="R460" s="188">
        <f>Q460*H460</f>
        <v>0</v>
      </c>
      <c r="S460" s="188">
        <v>0</v>
      </c>
      <c r="T460" s="189">
        <f>S460*H460</f>
        <v>0</v>
      </c>
      <c r="U460" s="38"/>
      <c r="V460" s="38"/>
      <c r="W460" s="38"/>
      <c r="X460" s="38"/>
      <c r="Y460" s="38"/>
      <c r="Z460" s="38"/>
      <c r="AA460" s="38"/>
      <c r="AB460" s="38"/>
      <c r="AC460" s="38"/>
      <c r="AD460" s="38"/>
      <c r="AE460" s="38"/>
      <c r="AR460" s="190" t="s">
        <v>103</v>
      </c>
      <c r="AT460" s="190" t="s">
        <v>201</v>
      </c>
      <c r="AU460" s="190" t="s">
        <v>81</v>
      </c>
      <c r="AY460" s="19" t="s">
        <v>165</v>
      </c>
      <c r="BE460" s="191">
        <f>IF(N460="základná",J460,0)</f>
        <v>0</v>
      </c>
      <c r="BF460" s="191">
        <f>IF(N460="znížená",J460,0)</f>
        <v>0</v>
      </c>
      <c r="BG460" s="191">
        <f>IF(N460="zákl. prenesená",J460,0)</f>
        <v>0</v>
      </c>
      <c r="BH460" s="191">
        <f>IF(N460="zníž. prenesená",J460,0)</f>
        <v>0</v>
      </c>
      <c r="BI460" s="191">
        <f>IF(N460="nulová",J460,0)</f>
        <v>0</v>
      </c>
      <c r="BJ460" s="19" t="s">
        <v>171</v>
      </c>
      <c r="BK460" s="191">
        <f>ROUND(I460*H460,2)</f>
        <v>0</v>
      </c>
      <c r="BL460" s="19" t="s">
        <v>91</v>
      </c>
      <c r="BM460" s="190" t="s">
        <v>3773</v>
      </c>
    </row>
    <row r="461" s="2" customFormat="1" ht="16.5" customHeight="1">
      <c r="A461" s="38"/>
      <c r="B461" s="177"/>
      <c r="C461" s="178" t="s">
        <v>3774</v>
      </c>
      <c r="D461" s="178" t="s">
        <v>167</v>
      </c>
      <c r="E461" s="179" t="s">
        <v>3775</v>
      </c>
      <c r="F461" s="180" t="s">
        <v>3776</v>
      </c>
      <c r="G461" s="181" t="s">
        <v>222</v>
      </c>
      <c r="H461" s="182">
        <v>380</v>
      </c>
      <c r="I461" s="183"/>
      <c r="J461" s="184">
        <f>ROUND(I461*H461,2)</f>
        <v>0</v>
      </c>
      <c r="K461" s="185"/>
      <c r="L461" s="39"/>
      <c r="M461" s="186" t="s">
        <v>1</v>
      </c>
      <c r="N461" s="187" t="s">
        <v>42</v>
      </c>
      <c r="O461" s="78"/>
      <c r="P461" s="188">
        <f>O461*H461</f>
        <v>0</v>
      </c>
      <c r="Q461" s="188">
        <v>0</v>
      </c>
      <c r="R461" s="188">
        <f>Q461*H461</f>
        <v>0</v>
      </c>
      <c r="S461" s="188">
        <v>0</v>
      </c>
      <c r="T461" s="189">
        <f>S461*H461</f>
        <v>0</v>
      </c>
      <c r="U461" s="38"/>
      <c r="V461" s="38"/>
      <c r="W461" s="38"/>
      <c r="X461" s="38"/>
      <c r="Y461" s="38"/>
      <c r="Z461" s="38"/>
      <c r="AA461" s="38"/>
      <c r="AB461" s="38"/>
      <c r="AC461" s="38"/>
      <c r="AD461" s="38"/>
      <c r="AE461" s="38"/>
      <c r="AR461" s="190" t="s">
        <v>91</v>
      </c>
      <c r="AT461" s="190" t="s">
        <v>167</v>
      </c>
      <c r="AU461" s="190" t="s">
        <v>81</v>
      </c>
      <c r="AY461" s="19" t="s">
        <v>165</v>
      </c>
      <c r="BE461" s="191">
        <f>IF(N461="základná",J461,0)</f>
        <v>0</v>
      </c>
      <c r="BF461" s="191">
        <f>IF(N461="znížená",J461,0)</f>
        <v>0</v>
      </c>
      <c r="BG461" s="191">
        <f>IF(N461="zákl. prenesená",J461,0)</f>
        <v>0</v>
      </c>
      <c r="BH461" s="191">
        <f>IF(N461="zníž. prenesená",J461,0)</f>
        <v>0</v>
      </c>
      <c r="BI461" s="191">
        <f>IF(N461="nulová",J461,0)</f>
        <v>0</v>
      </c>
      <c r="BJ461" s="19" t="s">
        <v>171</v>
      </c>
      <c r="BK461" s="191">
        <f>ROUND(I461*H461,2)</f>
        <v>0</v>
      </c>
      <c r="BL461" s="19" t="s">
        <v>91</v>
      </c>
      <c r="BM461" s="190" t="s">
        <v>3777</v>
      </c>
    </row>
    <row r="462" s="2" customFormat="1" ht="16.5" customHeight="1">
      <c r="A462" s="38"/>
      <c r="B462" s="177"/>
      <c r="C462" s="201" t="s">
        <v>3778</v>
      </c>
      <c r="D462" s="201" t="s">
        <v>201</v>
      </c>
      <c r="E462" s="202" t="s">
        <v>3779</v>
      </c>
      <c r="F462" s="203" t="s">
        <v>3776</v>
      </c>
      <c r="G462" s="204" t="s">
        <v>222</v>
      </c>
      <c r="H462" s="205">
        <v>380</v>
      </c>
      <c r="I462" s="206"/>
      <c r="J462" s="207">
        <f>ROUND(I462*H462,2)</f>
        <v>0</v>
      </c>
      <c r="K462" s="208"/>
      <c r="L462" s="209"/>
      <c r="M462" s="210" t="s">
        <v>1</v>
      </c>
      <c r="N462" s="211" t="s">
        <v>42</v>
      </c>
      <c r="O462" s="78"/>
      <c r="P462" s="188">
        <f>O462*H462</f>
        <v>0</v>
      </c>
      <c r="Q462" s="188">
        <v>0</v>
      </c>
      <c r="R462" s="188">
        <f>Q462*H462</f>
        <v>0</v>
      </c>
      <c r="S462" s="188">
        <v>0</v>
      </c>
      <c r="T462" s="189">
        <f>S462*H462</f>
        <v>0</v>
      </c>
      <c r="U462" s="38"/>
      <c r="V462" s="38"/>
      <c r="W462" s="38"/>
      <c r="X462" s="38"/>
      <c r="Y462" s="38"/>
      <c r="Z462" s="38"/>
      <c r="AA462" s="38"/>
      <c r="AB462" s="38"/>
      <c r="AC462" s="38"/>
      <c r="AD462" s="38"/>
      <c r="AE462" s="38"/>
      <c r="AR462" s="190" t="s">
        <v>103</v>
      </c>
      <c r="AT462" s="190" t="s">
        <v>201</v>
      </c>
      <c r="AU462" s="190" t="s">
        <v>81</v>
      </c>
      <c r="AY462" s="19" t="s">
        <v>165</v>
      </c>
      <c r="BE462" s="191">
        <f>IF(N462="základná",J462,0)</f>
        <v>0</v>
      </c>
      <c r="BF462" s="191">
        <f>IF(N462="znížená",J462,0)</f>
        <v>0</v>
      </c>
      <c r="BG462" s="191">
        <f>IF(N462="zákl. prenesená",J462,0)</f>
        <v>0</v>
      </c>
      <c r="BH462" s="191">
        <f>IF(N462="zníž. prenesená",J462,0)</f>
        <v>0</v>
      </c>
      <c r="BI462" s="191">
        <f>IF(N462="nulová",J462,0)</f>
        <v>0</v>
      </c>
      <c r="BJ462" s="19" t="s">
        <v>171</v>
      </c>
      <c r="BK462" s="191">
        <f>ROUND(I462*H462,2)</f>
        <v>0</v>
      </c>
      <c r="BL462" s="19" t="s">
        <v>91</v>
      </c>
      <c r="BM462" s="190" t="s">
        <v>3780</v>
      </c>
    </row>
    <row r="463" s="2" customFormat="1" ht="16.5" customHeight="1">
      <c r="A463" s="38"/>
      <c r="B463" s="177"/>
      <c r="C463" s="178" t="s">
        <v>3781</v>
      </c>
      <c r="D463" s="178" t="s">
        <v>167</v>
      </c>
      <c r="E463" s="179" t="s">
        <v>3782</v>
      </c>
      <c r="F463" s="180" t="s">
        <v>3783</v>
      </c>
      <c r="G463" s="181" t="s">
        <v>222</v>
      </c>
      <c r="H463" s="182">
        <v>58</v>
      </c>
      <c r="I463" s="183"/>
      <c r="J463" s="184">
        <f>ROUND(I463*H463,2)</f>
        <v>0</v>
      </c>
      <c r="K463" s="185"/>
      <c r="L463" s="39"/>
      <c r="M463" s="186" t="s">
        <v>1</v>
      </c>
      <c r="N463" s="187" t="s">
        <v>42</v>
      </c>
      <c r="O463" s="78"/>
      <c r="P463" s="188">
        <f>O463*H463</f>
        <v>0</v>
      </c>
      <c r="Q463" s="188">
        <v>0</v>
      </c>
      <c r="R463" s="188">
        <f>Q463*H463</f>
        <v>0</v>
      </c>
      <c r="S463" s="188">
        <v>0</v>
      </c>
      <c r="T463" s="189">
        <f>S463*H463</f>
        <v>0</v>
      </c>
      <c r="U463" s="38"/>
      <c r="V463" s="38"/>
      <c r="W463" s="38"/>
      <c r="X463" s="38"/>
      <c r="Y463" s="38"/>
      <c r="Z463" s="38"/>
      <c r="AA463" s="38"/>
      <c r="AB463" s="38"/>
      <c r="AC463" s="38"/>
      <c r="AD463" s="38"/>
      <c r="AE463" s="38"/>
      <c r="AR463" s="190" t="s">
        <v>91</v>
      </c>
      <c r="AT463" s="190" t="s">
        <v>167</v>
      </c>
      <c r="AU463" s="190" t="s">
        <v>81</v>
      </c>
      <c r="AY463" s="19" t="s">
        <v>165</v>
      </c>
      <c r="BE463" s="191">
        <f>IF(N463="základná",J463,0)</f>
        <v>0</v>
      </c>
      <c r="BF463" s="191">
        <f>IF(N463="znížená",J463,0)</f>
        <v>0</v>
      </c>
      <c r="BG463" s="191">
        <f>IF(N463="zákl. prenesená",J463,0)</f>
        <v>0</v>
      </c>
      <c r="BH463" s="191">
        <f>IF(N463="zníž. prenesená",J463,0)</f>
        <v>0</v>
      </c>
      <c r="BI463" s="191">
        <f>IF(N463="nulová",J463,0)</f>
        <v>0</v>
      </c>
      <c r="BJ463" s="19" t="s">
        <v>171</v>
      </c>
      <c r="BK463" s="191">
        <f>ROUND(I463*H463,2)</f>
        <v>0</v>
      </c>
      <c r="BL463" s="19" t="s">
        <v>91</v>
      </c>
      <c r="BM463" s="190" t="s">
        <v>3784</v>
      </c>
    </row>
    <row r="464" s="2" customFormat="1" ht="16.5" customHeight="1">
      <c r="A464" s="38"/>
      <c r="B464" s="177"/>
      <c r="C464" s="201" t="s">
        <v>3785</v>
      </c>
      <c r="D464" s="201" t="s">
        <v>201</v>
      </c>
      <c r="E464" s="202" t="s">
        <v>3786</v>
      </c>
      <c r="F464" s="203" t="s">
        <v>3783</v>
      </c>
      <c r="G464" s="204" t="s">
        <v>222</v>
      </c>
      <c r="H464" s="205">
        <v>58</v>
      </c>
      <c r="I464" s="206"/>
      <c r="J464" s="207">
        <f>ROUND(I464*H464,2)</f>
        <v>0</v>
      </c>
      <c r="K464" s="208"/>
      <c r="L464" s="209"/>
      <c r="M464" s="210" t="s">
        <v>1</v>
      </c>
      <c r="N464" s="211" t="s">
        <v>42</v>
      </c>
      <c r="O464" s="78"/>
      <c r="P464" s="188">
        <f>O464*H464</f>
        <v>0</v>
      </c>
      <c r="Q464" s="188">
        <v>0</v>
      </c>
      <c r="R464" s="188">
        <f>Q464*H464</f>
        <v>0</v>
      </c>
      <c r="S464" s="188">
        <v>0</v>
      </c>
      <c r="T464" s="189">
        <f>S464*H464</f>
        <v>0</v>
      </c>
      <c r="U464" s="38"/>
      <c r="V464" s="38"/>
      <c r="W464" s="38"/>
      <c r="X464" s="38"/>
      <c r="Y464" s="38"/>
      <c r="Z464" s="38"/>
      <c r="AA464" s="38"/>
      <c r="AB464" s="38"/>
      <c r="AC464" s="38"/>
      <c r="AD464" s="38"/>
      <c r="AE464" s="38"/>
      <c r="AR464" s="190" t="s">
        <v>103</v>
      </c>
      <c r="AT464" s="190" t="s">
        <v>201</v>
      </c>
      <c r="AU464" s="190" t="s">
        <v>81</v>
      </c>
      <c r="AY464" s="19" t="s">
        <v>165</v>
      </c>
      <c r="BE464" s="191">
        <f>IF(N464="základná",J464,0)</f>
        <v>0</v>
      </c>
      <c r="BF464" s="191">
        <f>IF(N464="znížená",J464,0)</f>
        <v>0</v>
      </c>
      <c r="BG464" s="191">
        <f>IF(N464="zákl. prenesená",J464,0)</f>
        <v>0</v>
      </c>
      <c r="BH464" s="191">
        <f>IF(N464="zníž. prenesená",J464,0)</f>
        <v>0</v>
      </c>
      <c r="BI464" s="191">
        <f>IF(N464="nulová",J464,0)</f>
        <v>0</v>
      </c>
      <c r="BJ464" s="19" t="s">
        <v>171</v>
      </c>
      <c r="BK464" s="191">
        <f>ROUND(I464*H464,2)</f>
        <v>0</v>
      </c>
      <c r="BL464" s="19" t="s">
        <v>91</v>
      </c>
      <c r="BM464" s="190" t="s">
        <v>3787</v>
      </c>
    </row>
    <row r="465" s="2" customFormat="1" ht="16.5" customHeight="1">
      <c r="A465" s="38"/>
      <c r="B465" s="177"/>
      <c r="C465" s="178" t="s">
        <v>3788</v>
      </c>
      <c r="D465" s="178" t="s">
        <v>167</v>
      </c>
      <c r="E465" s="179" t="s">
        <v>3789</v>
      </c>
      <c r="F465" s="180" t="s">
        <v>3790</v>
      </c>
      <c r="G465" s="181" t="s">
        <v>222</v>
      </c>
      <c r="H465" s="182">
        <v>40</v>
      </c>
      <c r="I465" s="183"/>
      <c r="J465" s="184">
        <f>ROUND(I465*H465,2)</f>
        <v>0</v>
      </c>
      <c r="K465" s="185"/>
      <c r="L465" s="39"/>
      <c r="M465" s="186" t="s">
        <v>1</v>
      </c>
      <c r="N465" s="187" t="s">
        <v>42</v>
      </c>
      <c r="O465" s="78"/>
      <c r="P465" s="188">
        <f>O465*H465</f>
        <v>0</v>
      </c>
      <c r="Q465" s="188">
        <v>0</v>
      </c>
      <c r="R465" s="188">
        <f>Q465*H465</f>
        <v>0</v>
      </c>
      <c r="S465" s="188">
        <v>0</v>
      </c>
      <c r="T465" s="189">
        <f>S465*H465</f>
        <v>0</v>
      </c>
      <c r="U465" s="38"/>
      <c r="V465" s="38"/>
      <c r="W465" s="38"/>
      <c r="X465" s="38"/>
      <c r="Y465" s="38"/>
      <c r="Z465" s="38"/>
      <c r="AA465" s="38"/>
      <c r="AB465" s="38"/>
      <c r="AC465" s="38"/>
      <c r="AD465" s="38"/>
      <c r="AE465" s="38"/>
      <c r="AR465" s="190" t="s">
        <v>91</v>
      </c>
      <c r="AT465" s="190" t="s">
        <v>167</v>
      </c>
      <c r="AU465" s="190" t="s">
        <v>81</v>
      </c>
      <c r="AY465" s="19" t="s">
        <v>165</v>
      </c>
      <c r="BE465" s="191">
        <f>IF(N465="základná",J465,0)</f>
        <v>0</v>
      </c>
      <c r="BF465" s="191">
        <f>IF(N465="znížená",J465,0)</f>
        <v>0</v>
      </c>
      <c r="BG465" s="191">
        <f>IF(N465="zákl. prenesená",J465,0)</f>
        <v>0</v>
      </c>
      <c r="BH465" s="191">
        <f>IF(N465="zníž. prenesená",J465,0)</f>
        <v>0</v>
      </c>
      <c r="BI465" s="191">
        <f>IF(N465="nulová",J465,0)</f>
        <v>0</v>
      </c>
      <c r="BJ465" s="19" t="s">
        <v>171</v>
      </c>
      <c r="BK465" s="191">
        <f>ROUND(I465*H465,2)</f>
        <v>0</v>
      </c>
      <c r="BL465" s="19" t="s">
        <v>91</v>
      </c>
      <c r="BM465" s="190" t="s">
        <v>3791</v>
      </c>
    </row>
    <row r="466" s="2" customFormat="1" ht="16.5" customHeight="1">
      <c r="A466" s="38"/>
      <c r="B466" s="177"/>
      <c r="C466" s="201" t="s">
        <v>3792</v>
      </c>
      <c r="D466" s="201" t="s">
        <v>201</v>
      </c>
      <c r="E466" s="202" t="s">
        <v>3793</v>
      </c>
      <c r="F466" s="203" t="s">
        <v>3790</v>
      </c>
      <c r="G466" s="204" t="s">
        <v>222</v>
      </c>
      <c r="H466" s="205">
        <v>40</v>
      </c>
      <c r="I466" s="206"/>
      <c r="J466" s="207">
        <f>ROUND(I466*H466,2)</f>
        <v>0</v>
      </c>
      <c r="K466" s="208"/>
      <c r="L466" s="209"/>
      <c r="M466" s="210" t="s">
        <v>1</v>
      </c>
      <c r="N466" s="211" t="s">
        <v>42</v>
      </c>
      <c r="O466" s="78"/>
      <c r="P466" s="188">
        <f>O466*H466</f>
        <v>0</v>
      </c>
      <c r="Q466" s="188">
        <v>0</v>
      </c>
      <c r="R466" s="188">
        <f>Q466*H466</f>
        <v>0</v>
      </c>
      <c r="S466" s="188">
        <v>0</v>
      </c>
      <c r="T466" s="189">
        <f>S466*H466</f>
        <v>0</v>
      </c>
      <c r="U466" s="38"/>
      <c r="V466" s="38"/>
      <c r="W466" s="38"/>
      <c r="X466" s="38"/>
      <c r="Y466" s="38"/>
      <c r="Z466" s="38"/>
      <c r="AA466" s="38"/>
      <c r="AB466" s="38"/>
      <c r="AC466" s="38"/>
      <c r="AD466" s="38"/>
      <c r="AE466" s="38"/>
      <c r="AR466" s="190" t="s">
        <v>103</v>
      </c>
      <c r="AT466" s="190" t="s">
        <v>201</v>
      </c>
      <c r="AU466" s="190" t="s">
        <v>81</v>
      </c>
      <c r="AY466" s="19" t="s">
        <v>165</v>
      </c>
      <c r="BE466" s="191">
        <f>IF(N466="základná",J466,0)</f>
        <v>0</v>
      </c>
      <c r="BF466" s="191">
        <f>IF(N466="znížená",J466,0)</f>
        <v>0</v>
      </c>
      <c r="BG466" s="191">
        <f>IF(N466="zákl. prenesená",J466,0)</f>
        <v>0</v>
      </c>
      <c r="BH466" s="191">
        <f>IF(N466="zníž. prenesená",J466,0)</f>
        <v>0</v>
      </c>
      <c r="BI466" s="191">
        <f>IF(N466="nulová",J466,0)</f>
        <v>0</v>
      </c>
      <c r="BJ466" s="19" t="s">
        <v>171</v>
      </c>
      <c r="BK466" s="191">
        <f>ROUND(I466*H466,2)</f>
        <v>0</v>
      </c>
      <c r="BL466" s="19" t="s">
        <v>91</v>
      </c>
      <c r="BM466" s="190" t="s">
        <v>3794</v>
      </c>
    </row>
    <row r="467" s="2" customFormat="1" ht="33" customHeight="1">
      <c r="A467" s="38"/>
      <c r="B467" s="177"/>
      <c r="C467" s="178" t="s">
        <v>3795</v>
      </c>
      <c r="D467" s="178" t="s">
        <v>167</v>
      </c>
      <c r="E467" s="179" t="s">
        <v>3796</v>
      </c>
      <c r="F467" s="180" t="s">
        <v>3797</v>
      </c>
      <c r="G467" s="181" t="s">
        <v>216</v>
      </c>
      <c r="H467" s="182">
        <v>3</v>
      </c>
      <c r="I467" s="183"/>
      <c r="J467" s="184">
        <f>ROUND(I467*H467,2)</f>
        <v>0</v>
      </c>
      <c r="K467" s="185"/>
      <c r="L467" s="39"/>
      <c r="M467" s="186" t="s">
        <v>1</v>
      </c>
      <c r="N467" s="187" t="s">
        <v>42</v>
      </c>
      <c r="O467" s="78"/>
      <c r="P467" s="188">
        <f>O467*H467</f>
        <v>0</v>
      </c>
      <c r="Q467" s="188">
        <v>0</v>
      </c>
      <c r="R467" s="188">
        <f>Q467*H467</f>
        <v>0</v>
      </c>
      <c r="S467" s="188">
        <v>0</v>
      </c>
      <c r="T467" s="189">
        <f>S467*H467</f>
        <v>0</v>
      </c>
      <c r="U467" s="38"/>
      <c r="V467" s="38"/>
      <c r="W467" s="38"/>
      <c r="X467" s="38"/>
      <c r="Y467" s="38"/>
      <c r="Z467" s="38"/>
      <c r="AA467" s="38"/>
      <c r="AB467" s="38"/>
      <c r="AC467" s="38"/>
      <c r="AD467" s="38"/>
      <c r="AE467" s="38"/>
      <c r="AR467" s="190" t="s">
        <v>91</v>
      </c>
      <c r="AT467" s="190" t="s">
        <v>167</v>
      </c>
      <c r="AU467" s="190" t="s">
        <v>81</v>
      </c>
      <c r="AY467" s="19" t="s">
        <v>165</v>
      </c>
      <c r="BE467" s="191">
        <f>IF(N467="základná",J467,0)</f>
        <v>0</v>
      </c>
      <c r="BF467" s="191">
        <f>IF(N467="znížená",J467,0)</f>
        <v>0</v>
      </c>
      <c r="BG467" s="191">
        <f>IF(N467="zákl. prenesená",J467,0)</f>
        <v>0</v>
      </c>
      <c r="BH467" s="191">
        <f>IF(N467="zníž. prenesená",J467,0)</f>
        <v>0</v>
      </c>
      <c r="BI467" s="191">
        <f>IF(N467="nulová",J467,0)</f>
        <v>0</v>
      </c>
      <c r="BJ467" s="19" t="s">
        <v>171</v>
      </c>
      <c r="BK467" s="191">
        <f>ROUND(I467*H467,2)</f>
        <v>0</v>
      </c>
      <c r="BL467" s="19" t="s">
        <v>91</v>
      </c>
      <c r="BM467" s="190" t="s">
        <v>3798</v>
      </c>
    </row>
    <row r="468" s="2" customFormat="1" ht="33" customHeight="1">
      <c r="A468" s="38"/>
      <c r="B468" s="177"/>
      <c r="C468" s="201" t="s">
        <v>3799</v>
      </c>
      <c r="D468" s="201" t="s">
        <v>201</v>
      </c>
      <c r="E468" s="202" t="s">
        <v>3800</v>
      </c>
      <c r="F468" s="203" t="s">
        <v>3797</v>
      </c>
      <c r="G468" s="204" t="s">
        <v>216</v>
      </c>
      <c r="H468" s="205">
        <v>3</v>
      </c>
      <c r="I468" s="206"/>
      <c r="J468" s="207">
        <f>ROUND(I468*H468,2)</f>
        <v>0</v>
      </c>
      <c r="K468" s="208"/>
      <c r="L468" s="209"/>
      <c r="M468" s="210" t="s">
        <v>1</v>
      </c>
      <c r="N468" s="211" t="s">
        <v>42</v>
      </c>
      <c r="O468" s="78"/>
      <c r="P468" s="188">
        <f>O468*H468</f>
        <v>0</v>
      </c>
      <c r="Q468" s="188">
        <v>0</v>
      </c>
      <c r="R468" s="188">
        <f>Q468*H468</f>
        <v>0</v>
      </c>
      <c r="S468" s="188">
        <v>0</v>
      </c>
      <c r="T468" s="189">
        <f>S468*H468</f>
        <v>0</v>
      </c>
      <c r="U468" s="38"/>
      <c r="V468" s="38"/>
      <c r="W468" s="38"/>
      <c r="X468" s="38"/>
      <c r="Y468" s="38"/>
      <c r="Z468" s="38"/>
      <c r="AA468" s="38"/>
      <c r="AB468" s="38"/>
      <c r="AC468" s="38"/>
      <c r="AD468" s="38"/>
      <c r="AE468" s="38"/>
      <c r="AR468" s="190" t="s">
        <v>103</v>
      </c>
      <c r="AT468" s="190" t="s">
        <v>201</v>
      </c>
      <c r="AU468" s="190" t="s">
        <v>81</v>
      </c>
      <c r="AY468" s="19" t="s">
        <v>165</v>
      </c>
      <c r="BE468" s="191">
        <f>IF(N468="základná",J468,0)</f>
        <v>0</v>
      </c>
      <c r="BF468" s="191">
        <f>IF(N468="znížená",J468,0)</f>
        <v>0</v>
      </c>
      <c r="BG468" s="191">
        <f>IF(N468="zákl. prenesená",J468,0)</f>
        <v>0</v>
      </c>
      <c r="BH468" s="191">
        <f>IF(N468="zníž. prenesená",J468,0)</f>
        <v>0</v>
      </c>
      <c r="BI468" s="191">
        <f>IF(N468="nulová",J468,0)</f>
        <v>0</v>
      </c>
      <c r="BJ468" s="19" t="s">
        <v>171</v>
      </c>
      <c r="BK468" s="191">
        <f>ROUND(I468*H468,2)</f>
        <v>0</v>
      </c>
      <c r="BL468" s="19" t="s">
        <v>91</v>
      </c>
      <c r="BM468" s="190" t="s">
        <v>3801</v>
      </c>
    </row>
    <row r="469" s="2" customFormat="1" ht="37.8" customHeight="1">
      <c r="A469" s="38"/>
      <c r="B469" s="177"/>
      <c r="C469" s="178" t="s">
        <v>3802</v>
      </c>
      <c r="D469" s="178" t="s">
        <v>167</v>
      </c>
      <c r="E469" s="179" t="s">
        <v>3803</v>
      </c>
      <c r="F469" s="180" t="s">
        <v>3804</v>
      </c>
      <c r="G469" s="181" t="s">
        <v>216</v>
      </c>
      <c r="H469" s="182">
        <v>12</v>
      </c>
      <c r="I469" s="183"/>
      <c r="J469" s="184">
        <f>ROUND(I469*H469,2)</f>
        <v>0</v>
      </c>
      <c r="K469" s="185"/>
      <c r="L469" s="39"/>
      <c r="M469" s="186" t="s">
        <v>1</v>
      </c>
      <c r="N469" s="187" t="s">
        <v>42</v>
      </c>
      <c r="O469" s="78"/>
      <c r="P469" s="188">
        <f>O469*H469</f>
        <v>0</v>
      </c>
      <c r="Q469" s="188">
        <v>0</v>
      </c>
      <c r="R469" s="188">
        <f>Q469*H469</f>
        <v>0</v>
      </c>
      <c r="S469" s="188">
        <v>0</v>
      </c>
      <c r="T469" s="189">
        <f>S469*H469</f>
        <v>0</v>
      </c>
      <c r="U469" s="38"/>
      <c r="V469" s="38"/>
      <c r="W469" s="38"/>
      <c r="X469" s="38"/>
      <c r="Y469" s="38"/>
      <c r="Z469" s="38"/>
      <c r="AA469" s="38"/>
      <c r="AB469" s="38"/>
      <c r="AC469" s="38"/>
      <c r="AD469" s="38"/>
      <c r="AE469" s="38"/>
      <c r="AR469" s="190" t="s">
        <v>91</v>
      </c>
      <c r="AT469" s="190" t="s">
        <v>167</v>
      </c>
      <c r="AU469" s="190" t="s">
        <v>81</v>
      </c>
      <c r="AY469" s="19" t="s">
        <v>165</v>
      </c>
      <c r="BE469" s="191">
        <f>IF(N469="základná",J469,0)</f>
        <v>0</v>
      </c>
      <c r="BF469" s="191">
        <f>IF(N469="znížená",J469,0)</f>
        <v>0</v>
      </c>
      <c r="BG469" s="191">
        <f>IF(N469="zákl. prenesená",J469,0)</f>
        <v>0</v>
      </c>
      <c r="BH469" s="191">
        <f>IF(N469="zníž. prenesená",J469,0)</f>
        <v>0</v>
      </c>
      <c r="BI469" s="191">
        <f>IF(N469="nulová",J469,0)</f>
        <v>0</v>
      </c>
      <c r="BJ469" s="19" t="s">
        <v>171</v>
      </c>
      <c r="BK469" s="191">
        <f>ROUND(I469*H469,2)</f>
        <v>0</v>
      </c>
      <c r="BL469" s="19" t="s">
        <v>91</v>
      </c>
      <c r="BM469" s="190" t="s">
        <v>3805</v>
      </c>
    </row>
    <row r="470" s="2" customFormat="1" ht="37.8" customHeight="1">
      <c r="A470" s="38"/>
      <c r="B470" s="177"/>
      <c r="C470" s="201" t="s">
        <v>3806</v>
      </c>
      <c r="D470" s="201" t="s">
        <v>201</v>
      </c>
      <c r="E470" s="202" t="s">
        <v>3807</v>
      </c>
      <c r="F470" s="203" t="s">
        <v>3804</v>
      </c>
      <c r="G470" s="204" t="s">
        <v>216</v>
      </c>
      <c r="H470" s="205">
        <v>12</v>
      </c>
      <c r="I470" s="206"/>
      <c r="J470" s="207">
        <f>ROUND(I470*H470,2)</f>
        <v>0</v>
      </c>
      <c r="K470" s="208"/>
      <c r="L470" s="209"/>
      <c r="M470" s="210" t="s">
        <v>1</v>
      </c>
      <c r="N470" s="211" t="s">
        <v>42</v>
      </c>
      <c r="O470" s="78"/>
      <c r="P470" s="188">
        <f>O470*H470</f>
        <v>0</v>
      </c>
      <c r="Q470" s="188">
        <v>0</v>
      </c>
      <c r="R470" s="188">
        <f>Q470*H470</f>
        <v>0</v>
      </c>
      <c r="S470" s="188">
        <v>0</v>
      </c>
      <c r="T470" s="189">
        <f>S470*H470</f>
        <v>0</v>
      </c>
      <c r="U470" s="38"/>
      <c r="V470" s="38"/>
      <c r="W470" s="38"/>
      <c r="X470" s="38"/>
      <c r="Y470" s="38"/>
      <c r="Z470" s="38"/>
      <c r="AA470" s="38"/>
      <c r="AB470" s="38"/>
      <c r="AC470" s="38"/>
      <c r="AD470" s="38"/>
      <c r="AE470" s="38"/>
      <c r="AR470" s="190" t="s">
        <v>103</v>
      </c>
      <c r="AT470" s="190" t="s">
        <v>201</v>
      </c>
      <c r="AU470" s="190" t="s">
        <v>81</v>
      </c>
      <c r="AY470" s="19" t="s">
        <v>165</v>
      </c>
      <c r="BE470" s="191">
        <f>IF(N470="základná",J470,0)</f>
        <v>0</v>
      </c>
      <c r="BF470" s="191">
        <f>IF(N470="znížená",J470,0)</f>
        <v>0</v>
      </c>
      <c r="BG470" s="191">
        <f>IF(N470="zákl. prenesená",J470,0)</f>
        <v>0</v>
      </c>
      <c r="BH470" s="191">
        <f>IF(N470="zníž. prenesená",J470,0)</f>
        <v>0</v>
      </c>
      <c r="BI470" s="191">
        <f>IF(N470="nulová",J470,0)</f>
        <v>0</v>
      </c>
      <c r="BJ470" s="19" t="s">
        <v>171</v>
      </c>
      <c r="BK470" s="191">
        <f>ROUND(I470*H470,2)</f>
        <v>0</v>
      </c>
      <c r="BL470" s="19" t="s">
        <v>91</v>
      </c>
      <c r="BM470" s="190" t="s">
        <v>3808</v>
      </c>
    </row>
    <row r="471" s="2" customFormat="1" ht="24.15" customHeight="1">
      <c r="A471" s="38"/>
      <c r="B471" s="177"/>
      <c r="C471" s="178" t="s">
        <v>3809</v>
      </c>
      <c r="D471" s="178" t="s">
        <v>167</v>
      </c>
      <c r="E471" s="179" t="s">
        <v>3810</v>
      </c>
      <c r="F471" s="180" t="s">
        <v>3811</v>
      </c>
      <c r="G471" s="181" t="s">
        <v>216</v>
      </c>
      <c r="H471" s="182">
        <v>83</v>
      </c>
      <c r="I471" s="183"/>
      <c r="J471" s="184">
        <f>ROUND(I471*H471,2)</f>
        <v>0</v>
      </c>
      <c r="K471" s="185"/>
      <c r="L471" s="39"/>
      <c r="M471" s="186" t="s">
        <v>1</v>
      </c>
      <c r="N471" s="187" t="s">
        <v>42</v>
      </c>
      <c r="O471" s="78"/>
      <c r="P471" s="188">
        <f>O471*H471</f>
        <v>0</v>
      </c>
      <c r="Q471" s="188">
        <v>0</v>
      </c>
      <c r="R471" s="188">
        <f>Q471*H471</f>
        <v>0</v>
      </c>
      <c r="S471" s="188">
        <v>0</v>
      </c>
      <c r="T471" s="189">
        <f>S471*H471</f>
        <v>0</v>
      </c>
      <c r="U471" s="38"/>
      <c r="V471" s="38"/>
      <c r="W471" s="38"/>
      <c r="X471" s="38"/>
      <c r="Y471" s="38"/>
      <c r="Z471" s="38"/>
      <c r="AA471" s="38"/>
      <c r="AB471" s="38"/>
      <c r="AC471" s="38"/>
      <c r="AD471" s="38"/>
      <c r="AE471" s="38"/>
      <c r="AR471" s="190" t="s">
        <v>91</v>
      </c>
      <c r="AT471" s="190" t="s">
        <v>167</v>
      </c>
      <c r="AU471" s="190" t="s">
        <v>81</v>
      </c>
      <c r="AY471" s="19" t="s">
        <v>165</v>
      </c>
      <c r="BE471" s="191">
        <f>IF(N471="základná",J471,0)</f>
        <v>0</v>
      </c>
      <c r="BF471" s="191">
        <f>IF(N471="znížená",J471,0)</f>
        <v>0</v>
      </c>
      <c r="BG471" s="191">
        <f>IF(N471="zákl. prenesená",J471,0)</f>
        <v>0</v>
      </c>
      <c r="BH471" s="191">
        <f>IF(N471="zníž. prenesená",J471,0)</f>
        <v>0</v>
      </c>
      <c r="BI471" s="191">
        <f>IF(N471="nulová",J471,0)</f>
        <v>0</v>
      </c>
      <c r="BJ471" s="19" t="s">
        <v>171</v>
      </c>
      <c r="BK471" s="191">
        <f>ROUND(I471*H471,2)</f>
        <v>0</v>
      </c>
      <c r="BL471" s="19" t="s">
        <v>91</v>
      </c>
      <c r="BM471" s="190" t="s">
        <v>3812</v>
      </c>
    </row>
    <row r="472" s="2" customFormat="1" ht="24.15" customHeight="1">
      <c r="A472" s="38"/>
      <c r="B472" s="177"/>
      <c r="C472" s="201" t="s">
        <v>3813</v>
      </c>
      <c r="D472" s="201" t="s">
        <v>201</v>
      </c>
      <c r="E472" s="202" t="s">
        <v>3814</v>
      </c>
      <c r="F472" s="203" t="s">
        <v>3811</v>
      </c>
      <c r="G472" s="204" t="s">
        <v>216</v>
      </c>
      <c r="H472" s="205">
        <v>83</v>
      </c>
      <c r="I472" s="206"/>
      <c r="J472" s="207">
        <f>ROUND(I472*H472,2)</f>
        <v>0</v>
      </c>
      <c r="K472" s="208"/>
      <c r="L472" s="209"/>
      <c r="M472" s="210" t="s">
        <v>1</v>
      </c>
      <c r="N472" s="211" t="s">
        <v>42</v>
      </c>
      <c r="O472" s="78"/>
      <c r="P472" s="188">
        <f>O472*H472</f>
        <v>0</v>
      </c>
      <c r="Q472" s="188">
        <v>0</v>
      </c>
      <c r="R472" s="188">
        <f>Q472*H472</f>
        <v>0</v>
      </c>
      <c r="S472" s="188">
        <v>0</v>
      </c>
      <c r="T472" s="189">
        <f>S472*H472</f>
        <v>0</v>
      </c>
      <c r="U472" s="38"/>
      <c r="V472" s="38"/>
      <c r="W472" s="38"/>
      <c r="X472" s="38"/>
      <c r="Y472" s="38"/>
      <c r="Z472" s="38"/>
      <c r="AA472" s="38"/>
      <c r="AB472" s="38"/>
      <c r="AC472" s="38"/>
      <c r="AD472" s="38"/>
      <c r="AE472" s="38"/>
      <c r="AR472" s="190" t="s">
        <v>103</v>
      </c>
      <c r="AT472" s="190" t="s">
        <v>201</v>
      </c>
      <c r="AU472" s="190" t="s">
        <v>81</v>
      </c>
      <c r="AY472" s="19" t="s">
        <v>165</v>
      </c>
      <c r="BE472" s="191">
        <f>IF(N472="základná",J472,0)</f>
        <v>0</v>
      </c>
      <c r="BF472" s="191">
        <f>IF(N472="znížená",J472,0)</f>
        <v>0</v>
      </c>
      <c r="BG472" s="191">
        <f>IF(N472="zákl. prenesená",J472,0)</f>
        <v>0</v>
      </c>
      <c r="BH472" s="191">
        <f>IF(N472="zníž. prenesená",J472,0)</f>
        <v>0</v>
      </c>
      <c r="BI472" s="191">
        <f>IF(N472="nulová",J472,0)</f>
        <v>0</v>
      </c>
      <c r="BJ472" s="19" t="s">
        <v>171</v>
      </c>
      <c r="BK472" s="191">
        <f>ROUND(I472*H472,2)</f>
        <v>0</v>
      </c>
      <c r="BL472" s="19" t="s">
        <v>91</v>
      </c>
      <c r="BM472" s="190" t="s">
        <v>3815</v>
      </c>
    </row>
    <row r="473" s="2" customFormat="1" ht="24.15" customHeight="1">
      <c r="A473" s="38"/>
      <c r="B473" s="177"/>
      <c r="C473" s="178" t="s">
        <v>3816</v>
      </c>
      <c r="D473" s="178" t="s">
        <v>167</v>
      </c>
      <c r="E473" s="179" t="s">
        <v>3817</v>
      </c>
      <c r="F473" s="180" t="s">
        <v>3818</v>
      </c>
      <c r="G473" s="181" t="s">
        <v>216</v>
      </c>
      <c r="H473" s="182">
        <v>32</v>
      </c>
      <c r="I473" s="183"/>
      <c r="J473" s="184">
        <f>ROUND(I473*H473,2)</f>
        <v>0</v>
      </c>
      <c r="K473" s="185"/>
      <c r="L473" s="39"/>
      <c r="M473" s="186" t="s">
        <v>1</v>
      </c>
      <c r="N473" s="187" t="s">
        <v>42</v>
      </c>
      <c r="O473" s="78"/>
      <c r="P473" s="188">
        <f>O473*H473</f>
        <v>0</v>
      </c>
      <c r="Q473" s="188">
        <v>0</v>
      </c>
      <c r="R473" s="188">
        <f>Q473*H473</f>
        <v>0</v>
      </c>
      <c r="S473" s="188">
        <v>0</v>
      </c>
      <c r="T473" s="189">
        <f>S473*H473</f>
        <v>0</v>
      </c>
      <c r="U473" s="38"/>
      <c r="V473" s="38"/>
      <c r="W473" s="38"/>
      <c r="X473" s="38"/>
      <c r="Y473" s="38"/>
      <c r="Z473" s="38"/>
      <c r="AA473" s="38"/>
      <c r="AB473" s="38"/>
      <c r="AC473" s="38"/>
      <c r="AD473" s="38"/>
      <c r="AE473" s="38"/>
      <c r="AR473" s="190" t="s">
        <v>91</v>
      </c>
      <c r="AT473" s="190" t="s">
        <v>167</v>
      </c>
      <c r="AU473" s="190" t="s">
        <v>81</v>
      </c>
      <c r="AY473" s="19" t="s">
        <v>165</v>
      </c>
      <c r="BE473" s="191">
        <f>IF(N473="základná",J473,0)</f>
        <v>0</v>
      </c>
      <c r="BF473" s="191">
        <f>IF(N473="znížená",J473,0)</f>
        <v>0</v>
      </c>
      <c r="BG473" s="191">
        <f>IF(N473="zákl. prenesená",J473,0)</f>
        <v>0</v>
      </c>
      <c r="BH473" s="191">
        <f>IF(N473="zníž. prenesená",J473,0)</f>
        <v>0</v>
      </c>
      <c r="BI473" s="191">
        <f>IF(N473="nulová",J473,0)</f>
        <v>0</v>
      </c>
      <c r="BJ473" s="19" t="s">
        <v>171</v>
      </c>
      <c r="BK473" s="191">
        <f>ROUND(I473*H473,2)</f>
        <v>0</v>
      </c>
      <c r="BL473" s="19" t="s">
        <v>91</v>
      </c>
      <c r="BM473" s="190" t="s">
        <v>3819</v>
      </c>
    </row>
    <row r="474" s="2" customFormat="1" ht="24.15" customHeight="1">
      <c r="A474" s="38"/>
      <c r="B474" s="177"/>
      <c r="C474" s="201" t="s">
        <v>3820</v>
      </c>
      <c r="D474" s="201" t="s">
        <v>201</v>
      </c>
      <c r="E474" s="202" t="s">
        <v>3821</v>
      </c>
      <c r="F474" s="203" t="s">
        <v>3818</v>
      </c>
      <c r="G474" s="204" t="s">
        <v>216</v>
      </c>
      <c r="H474" s="205">
        <v>32</v>
      </c>
      <c r="I474" s="206"/>
      <c r="J474" s="207">
        <f>ROUND(I474*H474,2)</f>
        <v>0</v>
      </c>
      <c r="K474" s="208"/>
      <c r="L474" s="209"/>
      <c r="M474" s="210" t="s">
        <v>1</v>
      </c>
      <c r="N474" s="211" t="s">
        <v>42</v>
      </c>
      <c r="O474" s="78"/>
      <c r="P474" s="188">
        <f>O474*H474</f>
        <v>0</v>
      </c>
      <c r="Q474" s="188">
        <v>0</v>
      </c>
      <c r="R474" s="188">
        <f>Q474*H474</f>
        <v>0</v>
      </c>
      <c r="S474" s="188">
        <v>0</v>
      </c>
      <c r="T474" s="189">
        <f>S474*H474</f>
        <v>0</v>
      </c>
      <c r="U474" s="38"/>
      <c r="V474" s="38"/>
      <c r="W474" s="38"/>
      <c r="X474" s="38"/>
      <c r="Y474" s="38"/>
      <c r="Z474" s="38"/>
      <c r="AA474" s="38"/>
      <c r="AB474" s="38"/>
      <c r="AC474" s="38"/>
      <c r="AD474" s="38"/>
      <c r="AE474" s="38"/>
      <c r="AR474" s="190" t="s">
        <v>103</v>
      </c>
      <c r="AT474" s="190" t="s">
        <v>201</v>
      </c>
      <c r="AU474" s="190" t="s">
        <v>81</v>
      </c>
      <c r="AY474" s="19" t="s">
        <v>165</v>
      </c>
      <c r="BE474" s="191">
        <f>IF(N474="základná",J474,0)</f>
        <v>0</v>
      </c>
      <c r="BF474" s="191">
        <f>IF(N474="znížená",J474,0)</f>
        <v>0</v>
      </c>
      <c r="BG474" s="191">
        <f>IF(N474="zákl. prenesená",J474,0)</f>
        <v>0</v>
      </c>
      <c r="BH474" s="191">
        <f>IF(N474="zníž. prenesená",J474,0)</f>
        <v>0</v>
      </c>
      <c r="BI474" s="191">
        <f>IF(N474="nulová",J474,0)</f>
        <v>0</v>
      </c>
      <c r="BJ474" s="19" t="s">
        <v>171</v>
      </c>
      <c r="BK474" s="191">
        <f>ROUND(I474*H474,2)</f>
        <v>0</v>
      </c>
      <c r="BL474" s="19" t="s">
        <v>91</v>
      </c>
      <c r="BM474" s="190" t="s">
        <v>3822</v>
      </c>
    </row>
    <row r="475" s="2" customFormat="1" ht="24.15" customHeight="1">
      <c r="A475" s="38"/>
      <c r="B475" s="177"/>
      <c r="C475" s="178" t="s">
        <v>3823</v>
      </c>
      <c r="D475" s="178" t="s">
        <v>167</v>
      </c>
      <c r="E475" s="179" t="s">
        <v>3824</v>
      </c>
      <c r="F475" s="180" t="s">
        <v>3825</v>
      </c>
      <c r="G475" s="181" t="s">
        <v>216</v>
      </c>
      <c r="H475" s="182">
        <v>750</v>
      </c>
      <c r="I475" s="183"/>
      <c r="J475" s="184">
        <f>ROUND(I475*H475,2)</f>
        <v>0</v>
      </c>
      <c r="K475" s="185"/>
      <c r="L475" s="39"/>
      <c r="M475" s="186" t="s">
        <v>1</v>
      </c>
      <c r="N475" s="187" t="s">
        <v>42</v>
      </c>
      <c r="O475" s="78"/>
      <c r="P475" s="188">
        <f>O475*H475</f>
        <v>0</v>
      </c>
      <c r="Q475" s="188">
        <v>0</v>
      </c>
      <c r="R475" s="188">
        <f>Q475*H475</f>
        <v>0</v>
      </c>
      <c r="S475" s="188">
        <v>0</v>
      </c>
      <c r="T475" s="189">
        <f>S475*H475</f>
        <v>0</v>
      </c>
      <c r="U475" s="38"/>
      <c r="V475" s="38"/>
      <c r="W475" s="38"/>
      <c r="X475" s="38"/>
      <c r="Y475" s="38"/>
      <c r="Z475" s="38"/>
      <c r="AA475" s="38"/>
      <c r="AB475" s="38"/>
      <c r="AC475" s="38"/>
      <c r="AD475" s="38"/>
      <c r="AE475" s="38"/>
      <c r="AR475" s="190" t="s">
        <v>91</v>
      </c>
      <c r="AT475" s="190" t="s">
        <v>167</v>
      </c>
      <c r="AU475" s="190" t="s">
        <v>81</v>
      </c>
      <c r="AY475" s="19" t="s">
        <v>165</v>
      </c>
      <c r="BE475" s="191">
        <f>IF(N475="základná",J475,0)</f>
        <v>0</v>
      </c>
      <c r="BF475" s="191">
        <f>IF(N475="znížená",J475,0)</f>
        <v>0</v>
      </c>
      <c r="BG475" s="191">
        <f>IF(N475="zákl. prenesená",J475,0)</f>
        <v>0</v>
      </c>
      <c r="BH475" s="191">
        <f>IF(N475="zníž. prenesená",J475,0)</f>
        <v>0</v>
      </c>
      <c r="BI475" s="191">
        <f>IF(N475="nulová",J475,0)</f>
        <v>0</v>
      </c>
      <c r="BJ475" s="19" t="s">
        <v>171</v>
      </c>
      <c r="BK475" s="191">
        <f>ROUND(I475*H475,2)</f>
        <v>0</v>
      </c>
      <c r="BL475" s="19" t="s">
        <v>91</v>
      </c>
      <c r="BM475" s="190" t="s">
        <v>3826</v>
      </c>
    </row>
    <row r="476" s="2" customFormat="1" ht="24.15" customHeight="1">
      <c r="A476" s="38"/>
      <c r="B476" s="177"/>
      <c r="C476" s="201" t="s">
        <v>3827</v>
      </c>
      <c r="D476" s="201" t="s">
        <v>201</v>
      </c>
      <c r="E476" s="202" t="s">
        <v>3828</v>
      </c>
      <c r="F476" s="203" t="s">
        <v>3825</v>
      </c>
      <c r="G476" s="204" t="s">
        <v>216</v>
      </c>
      <c r="H476" s="205">
        <v>750</v>
      </c>
      <c r="I476" s="206"/>
      <c r="J476" s="207">
        <f>ROUND(I476*H476,2)</f>
        <v>0</v>
      </c>
      <c r="K476" s="208"/>
      <c r="L476" s="209"/>
      <c r="M476" s="210" t="s">
        <v>1</v>
      </c>
      <c r="N476" s="211" t="s">
        <v>42</v>
      </c>
      <c r="O476" s="78"/>
      <c r="P476" s="188">
        <f>O476*H476</f>
        <v>0</v>
      </c>
      <c r="Q476" s="188">
        <v>0</v>
      </c>
      <c r="R476" s="188">
        <f>Q476*H476</f>
        <v>0</v>
      </c>
      <c r="S476" s="188">
        <v>0</v>
      </c>
      <c r="T476" s="189">
        <f>S476*H476</f>
        <v>0</v>
      </c>
      <c r="U476" s="38"/>
      <c r="V476" s="38"/>
      <c r="W476" s="38"/>
      <c r="X476" s="38"/>
      <c r="Y476" s="38"/>
      <c r="Z476" s="38"/>
      <c r="AA476" s="38"/>
      <c r="AB476" s="38"/>
      <c r="AC476" s="38"/>
      <c r="AD476" s="38"/>
      <c r="AE476" s="38"/>
      <c r="AR476" s="190" t="s">
        <v>103</v>
      </c>
      <c r="AT476" s="190" t="s">
        <v>201</v>
      </c>
      <c r="AU476" s="190" t="s">
        <v>81</v>
      </c>
      <c r="AY476" s="19" t="s">
        <v>165</v>
      </c>
      <c r="BE476" s="191">
        <f>IF(N476="základná",J476,0)</f>
        <v>0</v>
      </c>
      <c r="BF476" s="191">
        <f>IF(N476="znížená",J476,0)</f>
        <v>0</v>
      </c>
      <c r="BG476" s="191">
        <f>IF(N476="zákl. prenesená",J476,0)</f>
        <v>0</v>
      </c>
      <c r="BH476" s="191">
        <f>IF(N476="zníž. prenesená",J476,0)</f>
        <v>0</v>
      </c>
      <c r="BI476" s="191">
        <f>IF(N476="nulová",J476,0)</f>
        <v>0</v>
      </c>
      <c r="BJ476" s="19" t="s">
        <v>171</v>
      </c>
      <c r="BK476" s="191">
        <f>ROUND(I476*H476,2)</f>
        <v>0</v>
      </c>
      <c r="BL476" s="19" t="s">
        <v>91</v>
      </c>
      <c r="BM476" s="190" t="s">
        <v>3829</v>
      </c>
    </row>
    <row r="477" s="2" customFormat="1" ht="24.15" customHeight="1">
      <c r="A477" s="38"/>
      <c r="B477" s="177"/>
      <c r="C477" s="178" t="s">
        <v>3830</v>
      </c>
      <c r="D477" s="178" t="s">
        <v>167</v>
      </c>
      <c r="E477" s="179" t="s">
        <v>3831</v>
      </c>
      <c r="F477" s="180" t="s">
        <v>3832</v>
      </c>
      <c r="G477" s="181" t="s">
        <v>216</v>
      </c>
      <c r="H477" s="182">
        <v>6</v>
      </c>
      <c r="I477" s="183"/>
      <c r="J477" s="184">
        <f>ROUND(I477*H477,2)</f>
        <v>0</v>
      </c>
      <c r="K477" s="185"/>
      <c r="L477" s="39"/>
      <c r="M477" s="186" t="s">
        <v>1</v>
      </c>
      <c r="N477" s="187" t="s">
        <v>42</v>
      </c>
      <c r="O477" s="78"/>
      <c r="P477" s="188">
        <f>O477*H477</f>
        <v>0</v>
      </c>
      <c r="Q477" s="188">
        <v>0</v>
      </c>
      <c r="R477" s="188">
        <f>Q477*H477</f>
        <v>0</v>
      </c>
      <c r="S477" s="188">
        <v>0</v>
      </c>
      <c r="T477" s="189">
        <f>S477*H477</f>
        <v>0</v>
      </c>
      <c r="U477" s="38"/>
      <c r="V477" s="38"/>
      <c r="W477" s="38"/>
      <c r="X477" s="38"/>
      <c r="Y477" s="38"/>
      <c r="Z477" s="38"/>
      <c r="AA477" s="38"/>
      <c r="AB477" s="38"/>
      <c r="AC477" s="38"/>
      <c r="AD477" s="38"/>
      <c r="AE477" s="38"/>
      <c r="AR477" s="190" t="s">
        <v>91</v>
      </c>
      <c r="AT477" s="190" t="s">
        <v>167</v>
      </c>
      <c r="AU477" s="190" t="s">
        <v>81</v>
      </c>
      <c r="AY477" s="19" t="s">
        <v>165</v>
      </c>
      <c r="BE477" s="191">
        <f>IF(N477="základná",J477,0)</f>
        <v>0</v>
      </c>
      <c r="BF477" s="191">
        <f>IF(N477="znížená",J477,0)</f>
        <v>0</v>
      </c>
      <c r="BG477" s="191">
        <f>IF(N477="zákl. prenesená",J477,0)</f>
        <v>0</v>
      </c>
      <c r="BH477" s="191">
        <f>IF(N477="zníž. prenesená",J477,0)</f>
        <v>0</v>
      </c>
      <c r="BI477" s="191">
        <f>IF(N477="nulová",J477,0)</f>
        <v>0</v>
      </c>
      <c r="BJ477" s="19" t="s">
        <v>171</v>
      </c>
      <c r="BK477" s="191">
        <f>ROUND(I477*H477,2)</f>
        <v>0</v>
      </c>
      <c r="BL477" s="19" t="s">
        <v>91</v>
      </c>
      <c r="BM477" s="190" t="s">
        <v>3833</v>
      </c>
    </row>
    <row r="478" s="2" customFormat="1" ht="24.15" customHeight="1">
      <c r="A478" s="38"/>
      <c r="B478" s="177"/>
      <c r="C478" s="201" t="s">
        <v>3834</v>
      </c>
      <c r="D478" s="201" t="s">
        <v>201</v>
      </c>
      <c r="E478" s="202" t="s">
        <v>3835</v>
      </c>
      <c r="F478" s="203" t="s">
        <v>3832</v>
      </c>
      <c r="G478" s="204" t="s">
        <v>216</v>
      </c>
      <c r="H478" s="205">
        <v>6</v>
      </c>
      <c r="I478" s="206"/>
      <c r="J478" s="207">
        <f>ROUND(I478*H478,2)</f>
        <v>0</v>
      </c>
      <c r="K478" s="208"/>
      <c r="L478" s="209"/>
      <c r="M478" s="210" t="s">
        <v>1</v>
      </c>
      <c r="N478" s="211" t="s">
        <v>42</v>
      </c>
      <c r="O478" s="78"/>
      <c r="P478" s="188">
        <f>O478*H478</f>
        <v>0</v>
      </c>
      <c r="Q478" s="188">
        <v>0</v>
      </c>
      <c r="R478" s="188">
        <f>Q478*H478</f>
        <v>0</v>
      </c>
      <c r="S478" s="188">
        <v>0</v>
      </c>
      <c r="T478" s="189">
        <f>S478*H478</f>
        <v>0</v>
      </c>
      <c r="U478" s="38"/>
      <c r="V478" s="38"/>
      <c r="W478" s="38"/>
      <c r="X478" s="38"/>
      <c r="Y478" s="38"/>
      <c r="Z478" s="38"/>
      <c r="AA478" s="38"/>
      <c r="AB478" s="38"/>
      <c r="AC478" s="38"/>
      <c r="AD478" s="38"/>
      <c r="AE478" s="38"/>
      <c r="AR478" s="190" t="s">
        <v>103</v>
      </c>
      <c r="AT478" s="190" t="s">
        <v>201</v>
      </c>
      <c r="AU478" s="190" t="s">
        <v>81</v>
      </c>
      <c r="AY478" s="19" t="s">
        <v>165</v>
      </c>
      <c r="BE478" s="191">
        <f>IF(N478="základná",J478,0)</f>
        <v>0</v>
      </c>
      <c r="BF478" s="191">
        <f>IF(N478="znížená",J478,0)</f>
        <v>0</v>
      </c>
      <c r="BG478" s="191">
        <f>IF(N478="zákl. prenesená",J478,0)</f>
        <v>0</v>
      </c>
      <c r="BH478" s="191">
        <f>IF(N478="zníž. prenesená",J478,0)</f>
        <v>0</v>
      </c>
      <c r="BI478" s="191">
        <f>IF(N478="nulová",J478,0)</f>
        <v>0</v>
      </c>
      <c r="BJ478" s="19" t="s">
        <v>171</v>
      </c>
      <c r="BK478" s="191">
        <f>ROUND(I478*H478,2)</f>
        <v>0</v>
      </c>
      <c r="BL478" s="19" t="s">
        <v>91</v>
      </c>
      <c r="BM478" s="190" t="s">
        <v>3836</v>
      </c>
    </row>
    <row r="479" s="2" customFormat="1" ht="24.15" customHeight="1">
      <c r="A479" s="38"/>
      <c r="B479" s="177"/>
      <c r="C479" s="178" t="s">
        <v>3837</v>
      </c>
      <c r="D479" s="178" t="s">
        <v>167</v>
      </c>
      <c r="E479" s="179" t="s">
        <v>3838</v>
      </c>
      <c r="F479" s="180" t="s">
        <v>3839</v>
      </c>
      <c r="G479" s="181" t="s">
        <v>216</v>
      </c>
      <c r="H479" s="182">
        <v>59</v>
      </c>
      <c r="I479" s="183"/>
      <c r="J479" s="184">
        <f>ROUND(I479*H479,2)</f>
        <v>0</v>
      </c>
      <c r="K479" s="185"/>
      <c r="L479" s="39"/>
      <c r="M479" s="186" t="s">
        <v>1</v>
      </c>
      <c r="N479" s="187" t="s">
        <v>42</v>
      </c>
      <c r="O479" s="78"/>
      <c r="P479" s="188">
        <f>O479*H479</f>
        <v>0</v>
      </c>
      <c r="Q479" s="188">
        <v>0</v>
      </c>
      <c r="R479" s="188">
        <f>Q479*H479</f>
        <v>0</v>
      </c>
      <c r="S479" s="188">
        <v>0</v>
      </c>
      <c r="T479" s="189">
        <f>S479*H479</f>
        <v>0</v>
      </c>
      <c r="U479" s="38"/>
      <c r="V479" s="38"/>
      <c r="W479" s="38"/>
      <c r="X479" s="38"/>
      <c r="Y479" s="38"/>
      <c r="Z479" s="38"/>
      <c r="AA479" s="38"/>
      <c r="AB479" s="38"/>
      <c r="AC479" s="38"/>
      <c r="AD479" s="38"/>
      <c r="AE479" s="38"/>
      <c r="AR479" s="190" t="s">
        <v>91</v>
      </c>
      <c r="AT479" s="190" t="s">
        <v>167</v>
      </c>
      <c r="AU479" s="190" t="s">
        <v>81</v>
      </c>
      <c r="AY479" s="19" t="s">
        <v>165</v>
      </c>
      <c r="BE479" s="191">
        <f>IF(N479="základná",J479,0)</f>
        <v>0</v>
      </c>
      <c r="BF479" s="191">
        <f>IF(N479="znížená",J479,0)</f>
        <v>0</v>
      </c>
      <c r="BG479" s="191">
        <f>IF(N479="zákl. prenesená",J479,0)</f>
        <v>0</v>
      </c>
      <c r="BH479" s="191">
        <f>IF(N479="zníž. prenesená",J479,0)</f>
        <v>0</v>
      </c>
      <c r="BI479" s="191">
        <f>IF(N479="nulová",J479,0)</f>
        <v>0</v>
      </c>
      <c r="BJ479" s="19" t="s">
        <v>171</v>
      </c>
      <c r="BK479" s="191">
        <f>ROUND(I479*H479,2)</f>
        <v>0</v>
      </c>
      <c r="BL479" s="19" t="s">
        <v>91</v>
      </c>
      <c r="BM479" s="190" t="s">
        <v>3840</v>
      </c>
    </row>
    <row r="480" s="2" customFormat="1" ht="24.15" customHeight="1">
      <c r="A480" s="38"/>
      <c r="B480" s="177"/>
      <c r="C480" s="201" t="s">
        <v>3841</v>
      </c>
      <c r="D480" s="201" t="s">
        <v>201</v>
      </c>
      <c r="E480" s="202" t="s">
        <v>3842</v>
      </c>
      <c r="F480" s="203" t="s">
        <v>3839</v>
      </c>
      <c r="G480" s="204" t="s">
        <v>216</v>
      </c>
      <c r="H480" s="205">
        <v>59</v>
      </c>
      <c r="I480" s="206"/>
      <c r="J480" s="207">
        <f>ROUND(I480*H480,2)</f>
        <v>0</v>
      </c>
      <c r="K480" s="208"/>
      <c r="L480" s="209"/>
      <c r="M480" s="210" t="s">
        <v>1</v>
      </c>
      <c r="N480" s="211" t="s">
        <v>42</v>
      </c>
      <c r="O480" s="78"/>
      <c r="P480" s="188">
        <f>O480*H480</f>
        <v>0</v>
      </c>
      <c r="Q480" s="188">
        <v>0</v>
      </c>
      <c r="R480" s="188">
        <f>Q480*H480</f>
        <v>0</v>
      </c>
      <c r="S480" s="188">
        <v>0</v>
      </c>
      <c r="T480" s="189">
        <f>S480*H480</f>
        <v>0</v>
      </c>
      <c r="U480" s="38"/>
      <c r="V480" s="38"/>
      <c r="W480" s="38"/>
      <c r="X480" s="38"/>
      <c r="Y480" s="38"/>
      <c r="Z480" s="38"/>
      <c r="AA480" s="38"/>
      <c r="AB480" s="38"/>
      <c r="AC480" s="38"/>
      <c r="AD480" s="38"/>
      <c r="AE480" s="38"/>
      <c r="AR480" s="190" t="s">
        <v>103</v>
      </c>
      <c r="AT480" s="190" t="s">
        <v>201</v>
      </c>
      <c r="AU480" s="190" t="s">
        <v>81</v>
      </c>
      <c r="AY480" s="19" t="s">
        <v>165</v>
      </c>
      <c r="BE480" s="191">
        <f>IF(N480="základná",J480,0)</f>
        <v>0</v>
      </c>
      <c r="BF480" s="191">
        <f>IF(N480="znížená",J480,0)</f>
        <v>0</v>
      </c>
      <c r="BG480" s="191">
        <f>IF(N480="zákl. prenesená",J480,0)</f>
        <v>0</v>
      </c>
      <c r="BH480" s="191">
        <f>IF(N480="zníž. prenesená",J480,0)</f>
        <v>0</v>
      </c>
      <c r="BI480" s="191">
        <f>IF(N480="nulová",J480,0)</f>
        <v>0</v>
      </c>
      <c r="BJ480" s="19" t="s">
        <v>171</v>
      </c>
      <c r="BK480" s="191">
        <f>ROUND(I480*H480,2)</f>
        <v>0</v>
      </c>
      <c r="BL480" s="19" t="s">
        <v>91</v>
      </c>
      <c r="BM480" s="190" t="s">
        <v>3843</v>
      </c>
    </row>
    <row r="481" s="2" customFormat="1" ht="24.15" customHeight="1">
      <c r="A481" s="38"/>
      <c r="B481" s="177"/>
      <c r="C481" s="178" t="s">
        <v>3844</v>
      </c>
      <c r="D481" s="178" t="s">
        <v>167</v>
      </c>
      <c r="E481" s="179" t="s">
        <v>3845</v>
      </c>
      <c r="F481" s="180" t="s">
        <v>3846</v>
      </c>
      <c r="G481" s="181" t="s">
        <v>216</v>
      </c>
      <c r="H481" s="182">
        <v>3</v>
      </c>
      <c r="I481" s="183"/>
      <c r="J481" s="184">
        <f>ROUND(I481*H481,2)</f>
        <v>0</v>
      </c>
      <c r="K481" s="185"/>
      <c r="L481" s="39"/>
      <c r="M481" s="186" t="s">
        <v>1</v>
      </c>
      <c r="N481" s="187" t="s">
        <v>42</v>
      </c>
      <c r="O481" s="78"/>
      <c r="P481" s="188">
        <f>O481*H481</f>
        <v>0</v>
      </c>
      <c r="Q481" s="188">
        <v>0</v>
      </c>
      <c r="R481" s="188">
        <f>Q481*H481</f>
        <v>0</v>
      </c>
      <c r="S481" s="188">
        <v>0</v>
      </c>
      <c r="T481" s="189">
        <f>S481*H481</f>
        <v>0</v>
      </c>
      <c r="U481" s="38"/>
      <c r="V481" s="38"/>
      <c r="W481" s="38"/>
      <c r="X481" s="38"/>
      <c r="Y481" s="38"/>
      <c r="Z481" s="38"/>
      <c r="AA481" s="38"/>
      <c r="AB481" s="38"/>
      <c r="AC481" s="38"/>
      <c r="AD481" s="38"/>
      <c r="AE481" s="38"/>
      <c r="AR481" s="190" t="s">
        <v>91</v>
      </c>
      <c r="AT481" s="190" t="s">
        <v>167</v>
      </c>
      <c r="AU481" s="190" t="s">
        <v>81</v>
      </c>
      <c r="AY481" s="19" t="s">
        <v>165</v>
      </c>
      <c r="BE481" s="191">
        <f>IF(N481="základná",J481,0)</f>
        <v>0</v>
      </c>
      <c r="BF481" s="191">
        <f>IF(N481="znížená",J481,0)</f>
        <v>0</v>
      </c>
      <c r="BG481" s="191">
        <f>IF(N481="zákl. prenesená",J481,0)</f>
        <v>0</v>
      </c>
      <c r="BH481" s="191">
        <f>IF(N481="zníž. prenesená",J481,0)</f>
        <v>0</v>
      </c>
      <c r="BI481" s="191">
        <f>IF(N481="nulová",J481,0)</f>
        <v>0</v>
      </c>
      <c r="BJ481" s="19" t="s">
        <v>171</v>
      </c>
      <c r="BK481" s="191">
        <f>ROUND(I481*H481,2)</f>
        <v>0</v>
      </c>
      <c r="BL481" s="19" t="s">
        <v>91</v>
      </c>
      <c r="BM481" s="190" t="s">
        <v>3847</v>
      </c>
    </row>
    <row r="482" s="2" customFormat="1" ht="24.15" customHeight="1">
      <c r="A482" s="38"/>
      <c r="B482" s="177"/>
      <c r="C482" s="201" t="s">
        <v>3848</v>
      </c>
      <c r="D482" s="201" t="s">
        <v>201</v>
      </c>
      <c r="E482" s="202" t="s">
        <v>3849</v>
      </c>
      <c r="F482" s="203" t="s">
        <v>3846</v>
      </c>
      <c r="G482" s="204" t="s">
        <v>216</v>
      </c>
      <c r="H482" s="205">
        <v>3</v>
      </c>
      <c r="I482" s="206"/>
      <c r="J482" s="207">
        <f>ROUND(I482*H482,2)</f>
        <v>0</v>
      </c>
      <c r="K482" s="208"/>
      <c r="L482" s="209"/>
      <c r="M482" s="210" t="s">
        <v>1</v>
      </c>
      <c r="N482" s="211" t="s">
        <v>42</v>
      </c>
      <c r="O482" s="78"/>
      <c r="P482" s="188">
        <f>O482*H482</f>
        <v>0</v>
      </c>
      <c r="Q482" s="188">
        <v>0</v>
      </c>
      <c r="R482" s="188">
        <f>Q482*H482</f>
        <v>0</v>
      </c>
      <c r="S482" s="188">
        <v>0</v>
      </c>
      <c r="T482" s="189">
        <f>S482*H482</f>
        <v>0</v>
      </c>
      <c r="U482" s="38"/>
      <c r="V482" s="38"/>
      <c r="W482" s="38"/>
      <c r="X482" s="38"/>
      <c r="Y482" s="38"/>
      <c r="Z482" s="38"/>
      <c r="AA482" s="38"/>
      <c r="AB482" s="38"/>
      <c r="AC482" s="38"/>
      <c r="AD482" s="38"/>
      <c r="AE482" s="38"/>
      <c r="AR482" s="190" t="s">
        <v>103</v>
      </c>
      <c r="AT482" s="190" t="s">
        <v>201</v>
      </c>
      <c r="AU482" s="190" t="s">
        <v>81</v>
      </c>
      <c r="AY482" s="19" t="s">
        <v>165</v>
      </c>
      <c r="BE482" s="191">
        <f>IF(N482="základná",J482,0)</f>
        <v>0</v>
      </c>
      <c r="BF482" s="191">
        <f>IF(N482="znížená",J482,0)</f>
        <v>0</v>
      </c>
      <c r="BG482" s="191">
        <f>IF(N482="zákl. prenesená",J482,0)</f>
        <v>0</v>
      </c>
      <c r="BH482" s="191">
        <f>IF(N482="zníž. prenesená",J482,0)</f>
        <v>0</v>
      </c>
      <c r="BI482" s="191">
        <f>IF(N482="nulová",J482,0)</f>
        <v>0</v>
      </c>
      <c r="BJ482" s="19" t="s">
        <v>171</v>
      </c>
      <c r="BK482" s="191">
        <f>ROUND(I482*H482,2)</f>
        <v>0</v>
      </c>
      <c r="BL482" s="19" t="s">
        <v>91</v>
      </c>
      <c r="BM482" s="190" t="s">
        <v>3850</v>
      </c>
    </row>
    <row r="483" s="2" customFormat="1" ht="49.05" customHeight="1">
      <c r="A483" s="38"/>
      <c r="B483" s="177"/>
      <c r="C483" s="178" t="s">
        <v>3851</v>
      </c>
      <c r="D483" s="178" t="s">
        <v>167</v>
      </c>
      <c r="E483" s="179" t="s">
        <v>3852</v>
      </c>
      <c r="F483" s="180" t="s">
        <v>3853</v>
      </c>
      <c r="G483" s="181" t="s">
        <v>216</v>
      </c>
      <c r="H483" s="182">
        <v>55</v>
      </c>
      <c r="I483" s="183"/>
      <c r="J483" s="184">
        <f>ROUND(I483*H483,2)</f>
        <v>0</v>
      </c>
      <c r="K483" s="185"/>
      <c r="L483" s="39"/>
      <c r="M483" s="186" t="s">
        <v>1</v>
      </c>
      <c r="N483" s="187" t="s">
        <v>42</v>
      </c>
      <c r="O483" s="78"/>
      <c r="P483" s="188">
        <f>O483*H483</f>
        <v>0</v>
      </c>
      <c r="Q483" s="188">
        <v>0</v>
      </c>
      <c r="R483" s="188">
        <f>Q483*H483</f>
        <v>0</v>
      </c>
      <c r="S483" s="188">
        <v>0</v>
      </c>
      <c r="T483" s="189">
        <f>S483*H483</f>
        <v>0</v>
      </c>
      <c r="U483" s="38"/>
      <c r="V483" s="38"/>
      <c r="W483" s="38"/>
      <c r="X483" s="38"/>
      <c r="Y483" s="38"/>
      <c r="Z483" s="38"/>
      <c r="AA483" s="38"/>
      <c r="AB483" s="38"/>
      <c r="AC483" s="38"/>
      <c r="AD483" s="38"/>
      <c r="AE483" s="38"/>
      <c r="AR483" s="190" t="s">
        <v>91</v>
      </c>
      <c r="AT483" s="190" t="s">
        <v>167</v>
      </c>
      <c r="AU483" s="190" t="s">
        <v>81</v>
      </c>
      <c r="AY483" s="19" t="s">
        <v>165</v>
      </c>
      <c r="BE483" s="191">
        <f>IF(N483="základná",J483,0)</f>
        <v>0</v>
      </c>
      <c r="BF483" s="191">
        <f>IF(N483="znížená",J483,0)</f>
        <v>0</v>
      </c>
      <c r="BG483" s="191">
        <f>IF(N483="zákl. prenesená",J483,0)</f>
        <v>0</v>
      </c>
      <c r="BH483" s="191">
        <f>IF(N483="zníž. prenesená",J483,0)</f>
        <v>0</v>
      </c>
      <c r="BI483" s="191">
        <f>IF(N483="nulová",J483,0)</f>
        <v>0</v>
      </c>
      <c r="BJ483" s="19" t="s">
        <v>171</v>
      </c>
      <c r="BK483" s="191">
        <f>ROUND(I483*H483,2)</f>
        <v>0</v>
      </c>
      <c r="BL483" s="19" t="s">
        <v>91</v>
      </c>
      <c r="BM483" s="190" t="s">
        <v>3854</v>
      </c>
    </row>
    <row r="484" s="2" customFormat="1" ht="37.8" customHeight="1">
      <c r="A484" s="38"/>
      <c r="B484" s="177"/>
      <c r="C484" s="201" t="s">
        <v>3855</v>
      </c>
      <c r="D484" s="201" t="s">
        <v>201</v>
      </c>
      <c r="E484" s="202" t="s">
        <v>3856</v>
      </c>
      <c r="F484" s="203" t="s">
        <v>3857</v>
      </c>
      <c r="G484" s="204" t="s">
        <v>216</v>
      </c>
      <c r="H484" s="205">
        <v>55</v>
      </c>
      <c r="I484" s="206"/>
      <c r="J484" s="207">
        <f>ROUND(I484*H484,2)</f>
        <v>0</v>
      </c>
      <c r="K484" s="208"/>
      <c r="L484" s="209"/>
      <c r="M484" s="210" t="s">
        <v>1</v>
      </c>
      <c r="N484" s="211" t="s">
        <v>42</v>
      </c>
      <c r="O484" s="78"/>
      <c r="P484" s="188">
        <f>O484*H484</f>
        <v>0</v>
      </c>
      <c r="Q484" s="188">
        <v>0</v>
      </c>
      <c r="R484" s="188">
        <f>Q484*H484</f>
        <v>0</v>
      </c>
      <c r="S484" s="188">
        <v>0</v>
      </c>
      <c r="T484" s="189">
        <f>S484*H484</f>
        <v>0</v>
      </c>
      <c r="U484" s="38"/>
      <c r="V484" s="38"/>
      <c r="W484" s="38"/>
      <c r="X484" s="38"/>
      <c r="Y484" s="38"/>
      <c r="Z484" s="38"/>
      <c r="AA484" s="38"/>
      <c r="AB484" s="38"/>
      <c r="AC484" s="38"/>
      <c r="AD484" s="38"/>
      <c r="AE484" s="38"/>
      <c r="AR484" s="190" t="s">
        <v>103</v>
      </c>
      <c r="AT484" s="190" t="s">
        <v>201</v>
      </c>
      <c r="AU484" s="190" t="s">
        <v>81</v>
      </c>
      <c r="AY484" s="19" t="s">
        <v>165</v>
      </c>
      <c r="BE484" s="191">
        <f>IF(N484="základná",J484,0)</f>
        <v>0</v>
      </c>
      <c r="BF484" s="191">
        <f>IF(N484="znížená",J484,0)</f>
        <v>0</v>
      </c>
      <c r="BG484" s="191">
        <f>IF(N484="zákl. prenesená",J484,0)</f>
        <v>0</v>
      </c>
      <c r="BH484" s="191">
        <f>IF(N484="zníž. prenesená",J484,0)</f>
        <v>0</v>
      </c>
      <c r="BI484" s="191">
        <f>IF(N484="nulová",J484,0)</f>
        <v>0</v>
      </c>
      <c r="BJ484" s="19" t="s">
        <v>171</v>
      </c>
      <c r="BK484" s="191">
        <f>ROUND(I484*H484,2)</f>
        <v>0</v>
      </c>
      <c r="BL484" s="19" t="s">
        <v>91</v>
      </c>
      <c r="BM484" s="190" t="s">
        <v>3858</v>
      </c>
    </row>
    <row r="485" s="2" customFormat="1" ht="24.15" customHeight="1">
      <c r="A485" s="38"/>
      <c r="B485" s="177"/>
      <c r="C485" s="178" t="s">
        <v>3859</v>
      </c>
      <c r="D485" s="178" t="s">
        <v>167</v>
      </c>
      <c r="E485" s="179" t="s">
        <v>3860</v>
      </c>
      <c r="F485" s="180" t="s">
        <v>3861</v>
      </c>
      <c r="G485" s="181" t="s">
        <v>216</v>
      </c>
      <c r="H485" s="182">
        <v>6</v>
      </c>
      <c r="I485" s="183"/>
      <c r="J485" s="184">
        <f>ROUND(I485*H485,2)</f>
        <v>0</v>
      </c>
      <c r="K485" s="185"/>
      <c r="L485" s="39"/>
      <c r="M485" s="186" t="s">
        <v>1</v>
      </c>
      <c r="N485" s="187" t="s">
        <v>42</v>
      </c>
      <c r="O485" s="78"/>
      <c r="P485" s="188">
        <f>O485*H485</f>
        <v>0</v>
      </c>
      <c r="Q485" s="188">
        <v>0</v>
      </c>
      <c r="R485" s="188">
        <f>Q485*H485</f>
        <v>0</v>
      </c>
      <c r="S485" s="188">
        <v>0</v>
      </c>
      <c r="T485" s="189">
        <f>S485*H485</f>
        <v>0</v>
      </c>
      <c r="U485" s="38"/>
      <c r="V485" s="38"/>
      <c r="W485" s="38"/>
      <c r="X485" s="38"/>
      <c r="Y485" s="38"/>
      <c r="Z485" s="38"/>
      <c r="AA485" s="38"/>
      <c r="AB485" s="38"/>
      <c r="AC485" s="38"/>
      <c r="AD485" s="38"/>
      <c r="AE485" s="38"/>
      <c r="AR485" s="190" t="s">
        <v>91</v>
      </c>
      <c r="AT485" s="190" t="s">
        <v>167</v>
      </c>
      <c r="AU485" s="190" t="s">
        <v>81</v>
      </c>
      <c r="AY485" s="19" t="s">
        <v>165</v>
      </c>
      <c r="BE485" s="191">
        <f>IF(N485="základná",J485,0)</f>
        <v>0</v>
      </c>
      <c r="BF485" s="191">
        <f>IF(N485="znížená",J485,0)</f>
        <v>0</v>
      </c>
      <c r="BG485" s="191">
        <f>IF(N485="zákl. prenesená",J485,0)</f>
        <v>0</v>
      </c>
      <c r="BH485" s="191">
        <f>IF(N485="zníž. prenesená",J485,0)</f>
        <v>0</v>
      </c>
      <c r="BI485" s="191">
        <f>IF(N485="nulová",J485,0)</f>
        <v>0</v>
      </c>
      <c r="BJ485" s="19" t="s">
        <v>171</v>
      </c>
      <c r="BK485" s="191">
        <f>ROUND(I485*H485,2)</f>
        <v>0</v>
      </c>
      <c r="BL485" s="19" t="s">
        <v>91</v>
      </c>
      <c r="BM485" s="190" t="s">
        <v>3862</v>
      </c>
    </row>
    <row r="486" s="2" customFormat="1" ht="24.15" customHeight="1">
      <c r="A486" s="38"/>
      <c r="B486" s="177"/>
      <c r="C486" s="201" t="s">
        <v>3863</v>
      </c>
      <c r="D486" s="201" t="s">
        <v>201</v>
      </c>
      <c r="E486" s="202" t="s">
        <v>3864</v>
      </c>
      <c r="F486" s="203" t="s">
        <v>3861</v>
      </c>
      <c r="G486" s="204" t="s">
        <v>216</v>
      </c>
      <c r="H486" s="205">
        <v>6</v>
      </c>
      <c r="I486" s="206"/>
      <c r="J486" s="207">
        <f>ROUND(I486*H486,2)</f>
        <v>0</v>
      </c>
      <c r="K486" s="208"/>
      <c r="L486" s="209"/>
      <c r="M486" s="210" t="s">
        <v>1</v>
      </c>
      <c r="N486" s="211" t="s">
        <v>42</v>
      </c>
      <c r="O486" s="78"/>
      <c r="P486" s="188">
        <f>O486*H486</f>
        <v>0</v>
      </c>
      <c r="Q486" s="188">
        <v>0</v>
      </c>
      <c r="R486" s="188">
        <f>Q486*H486</f>
        <v>0</v>
      </c>
      <c r="S486" s="188">
        <v>0</v>
      </c>
      <c r="T486" s="189">
        <f>S486*H486</f>
        <v>0</v>
      </c>
      <c r="U486" s="38"/>
      <c r="V486" s="38"/>
      <c r="W486" s="38"/>
      <c r="X486" s="38"/>
      <c r="Y486" s="38"/>
      <c r="Z486" s="38"/>
      <c r="AA486" s="38"/>
      <c r="AB486" s="38"/>
      <c r="AC486" s="38"/>
      <c r="AD486" s="38"/>
      <c r="AE486" s="38"/>
      <c r="AR486" s="190" t="s">
        <v>103</v>
      </c>
      <c r="AT486" s="190" t="s">
        <v>201</v>
      </c>
      <c r="AU486" s="190" t="s">
        <v>81</v>
      </c>
      <c r="AY486" s="19" t="s">
        <v>165</v>
      </c>
      <c r="BE486" s="191">
        <f>IF(N486="základná",J486,0)</f>
        <v>0</v>
      </c>
      <c r="BF486" s="191">
        <f>IF(N486="znížená",J486,0)</f>
        <v>0</v>
      </c>
      <c r="BG486" s="191">
        <f>IF(N486="zákl. prenesená",J486,0)</f>
        <v>0</v>
      </c>
      <c r="BH486" s="191">
        <f>IF(N486="zníž. prenesená",J486,0)</f>
        <v>0</v>
      </c>
      <c r="BI486" s="191">
        <f>IF(N486="nulová",J486,0)</f>
        <v>0</v>
      </c>
      <c r="BJ486" s="19" t="s">
        <v>171</v>
      </c>
      <c r="BK486" s="191">
        <f>ROUND(I486*H486,2)</f>
        <v>0</v>
      </c>
      <c r="BL486" s="19" t="s">
        <v>91</v>
      </c>
      <c r="BM486" s="190" t="s">
        <v>3865</v>
      </c>
    </row>
    <row r="487" s="2" customFormat="1" ht="24.15" customHeight="1">
      <c r="A487" s="38"/>
      <c r="B487" s="177"/>
      <c r="C487" s="178" t="s">
        <v>3866</v>
      </c>
      <c r="D487" s="178" t="s">
        <v>167</v>
      </c>
      <c r="E487" s="179" t="s">
        <v>3867</v>
      </c>
      <c r="F487" s="180" t="s">
        <v>3868</v>
      </c>
      <c r="G487" s="181" t="s">
        <v>216</v>
      </c>
      <c r="H487" s="182">
        <v>1010</v>
      </c>
      <c r="I487" s="183"/>
      <c r="J487" s="184">
        <f>ROUND(I487*H487,2)</f>
        <v>0</v>
      </c>
      <c r="K487" s="185"/>
      <c r="L487" s="39"/>
      <c r="M487" s="186" t="s">
        <v>1</v>
      </c>
      <c r="N487" s="187" t="s">
        <v>42</v>
      </c>
      <c r="O487" s="78"/>
      <c r="P487" s="188">
        <f>O487*H487</f>
        <v>0</v>
      </c>
      <c r="Q487" s="188">
        <v>0</v>
      </c>
      <c r="R487" s="188">
        <f>Q487*H487</f>
        <v>0</v>
      </c>
      <c r="S487" s="188">
        <v>0</v>
      </c>
      <c r="T487" s="189">
        <f>S487*H487</f>
        <v>0</v>
      </c>
      <c r="U487" s="38"/>
      <c r="V487" s="38"/>
      <c r="W487" s="38"/>
      <c r="X487" s="38"/>
      <c r="Y487" s="38"/>
      <c r="Z487" s="38"/>
      <c r="AA487" s="38"/>
      <c r="AB487" s="38"/>
      <c r="AC487" s="38"/>
      <c r="AD487" s="38"/>
      <c r="AE487" s="38"/>
      <c r="AR487" s="190" t="s">
        <v>91</v>
      </c>
      <c r="AT487" s="190" t="s">
        <v>167</v>
      </c>
      <c r="AU487" s="190" t="s">
        <v>81</v>
      </c>
      <c r="AY487" s="19" t="s">
        <v>165</v>
      </c>
      <c r="BE487" s="191">
        <f>IF(N487="základná",J487,0)</f>
        <v>0</v>
      </c>
      <c r="BF487" s="191">
        <f>IF(N487="znížená",J487,0)</f>
        <v>0</v>
      </c>
      <c r="BG487" s="191">
        <f>IF(N487="zákl. prenesená",J487,0)</f>
        <v>0</v>
      </c>
      <c r="BH487" s="191">
        <f>IF(N487="zníž. prenesená",J487,0)</f>
        <v>0</v>
      </c>
      <c r="BI487" s="191">
        <f>IF(N487="nulová",J487,0)</f>
        <v>0</v>
      </c>
      <c r="BJ487" s="19" t="s">
        <v>171</v>
      </c>
      <c r="BK487" s="191">
        <f>ROUND(I487*H487,2)</f>
        <v>0</v>
      </c>
      <c r="BL487" s="19" t="s">
        <v>91</v>
      </c>
      <c r="BM487" s="190" t="s">
        <v>3869</v>
      </c>
    </row>
    <row r="488" s="2" customFormat="1" ht="24.15" customHeight="1">
      <c r="A488" s="38"/>
      <c r="B488" s="177"/>
      <c r="C488" s="201" t="s">
        <v>3870</v>
      </c>
      <c r="D488" s="201" t="s">
        <v>201</v>
      </c>
      <c r="E488" s="202" t="s">
        <v>3871</v>
      </c>
      <c r="F488" s="203" t="s">
        <v>3868</v>
      </c>
      <c r="G488" s="204" t="s">
        <v>216</v>
      </c>
      <c r="H488" s="205">
        <v>1010</v>
      </c>
      <c r="I488" s="206"/>
      <c r="J488" s="207">
        <f>ROUND(I488*H488,2)</f>
        <v>0</v>
      </c>
      <c r="K488" s="208"/>
      <c r="L488" s="209"/>
      <c r="M488" s="210" t="s">
        <v>1</v>
      </c>
      <c r="N488" s="211" t="s">
        <v>42</v>
      </c>
      <c r="O488" s="78"/>
      <c r="P488" s="188">
        <f>O488*H488</f>
        <v>0</v>
      </c>
      <c r="Q488" s="188">
        <v>0</v>
      </c>
      <c r="R488" s="188">
        <f>Q488*H488</f>
        <v>0</v>
      </c>
      <c r="S488" s="188">
        <v>0</v>
      </c>
      <c r="T488" s="189">
        <f>S488*H488</f>
        <v>0</v>
      </c>
      <c r="U488" s="38"/>
      <c r="V488" s="38"/>
      <c r="W488" s="38"/>
      <c r="X488" s="38"/>
      <c r="Y488" s="38"/>
      <c r="Z488" s="38"/>
      <c r="AA488" s="38"/>
      <c r="AB488" s="38"/>
      <c r="AC488" s="38"/>
      <c r="AD488" s="38"/>
      <c r="AE488" s="38"/>
      <c r="AR488" s="190" t="s">
        <v>103</v>
      </c>
      <c r="AT488" s="190" t="s">
        <v>201</v>
      </c>
      <c r="AU488" s="190" t="s">
        <v>81</v>
      </c>
      <c r="AY488" s="19" t="s">
        <v>165</v>
      </c>
      <c r="BE488" s="191">
        <f>IF(N488="základná",J488,0)</f>
        <v>0</v>
      </c>
      <c r="BF488" s="191">
        <f>IF(N488="znížená",J488,0)</f>
        <v>0</v>
      </c>
      <c r="BG488" s="191">
        <f>IF(N488="zákl. prenesená",J488,0)</f>
        <v>0</v>
      </c>
      <c r="BH488" s="191">
        <f>IF(N488="zníž. prenesená",J488,0)</f>
        <v>0</v>
      </c>
      <c r="BI488" s="191">
        <f>IF(N488="nulová",J488,0)</f>
        <v>0</v>
      </c>
      <c r="BJ488" s="19" t="s">
        <v>171</v>
      </c>
      <c r="BK488" s="191">
        <f>ROUND(I488*H488,2)</f>
        <v>0</v>
      </c>
      <c r="BL488" s="19" t="s">
        <v>91</v>
      </c>
      <c r="BM488" s="190" t="s">
        <v>3872</v>
      </c>
    </row>
    <row r="489" s="2" customFormat="1" ht="24.15" customHeight="1">
      <c r="A489" s="38"/>
      <c r="B489" s="177"/>
      <c r="C489" s="178" t="s">
        <v>3873</v>
      </c>
      <c r="D489" s="178" t="s">
        <v>167</v>
      </c>
      <c r="E489" s="179" t="s">
        <v>3874</v>
      </c>
      <c r="F489" s="180" t="s">
        <v>3875</v>
      </c>
      <c r="G489" s="181" t="s">
        <v>216</v>
      </c>
      <c r="H489" s="182">
        <v>34</v>
      </c>
      <c r="I489" s="183"/>
      <c r="J489" s="184">
        <f>ROUND(I489*H489,2)</f>
        <v>0</v>
      </c>
      <c r="K489" s="185"/>
      <c r="L489" s="39"/>
      <c r="M489" s="186" t="s">
        <v>1</v>
      </c>
      <c r="N489" s="187" t="s">
        <v>42</v>
      </c>
      <c r="O489" s="78"/>
      <c r="P489" s="188">
        <f>O489*H489</f>
        <v>0</v>
      </c>
      <c r="Q489" s="188">
        <v>0</v>
      </c>
      <c r="R489" s="188">
        <f>Q489*H489</f>
        <v>0</v>
      </c>
      <c r="S489" s="188">
        <v>0</v>
      </c>
      <c r="T489" s="189">
        <f>S489*H489</f>
        <v>0</v>
      </c>
      <c r="U489" s="38"/>
      <c r="V489" s="38"/>
      <c r="W489" s="38"/>
      <c r="X489" s="38"/>
      <c r="Y489" s="38"/>
      <c r="Z489" s="38"/>
      <c r="AA489" s="38"/>
      <c r="AB489" s="38"/>
      <c r="AC489" s="38"/>
      <c r="AD489" s="38"/>
      <c r="AE489" s="38"/>
      <c r="AR489" s="190" t="s">
        <v>91</v>
      </c>
      <c r="AT489" s="190" t="s">
        <v>167</v>
      </c>
      <c r="AU489" s="190" t="s">
        <v>81</v>
      </c>
      <c r="AY489" s="19" t="s">
        <v>165</v>
      </c>
      <c r="BE489" s="191">
        <f>IF(N489="základná",J489,0)</f>
        <v>0</v>
      </c>
      <c r="BF489" s="191">
        <f>IF(N489="znížená",J489,0)</f>
        <v>0</v>
      </c>
      <c r="BG489" s="191">
        <f>IF(N489="zákl. prenesená",J489,0)</f>
        <v>0</v>
      </c>
      <c r="BH489" s="191">
        <f>IF(N489="zníž. prenesená",J489,0)</f>
        <v>0</v>
      </c>
      <c r="BI489" s="191">
        <f>IF(N489="nulová",J489,0)</f>
        <v>0</v>
      </c>
      <c r="BJ489" s="19" t="s">
        <v>171</v>
      </c>
      <c r="BK489" s="191">
        <f>ROUND(I489*H489,2)</f>
        <v>0</v>
      </c>
      <c r="BL489" s="19" t="s">
        <v>91</v>
      </c>
      <c r="BM489" s="190" t="s">
        <v>3876</v>
      </c>
    </row>
    <row r="490" s="2" customFormat="1" ht="24.15" customHeight="1">
      <c r="A490" s="38"/>
      <c r="B490" s="177"/>
      <c r="C490" s="201" t="s">
        <v>3877</v>
      </c>
      <c r="D490" s="201" t="s">
        <v>201</v>
      </c>
      <c r="E490" s="202" t="s">
        <v>3878</v>
      </c>
      <c r="F490" s="203" t="s">
        <v>3875</v>
      </c>
      <c r="G490" s="204" t="s">
        <v>216</v>
      </c>
      <c r="H490" s="205">
        <v>34</v>
      </c>
      <c r="I490" s="206"/>
      <c r="J490" s="207">
        <f>ROUND(I490*H490,2)</f>
        <v>0</v>
      </c>
      <c r="K490" s="208"/>
      <c r="L490" s="209"/>
      <c r="M490" s="210" t="s">
        <v>1</v>
      </c>
      <c r="N490" s="211" t="s">
        <v>42</v>
      </c>
      <c r="O490" s="78"/>
      <c r="P490" s="188">
        <f>O490*H490</f>
        <v>0</v>
      </c>
      <c r="Q490" s="188">
        <v>0</v>
      </c>
      <c r="R490" s="188">
        <f>Q490*H490</f>
        <v>0</v>
      </c>
      <c r="S490" s="188">
        <v>0</v>
      </c>
      <c r="T490" s="189">
        <f>S490*H490</f>
        <v>0</v>
      </c>
      <c r="U490" s="38"/>
      <c r="V490" s="38"/>
      <c r="W490" s="38"/>
      <c r="X490" s="38"/>
      <c r="Y490" s="38"/>
      <c r="Z490" s="38"/>
      <c r="AA490" s="38"/>
      <c r="AB490" s="38"/>
      <c r="AC490" s="38"/>
      <c r="AD490" s="38"/>
      <c r="AE490" s="38"/>
      <c r="AR490" s="190" t="s">
        <v>103</v>
      </c>
      <c r="AT490" s="190" t="s">
        <v>201</v>
      </c>
      <c r="AU490" s="190" t="s">
        <v>81</v>
      </c>
      <c r="AY490" s="19" t="s">
        <v>165</v>
      </c>
      <c r="BE490" s="191">
        <f>IF(N490="základná",J490,0)</f>
        <v>0</v>
      </c>
      <c r="BF490" s="191">
        <f>IF(N490="znížená",J490,0)</f>
        <v>0</v>
      </c>
      <c r="BG490" s="191">
        <f>IF(N490="zákl. prenesená",J490,0)</f>
        <v>0</v>
      </c>
      <c r="BH490" s="191">
        <f>IF(N490="zníž. prenesená",J490,0)</f>
        <v>0</v>
      </c>
      <c r="BI490" s="191">
        <f>IF(N490="nulová",J490,0)</f>
        <v>0</v>
      </c>
      <c r="BJ490" s="19" t="s">
        <v>171</v>
      </c>
      <c r="BK490" s="191">
        <f>ROUND(I490*H490,2)</f>
        <v>0</v>
      </c>
      <c r="BL490" s="19" t="s">
        <v>91</v>
      </c>
      <c r="BM490" s="190" t="s">
        <v>3879</v>
      </c>
    </row>
    <row r="491" s="2" customFormat="1" ht="24.15" customHeight="1">
      <c r="A491" s="38"/>
      <c r="B491" s="177"/>
      <c r="C491" s="178" t="s">
        <v>3880</v>
      </c>
      <c r="D491" s="178" t="s">
        <v>167</v>
      </c>
      <c r="E491" s="179" t="s">
        <v>3881</v>
      </c>
      <c r="F491" s="180" t="s">
        <v>3882</v>
      </c>
      <c r="G491" s="181" t="s">
        <v>216</v>
      </c>
      <c r="H491" s="182">
        <v>44</v>
      </c>
      <c r="I491" s="183"/>
      <c r="J491" s="184">
        <f>ROUND(I491*H491,2)</f>
        <v>0</v>
      </c>
      <c r="K491" s="185"/>
      <c r="L491" s="39"/>
      <c r="M491" s="186" t="s">
        <v>1</v>
      </c>
      <c r="N491" s="187" t="s">
        <v>42</v>
      </c>
      <c r="O491" s="78"/>
      <c r="P491" s="188">
        <f>O491*H491</f>
        <v>0</v>
      </c>
      <c r="Q491" s="188">
        <v>0</v>
      </c>
      <c r="R491" s="188">
        <f>Q491*H491</f>
        <v>0</v>
      </c>
      <c r="S491" s="188">
        <v>0</v>
      </c>
      <c r="T491" s="189">
        <f>S491*H491</f>
        <v>0</v>
      </c>
      <c r="U491" s="38"/>
      <c r="V491" s="38"/>
      <c r="W491" s="38"/>
      <c r="X491" s="38"/>
      <c r="Y491" s="38"/>
      <c r="Z491" s="38"/>
      <c r="AA491" s="38"/>
      <c r="AB491" s="38"/>
      <c r="AC491" s="38"/>
      <c r="AD491" s="38"/>
      <c r="AE491" s="38"/>
      <c r="AR491" s="190" t="s">
        <v>91</v>
      </c>
      <c r="AT491" s="190" t="s">
        <v>167</v>
      </c>
      <c r="AU491" s="190" t="s">
        <v>81</v>
      </c>
      <c r="AY491" s="19" t="s">
        <v>165</v>
      </c>
      <c r="BE491" s="191">
        <f>IF(N491="základná",J491,0)</f>
        <v>0</v>
      </c>
      <c r="BF491" s="191">
        <f>IF(N491="znížená",J491,0)</f>
        <v>0</v>
      </c>
      <c r="BG491" s="191">
        <f>IF(N491="zákl. prenesená",J491,0)</f>
        <v>0</v>
      </c>
      <c r="BH491" s="191">
        <f>IF(N491="zníž. prenesená",J491,0)</f>
        <v>0</v>
      </c>
      <c r="BI491" s="191">
        <f>IF(N491="nulová",J491,0)</f>
        <v>0</v>
      </c>
      <c r="BJ491" s="19" t="s">
        <v>171</v>
      </c>
      <c r="BK491" s="191">
        <f>ROUND(I491*H491,2)</f>
        <v>0</v>
      </c>
      <c r="BL491" s="19" t="s">
        <v>91</v>
      </c>
      <c r="BM491" s="190" t="s">
        <v>3883</v>
      </c>
    </row>
    <row r="492" s="2" customFormat="1" ht="24.15" customHeight="1">
      <c r="A492" s="38"/>
      <c r="B492" s="177"/>
      <c r="C492" s="201" t="s">
        <v>3884</v>
      </c>
      <c r="D492" s="201" t="s">
        <v>201</v>
      </c>
      <c r="E492" s="202" t="s">
        <v>3885</v>
      </c>
      <c r="F492" s="203" t="s">
        <v>3882</v>
      </c>
      <c r="G492" s="204" t="s">
        <v>216</v>
      </c>
      <c r="H492" s="205">
        <v>44</v>
      </c>
      <c r="I492" s="206"/>
      <c r="J492" s="207">
        <f>ROUND(I492*H492,2)</f>
        <v>0</v>
      </c>
      <c r="K492" s="208"/>
      <c r="L492" s="209"/>
      <c r="M492" s="210" t="s">
        <v>1</v>
      </c>
      <c r="N492" s="211" t="s">
        <v>42</v>
      </c>
      <c r="O492" s="78"/>
      <c r="P492" s="188">
        <f>O492*H492</f>
        <v>0</v>
      </c>
      <c r="Q492" s="188">
        <v>0</v>
      </c>
      <c r="R492" s="188">
        <f>Q492*H492</f>
        <v>0</v>
      </c>
      <c r="S492" s="188">
        <v>0</v>
      </c>
      <c r="T492" s="189">
        <f>S492*H492</f>
        <v>0</v>
      </c>
      <c r="U492" s="38"/>
      <c r="V492" s="38"/>
      <c r="W492" s="38"/>
      <c r="X492" s="38"/>
      <c r="Y492" s="38"/>
      <c r="Z492" s="38"/>
      <c r="AA492" s="38"/>
      <c r="AB492" s="38"/>
      <c r="AC492" s="38"/>
      <c r="AD492" s="38"/>
      <c r="AE492" s="38"/>
      <c r="AR492" s="190" t="s">
        <v>103</v>
      </c>
      <c r="AT492" s="190" t="s">
        <v>201</v>
      </c>
      <c r="AU492" s="190" t="s">
        <v>81</v>
      </c>
      <c r="AY492" s="19" t="s">
        <v>165</v>
      </c>
      <c r="BE492" s="191">
        <f>IF(N492="základná",J492,0)</f>
        <v>0</v>
      </c>
      <c r="BF492" s="191">
        <f>IF(N492="znížená",J492,0)</f>
        <v>0</v>
      </c>
      <c r="BG492" s="191">
        <f>IF(N492="zákl. prenesená",J492,0)</f>
        <v>0</v>
      </c>
      <c r="BH492" s="191">
        <f>IF(N492="zníž. prenesená",J492,0)</f>
        <v>0</v>
      </c>
      <c r="BI492" s="191">
        <f>IF(N492="nulová",J492,0)</f>
        <v>0</v>
      </c>
      <c r="BJ492" s="19" t="s">
        <v>171</v>
      </c>
      <c r="BK492" s="191">
        <f>ROUND(I492*H492,2)</f>
        <v>0</v>
      </c>
      <c r="BL492" s="19" t="s">
        <v>91</v>
      </c>
      <c r="BM492" s="190" t="s">
        <v>3886</v>
      </c>
    </row>
    <row r="493" s="2" customFormat="1" ht="16.5" customHeight="1">
      <c r="A493" s="38"/>
      <c r="B493" s="177"/>
      <c r="C493" s="178" t="s">
        <v>3887</v>
      </c>
      <c r="D493" s="178" t="s">
        <v>167</v>
      </c>
      <c r="E493" s="179" t="s">
        <v>3888</v>
      </c>
      <c r="F493" s="180" t="s">
        <v>3889</v>
      </c>
      <c r="G493" s="181" t="s">
        <v>216</v>
      </c>
      <c r="H493" s="182">
        <v>1000</v>
      </c>
      <c r="I493" s="183"/>
      <c r="J493" s="184">
        <f>ROUND(I493*H493,2)</f>
        <v>0</v>
      </c>
      <c r="K493" s="185"/>
      <c r="L493" s="39"/>
      <c r="M493" s="186" t="s">
        <v>1</v>
      </c>
      <c r="N493" s="187" t="s">
        <v>42</v>
      </c>
      <c r="O493" s="78"/>
      <c r="P493" s="188">
        <f>O493*H493</f>
        <v>0</v>
      </c>
      <c r="Q493" s="188">
        <v>0</v>
      </c>
      <c r="R493" s="188">
        <f>Q493*H493</f>
        <v>0</v>
      </c>
      <c r="S493" s="188">
        <v>0</v>
      </c>
      <c r="T493" s="189">
        <f>S493*H493</f>
        <v>0</v>
      </c>
      <c r="U493" s="38"/>
      <c r="V493" s="38"/>
      <c r="W493" s="38"/>
      <c r="X493" s="38"/>
      <c r="Y493" s="38"/>
      <c r="Z493" s="38"/>
      <c r="AA493" s="38"/>
      <c r="AB493" s="38"/>
      <c r="AC493" s="38"/>
      <c r="AD493" s="38"/>
      <c r="AE493" s="38"/>
      <c r="AR493" s="190" t="s">
        <v>91</v>
      </c>
      <c r="AT493" s="190" t="s">
        <v>167</v>
      </c>
      <c r="AU493" s="190" t="s">
        <v>81</v>
      </c>
      <c r="AY493" s="19" t="s">
        <v>165</v>
      </c>
      <c r="BE493" s="191">
        <f>IF(N493="základná",J493,0)</f>
        <v>0</v>
      </c>
      <c r="BF493" s="191">
        <f>IF(N493="znížená",J493,0)</f>
        <v>0</v>
      </c>
      <c r="BG493" s="191">
        <f>IF(N493="zákl. prenesená",J493,0)</f>
        <v>0</v>
      </c>
      <c r="BH493" s="191">
        <f>IF(N493="zníž. prenesená",J493,0)</f>
        <v>0</v>
      </c>
      <c r="BI493" s="191">
        <f>IF(N493="nulová",J493,0)</f>
        <v>0</v>
      </c>
      <c r="BJ493" s="19" t="s">
        <v>171</v>
      </c>
      <c r="BK493" s="191">
        <f>ROUND(I493*H493,2)</f>
        <v>0</v>
      </c>
      <c r="BL493" s="19" t="s">
        <v>91</v>
      </c>
      <c r="BM493" s="190" t="s">
        <v>3890</v>
      </c>
    </row>
    <row r="494" s="2" customFormat="1" ht="16.5" customHeight="1">
      <c r="A494" s="38"/>
      <c r="B494" s="177"/>
      <c r="C494" s="201" t="s">
        <v>3891</v>
      </c>
      <c r="D494" s="201" t="s">
        <v>201</v>
      </c>
      <c r="E494" s="202" t="s">
        <v>3892</v>
      </c>
      <c r="F494" s="203" t="s">
        <v>3889</v>
      </c>
      <c r="G494" s="204" t="s">
        <v>216</v>
      </c>
      <c r="H494" s="205">
        <v>1000</v>
      </c>
      <c r="I494" s="206"/>
      <c r="J494" s="207">
        <f>ROUND(I494*H494,2)</f>
        <v>0</v>
      </c>
      <c r="K494" s="208"/>
      <c r="L494" s="209"/>
      <c r="M494" s="210" t="s">
        <v>1</v>
      </c>
      <c r="N494" s="211" t="s">
        <v>42</v>
      </c>
      <c r="O494" s="78"/>
      <c r="P494" s="188">
        <f>O494*H494</f>
        <v>0</v>
      </c>
      <c r="Q494" s="188">
        <v>0</v>
      </c>
      <c r="R494" s="188">
        <f>Q494*H494</f>
        <v>0</v>
      </c>
      <c r="S494" s="188">
        <v>0</v>
      </c>
      <c r="T494" s="189">
        <f>S494*H494</f>
        <v>0</v>
      </c>
      <c r="U494" s="38"/>
      <c r="V494" s="38"/>
      <c r="W494" s="38"/>
      <c r="X494" s="38"/>
      <c r="Y494" s="38"/>
      <c r="Z494" s="38"/>
      <c r="AA494" s="38"/>
      <c r="AB494" s="38"/>
      <c r="AC494" s="38"/>
      <c r="AD494" s="38"/>
      <c r="AE494" s="38"/>
      <c r="AR494" s="190" t="s">
        <v>103</v>
      </c>
      <c r="AT494" s="190" t="s">
        <v>201</v>
      </c>
      <c r="AU494" s="190" t="s">
        <v>81</v>
      </c>
      <c r="AY494" s="19" t="s">
        <v>165</v>
      </c>
      <c r="BE494" s="191">
        <f>IF(N494="základná",J494,0)</f>
        <v>0</v>
      </c>
      <c r="BF494" s="191">
        <f>IF(N494="znížená",J494,0)</f>
        <v>0</v>
      </c>
      <c r="BG494" s="191">
        <f>IF(N494="zákl. prenesená",J494,0)</f>
        <v>0</v>
      </c>
      <c r="BH494" s="191">
        <f>IF(N494="zníž. prenesená",J494,0)</f>
        <v>0</v>
      </c>
      <c r="BI494" s="191">
        <f>IF(N494="nulová",J494,0)</f>
        <v>0</v>
      </c>
      <c r="BJ494" s="19" t="s">
        <v>171</v>
      </c>
      <c r="BK494" s="191">
        <f>ROUND(I494*H494,2)</f>
        <v>0</v>
      </c>
      <c r="BL494" s="19" t="s">
        <v>91</v>
      </c>
      <c r="BM494" s="190" t="s">
        <v>3893</v>
      </c>
    </row>
    <row r="495" s="2" customFormat="1" ht="16.5" customHeight="1">
      <c r="A495" s="38"/>
      <c r="B495" s="177"/>
      <c r="C495" s="201" t="s">
        <v>3894</v>
      </c>
      <c r="D495" s="201" t="s">
        <v>201</v>
      </c>
      <c r="E495" s="202" t="s">
        <v>3895</v>
      </c>
      <c r="F495" s="203" t="s">
        <v>3896</v>
      </c>
      <c r="G495" s="204" t="s">
        <v>3897</v>
      </c>
      <c r="H495" s="205">
        <v>30</v>
      </c>
      <c r="I495" s="206"/>
      <c r="J495" s="207">
        <f>ROUND(I495*H495,2)</f>
        <v>0</v>
      </c>
      <c r="K495" s="208"/>
      <c r="L495" s="209"/>
      <c r="M495" s="210" t="s">
        <v>1</v>
      </c>
      <c r="N495" s="211" t="s">
        <v>42</v>
      </c>
      <c r="O495" s="78"/>
      <c r="P495" s="188">
        <f>O495*H495</f>
        <v>0</v>
      </c>
      <c r="Q495" s="188">
        <v>0</v>
      </c>
      <c r="R495" s="188">
        <f>Q495*H495</f>
        <v>0</v>
      </c>
      <c r="S495" s="188">
        <v>0</v>
      </c>
      <c r="T495" s="189">
        <f>S495*H495</f>
        <v>0</v>
      </c>
      <c r="U495" s="38"/>
      <c r="V495" s="38"/>
      <c r="W495" s="38"/>
      <c r="X495" s="38"/>
      <c r="Y495" s="38"/>
      <c r="Z495" s="38"/>
      <c r="AA495" s="38"/>
      <c r="AB495" s="38"/>
      <c r="AC495" s="38"/>
      <c r="AD495" s="38"/>
      <c r="AE495" s="38"/>
      <c r="AR495" s="190" t="s">
        <v>103</v>
      </c>
      <c r="AT495" s="190" t="s">
        <v>201</v>
      </c>
      <c r="AU495" s="190" t="s">
        <v>81</v>
      </c>
      <c r="AY495" s="19" t="s">
        <v>165</v>
      </c>
      <c r="BE495" s="191">
        <f>IF(N495="základná",J495,0)</f>
        <v>0</v>
      </c>
      <c r="BF495" s="191">
        <f>IF(N495="znížená",J495,0)</f>
        <v>0</v>
      </c>
      <c r="BG495" s="191">
        <f>IF(N495="zákl. prenesená",J495,0)</f>
        <v>0</v>
      </c>
      <c r="BH495" s="191">
        <f>IF(N495="zníž. prenesená",J495,0)</f>
        <v>0</v>
      </c>
      <c r="BI495" s="191">
        <f>IF(N495="nulová",J495,0)</f>
        <v>0</v>
      </c>
      <c r="BJ495" s="19" t="s">
        <v>171</v>
      </c>
      <c r="BK495" s="191">
        <f>ROUND(I495*H495,2)</f>
        <v>0</v>
      </c>
      <c r="BL495" s="19" t="s">
        <v>91</v>
      </c>
      <c r="BM495" s="190" t="s">
        <v>3898</v>
      </c>
    </row>
    <row r="496" s="2" customFormat="1" ht="16.5" customHeight="1">
      <c r="A496" s="38"/>
      <c r="B496" s="177"/>
      <c r="C496" s="201" t="s">
        <v>3899</v>
      </c>
      <c r="D496" s="201" t="s">
        <v>201</v>
      </c>
      <c r="E496" s="202" t="s">
        <v>3900</v>
      </c>
      <c r="F496" s="203" t="s">
        <v>3901</v>
      </c>
      <c r="G496" s="204" t="s">
        <v>216</v>
      </c>
      <c r="H496" s="205">
        <v>50</v>
      </c>
      <c r="I496" s="206"/>
      <c r="J496" s="207">
        <f>ROUND(I496*H496,2)</f>
        <v>0</v>
      </c>
      <c r="K496" s="208"/>
      <c r="L496" s="209"/>
      <c r="M496" s="210" t="s">
        <v>1</v>
      </c>
      <c r="N496" s="211" t="s">
        <v>42</v>
      </c>
      <c r="O496" s="78"/>
      <c r="P496" s="188">
        <f>O496*H496</f>
        <v>0</v>
      </c>
      <c r="Q496" s="188">
        <v>0</v>
      </c>
      <c r="R496" s="188">
        <f>Q496*H496</f>
        <v>0</v>
      </c>
      <c r="S496" s="188">
        <v>0</v>
      </c>
      <c r="T496" s="189">
        <f>S496*H496</f>
        <v>0</v>
      </c>
      <c r="U496" s="38"/>
      <c r="V496" s="38"/>
      <c r="W496" s="38"/>
      <c r="X496" s="38"/>
      <c r="Y496" s="38"/>
      <c r="Z496" s="38"/>
      <c r="AA496" s="38"/>
      <c r="AB496" s="38"/>
      <c r="AC496" s="38"/>
      <c r="AD496" s="38"/>
      <c r="AE496" s="38"/>
      <c r="AR496" s="190" t="s">
        <v>103</v>
      </c>
      <c r="AT496" s="190" t="s">
        <v>201</v>
      </c>
      <c r="AU496" s="190" t="s">
        <v>81</v>
      </c>
      <c r="AY496" s="19" t="s">
        <v>165</v>
      </c>
      <c r="BE496" s="191">
        <f>IF(N496="základná",J496,0)</f>
        <v>0</v>
      </c>
      <c r="BF496" s="191">
        <f>IF(N496="znížená",J496,0)</f>
        <v>0</v>
      </c>
      <c r="BG496" s="191">
        <f>IF(N496="zákl. prenesená",J496,0)</f>
        <v>0</v>
      </c>
      <c r="BH496" s="191">
        <f>IF(N496="zníž. prenesená",J496,0)</f>
        <v>0</v>
      </c>
      <c r="BI496" s="191">
        <f>IF(N496="nulová",J496,0)</f>
        <v>0</v>
      </c>
      <c r="BJ496" s="19" t="s">
        <v>171</v>
      </c>
      <c r="BK496" s="191">
        <f>ROUND(I496*H496,2)</f>
        <v>0</v>
      </c>
      <c r="BL496" s="19" t="s">
        <v>91</v>
      </c>
      <c r="BM496" s="190" t="s">
        <v>3902</v>
      </c>
    </row>
    <row r="497" s="2" customFormat="1" ht="16.5" customHeight="1">
      <c r="A497" s="38"/>
      <c r="B497" s="177"/>
      <c r="C497" s="178" t="s">
        <v>3903</v>
      </c>
      <c r="D497" s="178" t="s">
        <v>167</v>
      </c>
      <c r="E497" s="179" t="s">
        <v>3904</v>
      </c>
      <c r="F497" s="180" t="s">
        <v>3905</v>
      </c>
      <c r="G497" s="181" t="s">
        <v>222</v>
      </c>
      <c r="H497" s="182">
        <v>14</v>
      </c>
      <c r="I497" s="183"/>
      <c r="J497" s="184">
        <f>ROUND(I497*H497,2)</f>
        <v>0</v>
      </c>
      <c r="K497" s="185"/>
      <c r="L497" s="39"/>
      <c r="M497" s="186" t="s">
        <v>1</v>
      </c>
      <c r="N497" s="187" t="s">
        <v>42</v>
      </c>
      <c r="O497" s="78"/>
      <c r="P497" s="188">
        <f>O497*H497</f>
        <v>0</v>
      </c>
      <c r="Q497" s="188">
        <v>0</v>
      </c>
      <c r="R497" s="188">
        <f>Q497*H497</f>
        <v>0</v>
      </c>
      <c r="S497" s="188">
        <v>0</v>
      </c>
      <c r="T497" s="189">
        <f>S497*H497</f>
        <v>0</v>
      </c>
      <c r="U497" s="38"/>
      <c r="V497" s="38"/>
      <c r="W497" s="38"/>
      <c r="X497" s="38"/>
      <c r="Y497" s="38"/>
      <c r="Z497" s="38"/>
      <c r="AA497" s="38"/>
      <c r="AB497" s="38"/>
      <c r="AC497" s="38"/>
      <c r="AD497" s="38"/>
      <c r="AE497" s="38"/>
      <c r="AR497" s="190" t="s">
        <v>91</v>
      </c>
      <c r="AT497" s="190" t="s">
        <v>167</v>
      </c>
      <c r="AU497" s="190" t="s">
        <v>81</v>
      </c>
      <c r="AY497" s="19" t="s">
        <v>165</v>
      </c>
      <c r="BE497" s="191">
        <f>IF(N497="základná",J497,0)</f>
        <v>0</v>
      </c>
      <c r="BF497" s="191">
        <f>IF(N497="znížená",J497,0)</f>
        <v>0</v>
      </c>
      <c r="BG497" s="191">
        <f>IF(N497="zákl. prenesená",J497,0)</f>
        <v>0</v>
      </c>
      <c r="BH497" s="191">
        <f>IF(N497="zníž. prenesená",J497,0)</f>
        <v>0</v>
      </c>
      <c r="BI497" s="191">
        <f>IF(N497="nulová",J497,0)</f>
        <v>0</v>
      </c>
      <c r="BJ497" s="19" t="s">
        <v>171</v>
      </c>
      <c r="BK497" s="191">
        <f>ROUND(I497*H497,2)</f>
        <v>0</v>
      </c>
      <c r="BL497" s="19" t="s">
        <v>91</v>
      </c>
      <c r="BM497" s="190" t="s">
        <v>3906</v>
      </c>
    </row>
    <row r="498" s="2" customFormat="1" ht="16.5" customHeight="1">
      <c r="A498" s="38"/>
      <c r="B498" s="177"/>
      <c r="C498" s="201" t="s">
        <v>3907</v>
      </c>
      <c r="D498" s="201" t="s">
        <v>201</v>
      </c>
      <c r="E498" s="202" t="s">
        <v>3908</v>
      </c>
      <c r="F498" s="203" t="s">
        <v>3909</v>
      </c>
      <c r="G498" s="204" t="s">
        <v>222</v>
      </c>
      <c r="H498" s="205">
        <v>14</v>
      </c>
      <c r="I498" s="206"/>
      <c r="J498" s="207">
        <f>ROUND(I498*H498,2)</f>
        <v>0</v>
      </c>
      <c r="K498" s="208"/>
      <c r="L498" s="209"/>
      <c r="M498" s="210" t="s">
        <v>1</v>
      </c>
      <c r="N498" s="211" t="s">
        <v>42</v>
      </c>
      <c r="O498" s="78"/>
      <c r="P498" s="188">
        <f>O498*H498</f>
        <v>0</v>
      </c>
      <c r="Q498" s="188">
        <v>0</v>
      </c>
      <c r="R498" s="188">
        <f>Q498*H498</f>
        <v>0</v>
      </c>
      <c r="S498" s="188">
        <v>0</v>
      </c>
      <c r="T498" s="189">
        <f>S498*H498</f>
        <v>0</v>
      </c>
      <c r="U498" s="38"/>
      <c r="V498" s="38"/>
      <c r="W498" s="38"/>
      <c r="X498" s="38"/>
      <c r="Y498" s="38"/>
      <c r="Z498" s="38"/>
      <c r="AA498" s="38"/>
      <c r="AB498" s="38"/>
      <c r="AC498" s="38"/>
      <c r="AD498" s="38"/>
      <c r="AE498" s="38"/>
      <c r="AR498" s="190" t="s">
        <v>103</v>
      </c>
      <c r="AT498" s="190" t="s">
        <v>201</v>
      </c>
      <c r="AU498" s="190" t="s">
        <v>81</v>
      </c>
      <c r="AY498" s="19" t="s">
        <v>165</v>
      </c>
      <c r="BE498" s="191">
        <f>IF(N498="základná",J498,0)</f>
        <v>0</v>
      </c>
      <c r="BF498" s="191">
        <f>IF(N498="znížená",J498,0)</f>
        <v>0</v>
      </c>
      <c r="BG498" s="191">
        <f>IF(N498="zákl. prenesená",J498,0)</f>
        <v>0</v>
      </c>
      <c r="BH498" s="191">
        <f>IF(N498="zníž. prenesená",J498,0)</f>
        <v>0</v>
      </c>
      <c r="BI498" s="191">
        <f>IF(N498="nulová",J498,0)</f>
        <v>0</v>
      </c>
      <c r="BJ498" s="19" t="s">
        <v>171</v>
      </c>
      <c r="BK498" s="191">
        <f>ROUND(I498*H498,2)</f>
        <v>0</v>
      </c>
      <c r="BL498" s="19" t="s">
        <v>91</v>
      </c>
      <c r="BM498" s="190" t="s">
        <v>3910</v>
      </c>
    </row>
    <row r="499" s="2" customFormat="1" ht="24.15" customHeight="1">
      <c r="A499" s="38"/>
      <c r="B499" s="177"/>
      <c r="C499" s="178" t="s">
        <v>3911</v>
      </c>
      <c r="D499" s="178" t="s">
        <v>167</v>
      </c>
      <c r="E499" s="179" t="s">
        <v>3912</v>
      </c>
      <c r="F499" s="180" t="s">
        <v>3913</v>
      </c>
      <c r="G499" s="181" t="s">
        <v>216</v>
      </c>
      <c r="H499" s="182">
        <v>315</v>
      </c>
      <c r="I499" s="183"/>
      <c r="J499" s="184">
        <f>ROUND(I499*H499,2)</f>
        <v>0</v>
      </c>
      <c r="K499" s="185"/>
      <c r="L499" s="39"/>
      <c r="M499" s="186" t="s">
        <v>1</v>
      </c>
      <c r="N499" s="187" t="s">
        <v>42</v>
      </c>
      <c r="O499" s="78"/>
      <c r="P499" s="188">
        <f>O499*H499</f>
        <v>0</v>
      </c>
      <c r="Q499" s="188">
        <v>0</v>
      </c>
      <c r="R499" s="188">
        <f>Q499*H499</f>
        <v>0</v>
      </c>
      <c r="S499" s="188">
        <v>0</v>
      </c>
      <c r="T499" s="189">
        <f>S499*H499</f>
        <v>0</v>
      </c>
      <c r="U499" s="38"/>
      <c r="V499" s="38"/>
      <c r="W499" s="38"/>
      <c r="X499" s="38"/>
      <c r="Y499" s="38"/>
      <c r="Z499" s="38"/>
      <c r="AA499" s="38"/>
      <c r="AB499" s="38"/>
      <c r="AC499" s="38"/>
      <c r="AD499" s="38"/>
      <c r="AE499" s="38"/>
      <c r="AR499" s="190" t="s">
        <v>91</v>
      </c>
      <c r="AT499" s="190" t="s">
        <v>167</v>
      </c>
      <c r="AU499" s="190" t="s">
        <v>81</v>
      </c>
      <c r="AY499" s="19" t="s">
        <v>165</v>
      </c>
      <c r="BE499" s="191">
        <f>IF(N499="základná",J499,0)</f>
        <v>0</v>
      </c>
      <c r="BF499" s="191">
        <f>IF(N499="znížená",J499,0)</f>
        <v>0</v>
      </c>
      <c r="BG499" s="191">
        <f>IF(N499="zákl. prenesená",J499,0)</f>
        <v>0</v>
      </c>
      <c r="BH499" s="191">
        <f>IF(N499="zníž. prenesená",J499,0)</f>
        <v>0</v>
      </c>
      <c r="BI499" s="191">
        <f>IF(N499="nulová",J499,0)</f>
        <v>0</v>
      </c>
      <c r="BJ499" s="19" t="s">
        <v>171</v>
      </c>
      <c r="BK499" s="191">
        <f>ROUND(I499*H499,2)</f>
        <v>0</v>
      </c>
      <c r="BL499" s="19" t="s">
        <v>91</v>
      </c>
      <c r="BM499" s="190" t="s">
        <v>3914</v>
      </c>
    </row>
    <row r="500" s="2" customFormat="1" ht="24.15" customHeight="1">
      <c r="A500" s="38"/>
      <c r="B500" s="177"/>
      <c r="C500" s="201" t="s">
        <v>3915</v>
      </c>
      <c r="D500" s="201" t="s">
        <v>201</v>
      </c>
      <c r="E500" s="202" t="s">
        <v>3916</v>
      </c>
      <c r="F500" s="203" t="s">
        <v>3913</v>
      </c>
      <c r="G500" s="204" t="s">
        <v>216</v>
      </c>
      <c r="H500" s="205">
        <v>315</v>
      </c>
      <c r="I500" s="206"/>
      <c r="J500" s="207">
        <f>ROUND(I500*H500,2)</f>
        <v>0</v>
      </c>
      <c r="K500" s="208"/>
      <c r="L500" s="209"/>
      <c r="M500" s="210" t="s">
        <v>1</v>
      </c>
      <c r="N500" s="211" t="s">
        <v>42</v>
      </c>
      <c r="O500" s="78"/>
      <c r="P500" s="188">
        <f>O500*H500</f>
        <v>0</v>
      </c>
      <c r="Q500" s="188">
        <v>0</v>
      </c>
      <c r="R500" s="188">
        <f>Q500*H500</f>
        <v>0</v>
      </c>
      <c r="S500" s="188">
        <v>0</v>
      </c>
      <c r="T500" s="189">
        <f>S500*H500</f>
        <v>0</v>
      </c>
      <c r="U500" s="38"/>
      <c r="V500" s="38"/>
      <c r="W500" s="38"/>
      <c r="X500" s="38"/>
      <c r="Y500" s="38"/>
      <c r="Z500" s="38"/>
      <c r="AA500" s="38"/>
      <c r="AB500" s="38"/>
      <c r="AC500" s="38"/>
      <c r="AD500" s="38"/>
      <c r="AE500" s="38"/>
      <c r="AR500" s="190" t="s">
        <v>103</v>
      </c>
      <c r="AT500" s="190" t="s">
        <v>201</v>
      </c>
      <c r="AU500" s="190" t="s">
        <v>81</v>
      </c>
      <c r="AY500" s="19" t="s">
        <v>165</v>
      </c>
      <c r="BE500" s="191">
        <f>IF(N500="základná",J500,0)</f>
        <v>0</v>
      </c>
      <c r="BF500" s="191">
        <f>IF(N500="znížená",J500,0)</f>
        <v>0</v>
      </c>
      <c r="BG500" s="191">
        <f>IF(N500="zákl. prenesená",J500,0)</f>
        <v>0</v>
      </c>
      <c r="BH500" s="191">
        <f>IF(N500="zníž. prenesená",J500,0)</f>
        <v>0</v>
      </c>
      <c r="BI500" s="191">
        <f>IF(N500="nulová",J500,0)</f>
        <v>0</v>
      </c>
      <c r="BJ500" s="19" t="s">
        <v>171</v>
      </c>
      <c r="BK500" s="191">
        <f>ROUND(I500*H500,2)</f>
        <v>0</v>
      </c>
      <c r="BL500" s="19" t="s">
        <v>91</v>
      </c>
      <c r="BM500" s="190" t="s">
        <v>3917</v>
      </c>
    </row>
    <row r="501" s="2" customFormat="1" ht="24.15" customHeight="1">
      <c r="A501" s="38"/>
      <c r="B501" s="177"/>
      <c r="C501" s="178" t="s">
        <v>3918</v>
      </c>
      <c r="D501" s="178" t="s">
        <v>167</v>
      </c>
      <c r="E501" s="179" t="s">
        <v>3919</v>
      </c>
      <c r="F501" s="180" t="s">
        <v>3920</v>
      </c>
      <c r="G501" s="181" t="s">
        <v>216</v>
      </c>
      <c r="H501" s="182">
        <v>89</v>
      </c>
      <c r="I501" s="183"/>
      <c r="J501" s="184">
        <f>ROUND(I501*H501,2)</f>
        <v>0</v>
      </c>
      <c r="K501" s="185"/>
      <c r="L501" s="39"/>
      <c r="M501" s="186" t="s">
        <v>1</v>
      </c>
      <c r="N501" s="187" t="s">
        <v>42</v>
      </c>
      <c r="O501" s="78"/>
      <c r="P501" s="188">
        <f>O501*H501</f>
        <v>0</v>
      </c>
      <c r="Q501" s="188">
        <v>0</v>
      </c>
      <c r="R501" s="188">
        <f>Q501*H501</f>
        <v>0</v>
      </c>
      <c r="S501" s="188">
        <v>0</v>
      </c>
      <c r="T501" s="189">
        <f>S501*H501</f>
        <v>0</v>
      </c>
      <c r="U501" s="38"/>
      <c r="V501" s="38"/>
      <c r="W501" s="38"/>
      <c r="X501" s="38"/>
      <c r="Y501" s="38"/>
      <c r="Z501" s="38"/>
      <c r="AA501" s="38"/>
      <c r="AB501" s="38"/>
      <c r="AC501" s="38"/>
      <c r="AD501" s="38"/>
      <c r="AE501" s="38"/>
      <c r="AR501" s="190" t="s">
        <v>91</v>
      </c>
      <c r="AT501" s="190" t="s">
        <v>167</v>
      </c>
      <c r="AU501" s="190" t="s">
        <v>81</v>
      </c>
      <c r="AY501" s="19" t="s">
        <v>165</v>
      </c>
      <c r="BE501" s="191">
        <f>IF(N501="základná",J501,0)</f>
        <v>0</v>
      </c>
      <c r="BF501" s="191">
        <f>IF(N501="znížená",J501,0)</f>
        <v>0</v>
      </c>
      <c r="BG501" s="191">
        <f>IF(N501="zákl. prenesená",J501,0)</f>
        <v>0</v>
      </c>
      <c r="BH501" s="191">
        <f>IF(N501="zníž. prenesená",J501,0)</f>
        <v>0</v>
      </c>
      <c r="BI501" s="191">
        <f>IF(N501="nulová",J501,0)</f>
        <v>0</v>
      </c>
      <c r="BJ501" s="19" t="s">
        <v>171</v>
      </c>
      <c r="BK501" s="191">
        <f>ROUND(I501*H501,2)</f>
        <v>0</v>
      </c>
      <c r="BL501" s="19" t="s">
        <v>91</v>
      </c>
      <c r="BM501" s="190" t="s">
        <v>3921</v>
      </c>
    </row>
    <row r="502" s="2" customFormat="1" ht="24.15" customHeight="1">
      <c r="A502" s="38"/>
      <c r="B502" s="177"/>
      <c r="C502" s="201" t="s">
        <v>3922</v>
      </c>
      <c r="D502" s="201" t="s">
        <v>201</v>
      </c>
      <c r="E502" s="202" t="s">
        <v>3923</v>
      </c>
      <c r="F502" s="203" t="s">
        <v>3920</v>
      </c>
      <c r="G502" s="204" t="s">
        <v>216</v>
      </c>
      <c r="H502" s="205">
        <v>89</v>
      </c>
      <c r="I502" s="206"/>
      <c r="J502" s="207">
        <f>ROUND(I502*H502,2)</f>
        <v>0</v>
      </c>
      <c r="K502" s="208"/>
      <c r="L502" s="209"/>
      <c r="M502" s="210" t="s">
        <v>1</v>
      </c>
      <c r="N502" s="211" t="s">
        <v>42</v>
      </c>
      <c r="O502" s="78"/>
      <c r="P502" s="188">
        <f>O502*H502</f>
        <v>0</v>
      </c>
      <c r="Q502" s="188">
        <v>0</v>
      </c>
      <c r="R502" s="188">
        <f>Q502*H502</f>
        <v>0</v>
      </c>
      <c r="S502" s="188">
        <v>0</v>
      </c>
      <c r="T502" s="189">
        <f>S502*H502</f>
        <v>0</v>
      </c>
      <c r="U502" s="38"/>
      <c r="V502" s="38"/>
      <c r="W502" s="38"/>
      <c r="X502" s="38"/>
      <c r="Y502" s="38"/>
      <c r="Z502" s="38"/>
      <c r="AA502" s="38"/>
      <c r="AB502" s="38"/>
      <c r="AC502" s="38"/>
      <c r="AD502" s="38"/>
      <c r="AE502" s="38"/>
      <c r="AR502" s="190" t="s">
        <v>103</v>
      </c>
      <c r="AT502" s="190" t="s">
        <v>201</v>
      </c>
      <c r="AU502" s="190" t="s">
        <v>81</v>
      </c>
      <c r="AY502" s="19" t="s">
        <v>165</v>
      </c>
      <c r="BE502" s="191">
        <f>IF(N502="základná",J502,0)</f>
        <v>0</v>
      </c>
      <c r="BF502" s="191">
        <f>IF(N502="znížená",J502,0)</f>
        <v>0</v>
      </c>
      <c r="BG502" s="191">
        <f>IF(N502="zákl. prenesená",J502,0)</f>
        <v>0</v>
      </c>
      <c r="BH502" s="191">
        <f>IF(N502="zníž. prenesená",J502,0)</f>
        <v>0</v>
      </c>
      <c r="BI502" s="191">
        <f>IF(N502="nulová",J502,0)</f>
        <v>0</v>
      </c>
      <c r="BJ502" s="19" t="s">
        <v>171</v>
      </c>
      <c r="BK502" s="191">
        <f>ROUND(I502*H502,2)</f>
        <v>0</v>
      </c>
      <c r="BL502" s="19" t="s">
        <v>91</v>
      </c>
      <c r="BM502" s="190" t="s">
        <v>3924</v>
      </c>
    </row>
    <row r="503" s="2" customFormat="1" ht="24.15" customHeight="1">
      <c r="A503" s="38"/>
      <c r="B503" s="177"/>
      <c r="C503" s="178" t="s">
        <v>3925</v>
      </c>
      <c r="D503" s="178" t="s">
        <v>167</v>
      </c>
      <c r="E503" s="179" t="s">
        <v>3926</v>
      </c>
      <c r="F503" s="180" t="s">
        <v>3927</v>
      </c>
      <c r="G503" s="181" t="s">
        <v>216</v>
      </c>
      <c r="H503" s="182">
        <v>31</v>
      </c>
      <c r="I503" s="183"/>
      <c r="J503" s="184">
        <f>ROUND(I503*H503,2)</f>
        <v>0</v>
      </c>
      <c r="K503" s="185"/>
      <c r="L503" s="39"/>
      <c r="M503" s="186" t="s">
        <v>1</v>
      </c>
      <c r="N503" s="187" t="s">
        <v>42</v>
      </c>
      <c r="O503" s="78"/>
      <c r="P503" s="188">
        <f>O503*H503</f>
        <v>0</v>
      </c>
      <c r="Q503" s="188">
        <v>0</v>
      </c>
      <c r="R503" s="188">
        <f>Q503*H503</f>
        <v>0</v>
      </c>
      <c r="S503" s="188">
        <v>0</v>
      </c>
      <c r="T503" s="189">
        <f>S503*H503</f>
        <v>0</v>
      </c>
      <c r="U503" s="38"/>
      <c r="V503" s="38"/>
      <c r="W503" s="38"/>
      <c r="X503" s="38"/>
      <c r="Y503" s="38"/>
      <c r="Z503" s="38"/>
      <c r="AA503" s="38"/>
      <c r="AB503" s="38"/>
      <c r="AC503" s="38"/>
      <c r="AD503" s="38"/>
      <c r="AE503" s="38"/>
      <c r="AR503" s="190" t="s">
        <v>91</v>
      </c>
      <c r="AT503" s="190" t="s">
        <v>167</v>
      </c>
      <c r="AU503" s="190" t="s">
        <v>81</v>
      </c>
      <c r="AY503" s="19" t="s">
        <v>165</v>
      </c>
      <c r="BE503" s="191">
        <f>IF(N503="základná",J503,0)</f>
        <v>0</v>
      </c>
      <c r="BF503" s="191">
        <f>IF(N503="znížená",J503,0)</f>
        <v>0</v>
      </c>
      <c r="BG503" s="191">
        <f>IF(N503="zákl. prenesená",J503,0)</f>
        <v>0</v>
      </c>
      <c r="BH503" s="191">
        <f>IF(N503="zníž. prenesená",J503,0)</f>
        <v>0</v>
      </c>
      <c r="BI503" s="191">
        <f>IF(N503="nulová",J503,0)</f>
        <v>0</v>
      </c>
      <c r="BJ503" s="19" t="s">
        <v>171</v>
      </c>
      <c r="BK503" s="191">
        <f>ROUND(I503*H503,2)</f>
        <v>0</v>
      </c>
      <c r="BL503" s="19" t="s">
        <v>91</v>
      </c>
      <c r="BM503" s="190" t="s">
        <v>3928</v>
      </c>
    </row>
    <row r="504" s="2" customFormat="1" ht="24.15" customHeight="1">
      <c r="A504" s="38"/>
      <c r="B504" s="177"/>
      <c r="C504" s="201" t="s">
        <v>3929</v>
      </c>
      <c r="D504" s="201" t="s">
        <v>201</v>
      </c>
      <c r="E504" s="202" t="s">
        <v>3930</v>
      </c>
      <c r="F504" s="203" t="s">
        <v>3927</v>
      </c>
      <c r="G504" s="204" t="s">
        <v>216</v>
      </c>
      <c r="H504" s="205">
        <v>31</v>
      </c>
      <c r="I504" s="206"/>
      <c r="J504" s="207">
        <f>ROUND(I504*H504,2)</f>
        <v>0</v>
      </c>
      <c r="K504" s="208"/>
      <c r="L504" s="209"/>
      <c r="M504" s="210" t="s">
        <v>1</v>
      </c>
      <c r="N504" s="211" t="s">
        <v>42</v>
      </c>
      <c r="O504" s="78"/>
      <c r="P504" s="188">
        <f>O504*H504</f>
        <v>0</v>
      </c>
      <c r="Q504" s="188">
        <v>0</v>
      </c>
      <c r="R504" s="188">
        <f>Q504*H504</f>
        <v>0</v>
      </c>
      <c r="S504" s="188">
        <v>0</v>
      </c>
      <c r="T504" s="189">
        <f>S504*H504</f>
        <v>0</v>
      </c>
      <c r="U504" s="38"/>
      <c r="V504" s="38"/>
      <c r="W504" s="38"/>
      <c r="X504" s="38"/>
      <c r="Y504" s="38"/>
      <c r="Z504" s="38"/>
      <c r="AA504" s="38"/>
      <c r="AB504" s="38"/>
      <c r="AC504" s="38"/>
      <c r="AD504" s="38"/>
      <c r="AE504" s="38"/>
      <c r="AR504" s="190" t="s">
        <v>103</v>
      </c>
      <c r="AT504" s="190" t="s">
        <v>201</v>
      </c>
      <c r="AU504" s="190" t="s">
        <v>81</v>
      </c>
      <c r="AY504" s="19" t="s">
        <v>165</v>
      </c>
      <c r="BE504" s="191">
        <f>IF(N504="základná",J504,0)</f>
        <v>0</v>
      </c>
      <c r="BF504" s="191">
        <f>IF(N504="znížená",J504,0)</f>
        <v>0</v>
      </c>
      <c r="BG504" s="191">
        <f>IF(N504="zákl. prenesená",J504,0)</f>
        <v>0</v>
      </c>
      <c r="BH504" s="191">
        <f>IF(N504="zníž. prenesená",J504,0)</f>
        <v>0</v>
      </c>
      <c r="BI504" s="191">
        <f>IF(N504="nulová",J504,0)</f>
        <v>0</v>
      </c>
      <c r="BJ504" s="19" t="s">
        <v>171</v>
      </c>
      <c r="BK504" s="191">
        <f>ROUND(I504*H504,2)</f>
        <v>0</v>
      </c>
      <c r="BL504" s="19" t="s">
        <v>91</v>
      </c>
      <c r="BM504" s="190" t="s">
        <v>3931</v>
      </c>
    </row>
    <row r="505" s="2" customFormat="1" ht="24.15" customHeight="1">
      <c r="A505" s="38"/>
      <c r="B505" s="177"/>
      <c r="C505" s="178" t="s">
        <v>3932</v>
      </c>
      <c r="D505" s="178" t="s">
        <v>167</v>
      </c>
      <c r="E505" s="179" t="s">
        <v>3933</v>
      </c>
      <c r="F505" s="180" t="s">
        <v>3934</v>
      </c>
      <c r="G505" s="181" t="s">
        <v>216</v>
      </c>
      <c r="H505" s="182">
        <v>1010</v>
      </c>
      <c r="I505" s="183"/>
      <c r="J505" s="184">
        <f>ROUND(I505*H505,2)</f>
        <v>0</v>
      </c>
      <c r="K505" s="185"/>
      <c r="L505" s="39"/>
      <c r="M505" s="186" t="s">
        <v>1</v>
      </c>
      <c r="N505" s="187" t="s">
        <v>42</v>
      </c>
      <c r="O505" s="78"/>
      <c r="P505" s="188">
        <f>O505*H505</f>
        <v>0</v>
      </c>
      <c r="Q505" s="188">
        <v>0</v>
      </c>
      <c r="R505" s="188">
        <f>Q505*H505</f>
        <v>0</v>
      </c>
      <c r="S505" s="188">
        <v>0</v>
      </c>
      <c r="T505" s="189">
        <f>S505*H505</f>
        <v>0</v>
      </c>
      <c r="U505" s="38"/>
      <c r="V505" s="38"/>
      <c r="W505" s="38"/>
      <c r="X505" s="38"/>
      <c r="Y505" s="38"/>
      <c r="Z505" s="38"/>
      <c r="AA505" s="38"/>
      <c r="AB505" s="38"/>
      <c r="AC505" s="38"/>
      <c r="AD505" s="38"/>
      <c r="AE505" s="38"/>
      <c r="AR505" s="190" t="s">
        <v>91</v>
      </c>
      <c r="AT505" s="190" t="s">
        <v>167</v>
      </c>
      <c r="AU505" s="190" t="s">
        <v>81</v>
      </c>
      <c r="AY505" s="19" t="s">
        <v>165</v>
      </c>
      <c r="BE505" s="191">
        <f>IF(N505="základná",J505,0)</f>
        <v>0</v>
      </c>
      <c r="BF505" s="191">
        <f>IF(N505="znížená",J505,0)</f>
        <v>0</v>
      </c>
      <c r="BG505" s="191">
        <f>IF(N505="zákl. prenesená",J505,0)</f>
        <v>0</v>
      </c>
      <c r="BH505" s="191">
        <f>IF(N505="zníž. prenesená",J505,0)</f>
        <v>0</v>
      </c>
      <c r="BI505" s="191">
        <f>IF(N505="nulová",J505,0)</f>
        <v>0</v>
      </c>
      <c r="BJ505" s="19" t="s">
        <v>171</v>
      </c>
      <c r="BK505" s="191">
        <f>ROUND(I505*H505,2)</f>
        <v>0</v>
      </c>
      <c r="BL505" s="19" t="s">
        <v>91</v>
      </c>
      <c r="BM505" s="190" t="s">
        <v>3935</v>
      </c>
    </row>
    <row r="506" s="2" customFormat="1" ht="24.15" customHeight="1">
      <c r="A506" s="38"/>
      <c r="B506" s="177"/>
      <c r="C506" s="178" t="s">
        <v>3936</v>
      </c>
      <c r="D506" s="178" t="s">
        <v>167</v>
      </c>
      <c r="E506" s="179" t="s">
        <v>3937</v>
      </c>
      <c r="F506" s="180" t="s">
        <v>3938</v>
      </c>
      <c r="G506" s="181" t="s">
        <v>222</v>
      </c>
      <c r="H506" s="182">
        <v>1000</v>
      </c>
      <c r="I506" s="183"/>
      <c r="J506" s="184">
        <f>ROUND(I506*H506,2)</f>
        <v>0</v>
      </c>
      <c r="K506" s="185"/>
      <c r="L506" s="39"/>
      <c r="M506" s="186" t="s">
        <v>1</v>
      </c>
      <c r="N506" s="187" t="s">
        <v>42</v>
      </c>
      <c r="O506" s="78"/>
      <c r="P506" s="188">
        <f>O506*H506</f>
        <v>0</v>
      </c>
      <c r="Q506" s="188">
        <v>0</v>
      </c>
      <c r="R506" s="188">
        <f>Q506*H506</f>
        <v>0</v>
      </c>
      <c r="S506" s="188">
        <v>0</v>
      </c>
      <c r="T506" s="189">
        <f>S506*H506</f>
        <v>0</v>
      </c>
      <c r="U506" s="38"/>
      <c r="V506" s="38"/>
      <c r="W506" s="38"/>
      <c r="X506" s="38"/>
      <c r="Y506" s="38"/>
      <c r="Z506" s="38"/>
      <c r="AA506" s="38"/>
      <c r="AB506" s="38"/>
      <c r="AC506" s="38"/>
      <c r="AD506" s="38"/>
      <c r="AE506" s="38"/>
      <c r="AR506" s="190" t="s">
        <v>91</v>
      </c>
      <c r="AT506" s="190" t="s">
        <v>167</v>
      </c>
      <c r="AU506" s="190" t="s">
        <v>81</v>
      </c>
      <c r="AY506" s="19" t="s">
        <v>165</v>
      </c>
      <c r="BE506" s="191">
        <f>IF(N506="základná",J506,0)</f>
        <v>0</v>
      </c>
      <c r="BF506" s="191">
        <f>IF(N506="znížená",J506,0)</f>
        <v>0</v>
      </c>
      <c r="BG506" s="191">
        <f>IF(N506="zákl. prenesená",J506,0)</f>
        <v>0</v>
      </c>
      <c r="BH506" s="191">
        <f>IF(N506="zníž. prenesená",J506,0)</f>
        <v>0</v>
      </c>
      <c r="BI506" s="191">
        <f>IF(N506="nulová",J506,0)</f>
        <v>0</v>
      </c>
      <c r="BJ506" s="19" t="s">
        <v>171</v>
      </c>
      <c r="BK506" s="191">
        <f>ROUND(I506*H506,2)</f>
        <v>0</v>
      </c>
      <c r="BL506" s="19" t="s">
        <v>91</v>
      </c>
      <c r="BM506" s="190" t="s">
        <v>3939</v>
      </c>
    </row>
    <row r="507" s="12" customFormat="1" ht="25.92" customHeight="1">
      <c r="A507" s="12"/>
      <c r="B507" s="164"/>
      <c r="C507" s="12"/>
      <c r="D507" s="165" t="s">
        <v>75</v>
      </c>
      <c r="E507" s="166" t="s">
        <v>3940</v>
      </c>
      <c r="F507" s="166" t="s">
        <v>3941</v>
      </c>
      <c r="G507" s="12"/>
      <c r="H507" s="12"/>
      <c r="I507" s="167"/>
      <c r="J507" s="168">
        <f>BK507</f>
        <v>0</v>
      </c>
      <c r="K507" s="12"/>
      <c r="L507" s="164"/>
      <c r="M507" s="169"/>
      <c r="N507" s="170"/>
      <c r="O507" s="170"/>
      <c r="P507" s="171">
        <f>SUM(P508:P514)</f>
        <v>0</v>
      </c>
      <c r="Q507" s="170"/>
      <c r="R507" s="171">
        <f>SUM(R508:R514)</f>
        <v>0</v>
      </c>
      <c r="S507" s="170"/>
      <c r="T507" s="172">
        <f>SUM(T508:T514)</f>
        <v>0</v>
      </c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R507" s="165" t="s">
        <v>94</v>
      </c>
      <c r="AT507" s="173" t="s">
        <v>75</v>
      </c>
      <c r="AU507" s="173" t="s">
        <v>76</v>
      </c>
      <c r="AY507" s="165" t="s">
        <v>165</v>
      </c>
      <c r="BK507" s="174">
        <f>SUM(BK508:BK514)</f>
        <v>0</v>
      </c>
    </row>
    <row r="508" s="2" customFormat="1" ht="16.5" customHeight="1">
      <c r="A508" s="38"/>
      <c r="B508" s="177"/>
      <c r="C508" s="178" t="s">
        <v>3942</v>
      </c>
      <c r="D508" s="178" t="s">
        <v>167</v>
      </c>
      <c r="E508" s="179" t="s">
        <v>3943</v>
      </c>
      <c r="F508" s="180" t="s">
        <v>3944</v>
      </c>
      <c r="G508" s="181" t="s">
        <v>2217</v>
      </c>
      <c r="H508" s="182">
        <v>48</v>
      </c>
      <c r="I508" s="183"/>
      <c r="J508" s="184">
        <f>ROUND(I508*H508,2)</f>
        <v>0</v>
      </c>
      <c r="K508" s="185"/>
      <c r="L508" s="39"/>
      <c r="M508" s="186" t="s">
        <v>1</v>
      </c>
      <c r="N508" s="187" t="s">
        <v>42</v>
      </c>
      <c r="O508" s="78"/>
      <c r="P508" s="188">
        <f>O508*H508</f>
        <v>0</v>
      </c>
      <c r="Q508" s="188">
        <v>0</v>
      </c>
      <c r="R508" s="188">
        <f>Q508*H508</f>
        <v>0</v>
      </c>
      <c r="S508" s="188">
        <v>0</v>
      </c>
      <c r="T508" s="189">
        <f>S508*H508</f>
        <v>0</v>
      </c>
      <c r="U508" s="38"/>
      <c r="V508" s="38"/>
      <c r="W508" s="38"/>
      <c r="X508" s="38"/>
      <c r="Y508" s="38"/>
      <c r="Z508" s="38"/>
      <c r="AA508" s="38"/>
      <c r="AB508" s="38"/>
      <c r="AC508" s="38"/>
      <c r="AD508" s="38"/>
      <c r="AE508" s="38"/>
      <c r="AR508" s="190" t="s">
        <v>91</v>
      </c>
      <c r="AT508" s="190" t="s">
        <v>167</v>
      </c>
      <c r="AU508" s="190" t="s">
        <v>81</v>
      </c>
      <c r="AY508" s="19" t="s">
        <v>165</v>
      </c>
      <c r="BE508" s="191">
        <f>IF(N508="základná",J508,0)</f>
        <v>0</v>
      </c>
      <c r="BF508" s="191">
        <f>IF(N508="znížená",J508,0)</f>
        <v>0</v>
      </c>
      <c r="BG508" s="191">
        <f>IF(N508="zákl. prenesená",J508,0)</f>
        <v>0</v>
      </c>
      <c r="BH508" s="191">
        <f>IF(N508="zníž. prenesená",J508,0)</f>
        <v>0</v>
      </c>
      <c r="BI508" s="191">
        <f>IF(N508="nulová",J508,0)</f>
        <v>0</v>
      </c>
      <c r="BJ508" s="19" t="s">
        <v>171</v>
      </c>
      <c r="BK508" s="191">
        <f>ROUND(I508*H508,2)</f>
        <v>0</v>
      </c>
      <c r="BL508" s="19" t="s">
        <v>91</v>
      </c>
      <c r="BM508" s="190" t="s">
        <v>3945</v>
      </c>
    </row>
    <row r="509" s="2" customFormat="1" ht="16.5" customHeight="1">
      <c r="A509" s="38"/>
      <c r="B509" s="177"/>
      <c r="C509" s="178" t="s">
        <v>3946</v>
      </c>
      <c r="D509" s="178" t="s">
        <v>167</v>
      </c>
      <c r="E509" s="179" t="s">
        <v>3947</v>
      </c>
      <c r="F509" s="180" t="s">
        <v>3948</v>
      </c>
      <c r="G509" s="181" t="s">
        <v>216</v>
      </c>
      <c r="H509" s="182">
        <v>1</v>
      </c>
      <c r="I509" s="183"/>
      <c r="J509" s="184">
        <f>ROUND(I509*H509,2)</f>
        <v>0</v>
      </c>
      <c r="K509" s="185"/>
      <c r="L509" s="39"/>
      <c r="M509" s="186" t="s">
        <v>1</v>
      </c>
      <c r="N509" s="187" t="s">
        <v>42</v>
      </c>
      <c r="O509" s="78"/>
      <c r="P509" s="188">
        <f>O509*H509</f>
        <v>0</v>
      </c>
      <c r="Q509" s="188">
        <v>0</v>
      </c>
      <c r="R509" s="188">
        <f>Q509*H509</f>
        <v>0</v>
      </c>
      <c r="S509" s="188">
        <v>0</v>
      </c>
      <c r="T509" s="189">
        <f>S509*H509</f>
        <v>0</v>
      </c>
      <c r="U509" s="38"/>
      <c r="V509" s="38"/>
      <c r="W509" s="38"/>
      <c r="X509" s="38"/>
      <c r="Y509" s="38"/>
      <c r="Z509" s="38"/>
      <c r="AA509" s="38"/>
      <c r="AB509" s="38"/>
      <c r="AC509" s="38"/>
      <c r="AD509" s="38"/>
      <c r="AE509" s="38"/>
      <c r="AR509" s="190" t="s">
        <v>91</v>
      </c>
      <c r="AT509" s="190" t="s">
        <v>167</v>
      </c>
      <c r="AU509" s="190" t="s">
        <v>81</v>
      </c>
      <c r="AY509" s="19" t="s">
        <v>165</v>
      </c>
      <c r="BE509" s="191">
        <f>IF(N509="základná",J509,0)</f>
        <v>0</v>
      </c>
      <c r="BF509" s="191">
        <f>IF(N509="znížená",J509,0)</f>
        <v>0</v>
      </c>
      <c r="BG509" s="191">
        <f>IF(N509="zákl. prenesená",J509,0)</f>
        <v>0</v>
      </c>
      <c r="BH509" s="191">
        <f>IF(N509="zníž. prenesená",J509,0)</f>
        <v>0</v>
      </c>
      <c r="BI509" s="191">
        <f>IF(N509="nulová",J509,0)</f>
        <v>0</v>
      </c>
      <c r="BJ509" s="19" t="s">
        <v>171</v>
      </c>
      <c r="BK509" s="191">
        <f>ROUND(I509*H509,2)</f>
        <v>0</v>
      </c>
      <c r="BL509" s="19" t="s">
        <v>91</v>
      </c>
      <c r="BM509" s="190" t="s">
        <v>3949</v>
      </c>
    </row>
    <row r="510" s="2" customFormat="1" ht="24.15" customHeight="1">
      <c r="A510" s="38"/>
      <c r="B510" s="177"/>
      <c r="C510" s="178" t="s">
        <v>3950</v>
      </c>
      <c r="D510" s="178" t="s">
        <v>167</v>
      </c>
      <c r="E510" s="179" t="s">
        <v>3951</v>
      </c>
      <c r="F510" s="180" t="s">
        <v>3952</v>
      </c>
      <c r="G510" s="181" t="s">
        <v>216</v>
      </c>
      <c r="H510" s="182">
        <v>1</v>
      </c>
      <c r="I510" s="183"/>
      <c r="J510" s="184">
        <f>ROUND(I510*H510,2)</f>
        <v>0</v>
      </c>
      <c r="K510" s="185"/>
      <c r="L510" s="39"/>
      <c r="M510" s="186" t="s">
        <v>1</v>
      </c>
      <c r="N510" s="187" t="s">
        <v>42</v>
      </c>
      <c r="O510" s="78"/>
      <c r="P510" s="188">
        <f>O510*H510</f>
        <v>0</v>
      </c>
      <c r="Q510" s="188">
        <v>0</v>
      </c>
      <c r="R510" s="188">
        <f>Q510*H510</f>
        <v>0</v>
      </c>
      <c r="S510" s="188">
        <v>0</v>
      </c>
      <c r="T510" s="189">
        <f>S510*H510</f>
        <v>0</v>
      </c>
      <c r="U510" s="38"/>
      <c r="V510" s="38"/>
      <c r="W510" s="38"/>
      <c r="X510" s="38"/>
      <c r="Y510" s="38"/>
      <c r="Z510" s="38"/>
      <c r="AA510" s="38"/>
      <c r="AB510" s="38"/>
      <c r="AC510" s="38"/>
      <c r="AD510" s="38"/>
      <c r="AE510" s="38"/>
      <c r="AR510" s="190" t="s">
        <v>91</v>
      </c>
      <c r="AT510" s="190" t="s">
        <v>167</v>
      </c>
      <c r="AU510" s="190" t="s">
        <v>81</v>
      </c>
      <c r="AY510" s="19" t="s">
        <v>165</v>
      </c>
      <c r="BE510" s="191">
        <f>IF(N510="základná",J510,0)</f>
        <v>0</v>
      </c>
      <c r="BF510" s="191">
        <f>IF(N510="znížená",J510,0)</f>
        <v>0</v>
      </c>
      <c r="BG510" s="191">
        <f>IF(N510="zákl. prenesená",J510,0)</f>
        <v>0</v>
      </c>
      <c r="BH510" s="191">
        <f>IF(N510="zníž. prenesená",J510,0)</f>
        <v>0</v>
      </c>
      <c r="BI510" s="191">
        <f>IF(N510="nulová",J510,0)</f>
        <v>0</v>
      </c>
      <c r="BJ510" s="19" t="s">
        <v>171</v>
      </c>
      <c r="BK510" s="191">
        <f>ROUND(I510*H510,2)</f>
        <v>0</v>
      </c>
      <c r="BL510" s="19" t="s">
        <v>91</v>
      </c>
      <c r="BM510" s="190" t="s">
        <v>3953</v>
      </c>
    </row>
    <row r="511" s="2" customFormat="1" ht="16.5" customHeight="1">
      <c r="A511" s="38"/>
      <c r="B511" s="177"/>
      <c r="C511" s="178" t="s">
        <v>3954</v>
      </c>
      <c r="D511" s="178" t="s">
        <v>167</v>
      </c>
      <c r="E511" s="179" t="s">
        <v>3955</v>
      </c>
      <c r="F511" s="180" t="s">
        <v>3956</v>
      </c>
      <c r="G511" s="181" t="s">
        <v>2217</v>
      </c>
      <c r="H511" s="182">
        <v>64</v>
      </c>
      <c r="I511" s="183"/>
      <c r="J511" s="184">
        <f>ROUND(I511*H511,2)</f>
        <v>0</v>
      </c>
      <c r="K511" s="185"/>
      <c r="L511" s="39"/>
      <c r="M511" s="186" t="s">
        <v>1</v>
      </c>
      <c r="N511" s="187" t="s">
        <v>42</v>
      </c>
      <c r="O511" s="78"/>
      <c r="P511" s="188">
        <f>O511*H511</f>
        <v>0</v>
      </c>
      <c r="Q511" s="188">
        <v>0</v>
      </c>
      <c r="R511" s="188">
        <f>Q511*H511</f>
        <v>0</v>
      </c>
      <c r="S511" s="188">
        <v>0</v>
      </c>
      <c r="T511" s="189">
        <f>S511*H511</f>
        <v>0</v>
      </c>
      <c r="U511" s="38"/>
      <c r="V511" s="38"/>
      <c r="W511" s="38"/>
      <c r="X511" s="38"/>
      <c r="Y511" s="38"/>
      <c r="Z511" s="38"/>
      <c r="AA511" s="38"/>
      <c r="AB511" s="38"/>
      <c r="AC511" s="38"/>
      <c r="AD511" s="38"/>
      <c r="AE511" s="38"/>
      <c r="AR511" s="190" t="s">
        <v>91</v>
      </c>
      <c r="AT511" s="190" t="s">
        <v>167</v>
      </c>
      <c r="AU511" s="190" t="s">
        <v>81</v>
      </c>
      <c r="AY511" s="19" t="s">
        <v>165</v>
      </c>
      <c r="BE511" s="191">
        <f>IF(N511="základná",J511,0)</f>
        <v>0</v>
      </c>
      <c r="BF511" s="191">
        <f>IF(N511="znížená",J511,0)</f>
        <v>0</v>
      </c>
      <c r="BG511" s="191">
        <f>IF(N511="zákl. prenesená",J511,0)</f>
        <v>0</v>
      </c>
      <c r="BH511" s="191">
        <f>IF(N511="zníž. prenesená",J511,0)</f>
        <v>0</v>
      </c>
      <c r="BI511" s="191">
        <f>IF(N511="nulová",J511,0)</f>
        <v>0</v>
      </c>
      <c r="BJ511" s="19" t="s">
        <v>171</v>
      </c>
      <c r="BK511" s="191">
        <f>ROUND(I511*H511,2)</f>
        <v>0</v>
      </c>
      <c r="BL511" s="19" t="s">
        <v>91</v>
      </c>
      <c r="BM511" s="190" t="s">
        <v>3957</v>
      </c>
    </row>
    <row r="512" s="2" customFormat="1" ht="24.15" customHeight="1">
      <c r="A512" s="38"/>
      <c r="B512" s="177"/>
      <c r="C512" s="201" t="s">
        <v>3958</v>
      </c>
      <c r="D512" s="201" t="s">
        <v>201</v>
      </c>
      <c r="E512" s="202" t="s">
        <v>3959</v>
      </c>
      <c r="F512" s="203" t="s">
        <v>3960</v>
      </c>
      <c r="G512" s="204" t="s">
        <v>2853</v>
      </c>
      <c r="H512" s="205">
        <v>1</v>
      </c>
      <c r="I512" s="206"/>
      <c r="J512" s="207">
        <f>ROUND(I512*H512,2)</f>
        <v>0</v>
      </c>
      <c r="K512" s="208"/>
      <c r="L512" s="209"/>
      <c r="M512" s="210" t="s">
        <v>1</v>
      </c>
      <c r="N512" s="211" t="s">
        <v>42</v>
      </c>
      <c r="O512" s="78"/>
      <c r="P512" s="188">
        <f>O512*H512</f>
        <v>0</v>
      </c>
      <c r="Q512" s="188">
        <v>0</v>
      </c>
      <c r="R512" s="188">
        <f>Q512*H512</f>
        <v>0</v>
      </c>
      <c r="S512" s="188">
        <v>0</v>
      </c>
      <c r="T512" s="189">
        <f>S512*H512</f>
        <v>0</v>
      </c>
      <c r="U512" s="38"/>
      <c r="V512" s="38"/>
      <c r="W512" s="38"/>
      <c r="X512" s="38"/>
      <c r="Y512" s="38"/>
      <c r="Z512" s="38"/>
      <c r="AA512" s="38"/>
      <c r="AB512" s="38"/>
      <c r="AC512" s="38"/>
      <c r="AD512" s="38"/>
      <c r="AE512" s="38"/>
      <c r="AR512" s="190" t="s">
        <v>103</v>
      </c>
      <c r="AT512" s="190" t="s">
        <v>201</v>
      </c>
      <c r="AU512" s="190" t="s">
        <v>81</v>
      </c>
      <c r="AY512" s="19" t="s">
        <v>165</v>
      </c>
      <c r="BE512" s="191">
        <f>IF(N512="základná",J512,0)</f>
        <v>0</v>
      </c>
      <c r="BF512" s="191">
        <f>IF(N512="znížená",J512,0)</f>
        <v>0</v>
      </c>
      <c r="BG512" s="191">
        <f>IF(N512="zákl. prenesená",J512,0)</f>
        <v>0</v>
      </c>
      <c r="BH512" s="191">
        <f>IF(N512="zníž. prenesená",J512,0)</f>
        <v>0</v>
      </c>
      <c r="BI512" s="191">
        <f>IF(N512="nulová",J512,0)</f>
        <v>0</v>
      </c>
      <c r="BJ512" s="19" t="s">
        <v>171</v>
      </c>
      <c r="BK512" s="191">
        <f>ROUND(I512*H512,2)</f>
        <v>0</v>
      </c>
      <c r="BL512" s="19" t="s">
        <v>91</v>
      </c>
      <c r="BM512" s="190" t="s">
        <v>3961</v>
      </c>
    </row>
    <row r="513" s="2" customFormat="1" ht="16.5" customHeight="1">
      <c r="A513" s="38"/>
      <c r="B513" s="177"/>
      <c r="C513" s="178" t="s">
        <v>3962</v>
      </c>
      <c r="D513" s="178" t="s">
        <v>167</v>
      </c>
      <c r="E513" s="179" t="s">
        <v>3963</v>
      </c>
      <c r="F513" s="180" t="s">
        <v>3964</v>
      </c>
      <c r="G513" s="181" t="s">
        <v>3965</v>
      </c>
      <c r="H513" s="182">
        <v>32</v>
      </c>
      <c r="I513" s="183"/>
      <c r="J513" s="184">
        <f>ROUND(I513*H513,2)</f>
        <v>0</v>
      </c>
      <c r="K513" s="185"/>
      <c r="L513" s="39"/>
      <c r="M513" s="186" t="s">
        <v>1</v>
      </c>
      <c r="N513" s="187" t="s">
        <v>42</v>
      </c>
      <c r="O513" s="78"/>
      <c r="P513" s="188">
        <f>O513*H513</f>
        <v>0</v>
      </c>
      <c r="Q513" s="188">
        <v>0</v>
      </c>
      <c r="R513" s="188">
        <f>Q513*H513</f>
        <v>0</v>
      </c>
      <c r="S513" s="188">
        <v>0</v>
      </c>
      <c r="T513" s="189">
        <f>S513*H513</f>
        <v>0</v>
      </c>
      <c r="U513" s="38"/>
      <c r="V513" s="38"/>
      <c r="W513" s="38"/>
      <c r="X513" s="38"/>
      <c r="Y513" s="38"/>
      <c r="Z513" s="38"/>
      <c r="AA513" s="38"/>
      <c r="AB513" s="38"/>
      <c r="AC513" s="38"/>
      <c r="AD513" s="38"/>
      <c r="AE513" s="38"/>
      <c r="AR513" s="190" t="s">
        <v>91</v>
      </c>
      <c r="AT513" s="190" t="s">
        <v>167</v>
      </c>
      <c r="AU513" s="190" t="s">
        <v>81</v>
      </c>
      <c r="AY513" s="19" t="s">
        <v>165</v>
      </c>
      <c r="BE513" s="191">
        <f>IF(N513="základná",J513,0)</f>
        <v>0</v>
      </c>
      <c r="BF513" s="191">
        <f>IF(N513="znížená",J513,0)</f>
        <v>0</v>
      </c>
      <c r="BG513" s="191">
        <f>IF(N513="zákl. prenesená",J513,0)</f>
        <v>0</v>
      </c>
      <c r="BH513" s="191">
        <f>IF(N513="zníž. prenesená",J513,0)</f>
        <v>0</v>
      </c>
      <c r="BI513" s="191">
        <f>IF(N513="nulová",J513,0)</f>
        <v>0</v>
      </c>
      <c r="BJ513" s="19" t="s">
        <v>171</v>
      </c>
      <c r="BK513" s="191">
        <f>ROUND(I513*H513,2)</f>
        <v>0</v>
      </c>
      <c r="BL513" s="19" t="s">
        <v>91</v>
      </c>
      <c r="BM513" s="190" t="s">
        <v>3966</v>
      </c>
    </row>
    <row r="514" s="2" customFormat="1" ht="16.5" customHeight="1">
      <c r="A514" s="38"/>
      <c r="B514" s="177"/>
      <c r="C514" s="178" t="s">
        <v>3967</v>
      </c>
      <c r="D514" s="178" t="s">
        <v>167</v>
      </c>
      <c r="E514" s="179" t="s">
        <v>3968</v>
      </c>
      <c r="F514" s="180" t="s">
        <v>3969</v>
      </c>
      <c r="G514" s="181" t="s">
        <v>216</v>
      </c>
      <c r="H514" s="182">
        <v>1</v>
      </c>
      <c r="I514" s="183"/>
      <c r="J514" s="184">
        <f>ROUND(I514*H514,2)</f>
        <v>0</v>
      </c>
      <c r="K514" s="185"/>
      <c r="L514" s="39"/>
      <c r="M514" s="240" t="s">
        <v>1</v>
      </c>
      <c r="N514" s="241" t="s">
        <v>42</v>
      </c>
      <c r="O514" s="242"/>
      <c r="P514" s="243">
        <f>O514*H514</f>
        <v>0</v>
      </c>
      <c r="Q514" s="243">
        <v>0</v>
      </c>
      <c r="R514" s="243">
        <f>Q514*H514</f>
        <v>0</v>
      </c>
      <c r="S514" s="243">
        <v>0</v>
      </c>
      <c r="T514" s="244">
        <f>S514*H514</f>
        <v>0</v>
      </c>
      <c r="U514" s="38"/>
      <c r="V514" s="38"/>
      <c r="W514" s="38"/>
      <c r="X514" s="38"/>
      <c r="Y514" s="38"/>
      <c r="Z514" s="38"/>
      <c r="AA514" s="38"/>
      <c r="AB514" s="38"/>
      <c r="AC514" s="38"/>
      <c r="AD514" s="38"/>
      <c r="AE514" s="38"/>
      <c r="AR514" s="190" t="s">
        <v>91</v>
      </c>
      <c r="AT514" s="190" t="s">
        <v>167</v>
      </c>
      <c r="AU514" s="190" t="s">
        <v>81</v>
      </c>
      <c r="AY514" s="19" t="s">
        <v>165</v>
      </c>
      <c r="BE514" s="191">
        <f>IF(N514="základná",J514,0)</f>
        <v>0</v>
      </c>
      <c r="BF514" s="191">
        <f>IF(N514="znížená",J514,0)</f>
        <v>0</v>
      </c>
      <c r="BG514" s="191">
        <f>IF(N514="zákl. prenesená",J514,0)</f>
        <v>0</v>
      </c>
      <c r="BH514" s="191">
        <f>IF(N514="zníž. prenesená",J514,0)</f>
        <v>0</v>
      </c>
      <c r="BI514" s="191">
        <f>IF(N514="nulová",J514,0)</f>
        <v>0</v>
      </c>
      <c r="BJ514" s="19" t="s">
        <v>171</v>
      </c>
      <c r="BK514" s="191">
        <f>ROUND(I514*H514,2)</f>
        <v>0</v>
      </c>
      <c r="BL514" s="19" t="s">
        <v>91</v>
      </c>
      <c r="BM514" s="190" t="s">
        <v>3970</v>
      </c>
    </row>
    <row r="515" s="2" customFormat="1" ht="6.96" customHeight="1">
      <c r="A515" s="38"/>
      <c r="B515" s="61"/>
      <c r="C515" s="62"/>
      <c r="D515" s="62"/>
      <c r="E515" s="62"/>
      <c r="F515" s="62"/>
      <c r="G515" s="62"/>
      <c r="H515" s="62"/>
      <c r="I515" s="62"/>
      <c r="J515" s="62"/>
      <c r="K515" s="62"/>
      <c r="L515" s="39"/>
      <c r="M515" s="38"/>
      <c r="O515" s="38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  <c r="AA515" s="38"/>
      <c r="AB515" s="38"/>
      <c r="AC515" s="38"/>
      <c r="AD515" s="38"/>
      <c r="AE515" s="38"/>
    </row>
  </sheetData>
  <autoFilter ref="C132:K514"/>
  <mergeCells count="9">
    <mergeCell ref="E7:H7"/>
    <mergeCell ref="E9:H9"/>
    <mergeCell ref="E18:H18"/>
    <mergeCell ref="E27:H27"/>
    <mergeCell ref="E85:H85"/>
    <mergeCell ref="E87:H87"/>
    <mergeCell ref="E123:H123"/>
    <mergeCell ref="E125:H12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8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96</v>
      </c>
    </row>
    <row r="3" s="1" customFormat="1" ht="6.96" customHeight="1">
      <c r="B3" s="20"/>
      <c r="C3" s="21"/>
      <c r="D3" s="21"/>
      <c r="E3" s="21"/>
      <c r="F3" s="21"/>
      <c r="G3" s="21"/>
      <c r="H3" s="21"/>
      <c r="I3" s="21"/>
      <c r="J3" s="21"/>
      <c r="K3" s="21"/>
      <c r="L3" s="22"/>
      <c r="AT3" s="19" t="s">
        <v>76</v>
      </c>
    </row>
    <row r="4" s="1" customFormat="1" ht="24.96" customHeight="1">
      <c r="B4" s="22"/>
      <c r="D4" s="23" t="s">
        <v>112</v>
      </c>
      <c r="L4" s="22"/>
      <c r="M4" s="121" t="s">
        <v>9</v>
      </c>
      <c r="AT4" s="19" t="s">
        <v>3</v>
      </c>
    </row>
    <row r="5" s="1" customFormat="1" ht="6.96" customHeight="1">
      <c r="B5" s="22"/>
      <c r="L5" s="22"/>
    </row>
    <row r="6" s="1" customFormat="1" ht="12" customHeight="1">
      <c r="B6" s="22"/>
      <c r="D6" s="32" t="s">
        <v>15</v>
      </c>
      <c r="L6" s="22"/>
    </row>
    <row r="7" s="1" customFormat="1" ht="16.5" customHeight="1">
      <c r="B7" s="22"/>
      <c r="E7" s="122" t="str">
        <f>'Rekapitulácia stavby'!K6</f>
        <v xml:space="preserve">Prestavba objektu interného oddelenia na očné  oddelenie</v>
      </c>
      <c r="F7" s="32"/>
      <c r="G7" s="32"/>
      <c r="H7" s="32"/>
      <c r="L7" s="22"/>
    </row>
    <row r="8" s="2" customFormat="1" ht="12" customHeight="1">
      <c r="A8" s="38"/>
      <c r="B8" s="39"/>
      <c r="C8" s="38"/>
      <c r="D8" s="32" t="s">
        <v>113</v>
      </c>
      <c r="E8" s="38"/>
      <c r="F8" s="38"/>
      <c r="G8" s="38"/>
      <c r="H8" s="38"/>
      <c r="I8" s="38"/>
      <c r="J8" s="38"/>
      <c r="K8" s="38"/>
      <c r="L8" s="56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s="2" customFormat="1" ht="16.5" customHeight="1">
      <c r="A9" s="38"/>
      <c r="B9" s="39"/>
      <c r="C9" s="38"/>
      <c r="D9" s="38"/>
      <c r="E9" s="68" t="s">
        <v>3971</v>
      </c>
      <c r="F9" s="38"/>
      <c r="G9" s="38"/>
      <c r="H9" s="38"/>
      <c r="I9" s="38"/>
      <c r="J9" s="38"/>
      <c r="K9" s="38"/>
      <c r="L9" s="56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>
      <c r="A10" s="38"/>
      <c r="B10" s="39"/>
      <c r="C10" s="38"/>
      <c r="D10" s="38"/>
      <c r="E10" s="38"/>
      <c r="F10" s="38"/>
      <c r="G10" s="38"/>
      <c r="H10" s="38"/>
      <c r="I10" s="38"/>
      <c r="J10" s="38"/>
      <c r="K10" s="38"/>
      <c r="L10" s="56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2" customHeight="1">
      <c r="A11" s="38"/>
      <c r="B11" s="39"/>
      <c r="C11" s="38"/>
      <c r="D11" s="32" t="s">
        <v>17</v>
      </c>
      <c r="E11" s="38"/>
      <c r="F11" s="27" t="s">
        <v>1</v>
      </c>
      <c r="G11" s="38"/>
      <c r="H11" s="38"/>
      <c r="I11" s="32" t="s">
        <v>18</v>
      </c>
      <c r="J11" s="27" t="s">
        <v>1</v>
      </c>
      <c r="K11" s="38"/>
      <c r="L11" s="56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 ht="12" customHeight="1">
      <c r="A12" s="38"/>
      <c r="B12" s="39"/>
      <c r="C12" s="38"/>
      <c r="D12" s="32" t="s">
        <v>19</v>
      </c>
      <c r="E12" s="38"/>
      <c r="F12" s="27" t="s">
        <v>20</v>
      </c>
      <c r="G12" s="38"/>
      <c r="H12" s="38"/>
      <c r="I12" s="32" t="s">
        <v>21</v>
      </c>
      <c r="J12" s="70" t="str">
        <f>'Rekapitulácia stavby'!AN8</f>
        <v>28. 12. 2023</v>
      </c>
      <c r="K12" s="38"/>
      <c r="L12" s="56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0.8" customHeight="1">
      <c r="A13" s="38"/>
      <c r="B13" s="39"/>
      <c r="C13" s="38"/>
      <c r="D13" s="38"/>
      <c r="E13" s="38"/>
      <c r="F13" s="38"/>
      <c r="G13" s="38"/>
      <c r="H13" s="38"/>
      <c r="I13" s="38"/>
      <c r="J13" s="38"/>
      <c r="K13" s="38"/>
      <c r="L13" s="56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39"/>
      <c r="C14" s="38"/>
      <c r="D14" s="32" t="s">
        <v>23</v>
      </c>
      <c r="E14" s="38"/>
      <c r="F14" s="38"/>
      <c r="G14" s="38"/>
      <c r="H14" s="38"/>
      <c r="I14" s="32" t="s">
        <v>24</v>
      </c>
      <c r="J14" s="27" t="s">
        <v>1</v>
      </c>
      <c r="K14" s="38"/>
      <c r="L14" s="56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8" customHeight="1">
      <c r="A15" s="38"/>
      <c r="B15" s="39"/>
      <c r="C15" s="38"/>
      <c r="D15" s="38"/>
      <c r="E15" s="27" t="s">
        <v>25</v>
      </c>
      <c r="F15" s="38"/>
      <c r="G15" s="38"/>
      <c r="H15" s="38"/>
      <c r="I15" s="32" t="s">
        <v>26</v>
      </c>
      <c r="J15" s="27" t="s">
        <v>1</v>
      </c>
      <c r="K15" s="38"/>
      <c r="L15" s="56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6.96" customHeight="1">
      <c r="A16" s="38"/>
      <c r="B16" s="39"/>
      <c r="C16" s="38"/>
      <c r="D16" s="38"/>
      <c r="E16" s="38"/>
      <c r="F16" s="38"/>
      <c r="G16" s="38"/>
      <c r="H16" s="38"/>
      <c r="I16" s="38"/>
      <c r="J16" s="38"/>
      <c r="K16" s="38"/>
      <c r="L16" s="56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2" customHeight="1">
      <c r="A17" s="38"/>
      <c r="B17" s="39"/>
      <c r="C17" s="38"/>
      <c r="D17" s="32" t="s">
        <v>27</v>
      </c>
      <c r="E17" s="38"/>
      <c r="F17" s="38"/>
      <c r="G17" s="38"/>
      <c r="H17" s="38"/>
      <c r="I17" s="32" t="s">
        <v>24</v>
      </c>
      <c r="J17" s="33" t="str">
        <f>'Rekapitulácia stavby'!AN13</f>
        <v>Vyplň údaj</v>
      </c>
      <c r="K17" s="38"/>
      <c r="L17" s="56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18" customHeight="1">
      <c r="A18" s="38"/>
      <c r="B18" s="39"/>
      <c r="C18" s="38"/>
      <c r="D18" s="38"/>
      <c r="E18" s="33" t="str">
        <f>'Rekapitulácia stavby'!E14</f>
        <v>Vyplň údaj</v>
      </c>
      <c r="F18" s="27"/>
      <c r="G18" s="27"/>
      <c r="H18" s="27"/>
      <c r="I18" s="32" t="s">
        <v>26</v>
      </c>
      <c r="J18" s="33" t="str">
        <f>'Rekapitulácia stavby'!AN14</f>
        <v>Vyplň údaj</v>
      </c>
      <c r="K18" s="38"/>
      <c r="L18" s="56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6.96" customHeight="1">
      <c r="A19" s="38"/>
      <c r="B19" s="39"/>
      <c r="C19" s="38"/>
      <c r="D19" s="38"/>
      <c r="E19" s="38"/>
      <c r="F19" s="38"/>
      <c r="G19" s="38"/>
      <c r="H19" s="38"/>
      <c r="I19" s="38"/>
      <c r="J19" s="38"/>
      <c r="K19" s="38"/>
      <c r="L19" s="56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2" customHeight="1">
      <c r="A20" s="38"/>
      <c r="B20" s="39"/>
      <c r="C20" s="38"/>
      <c r="D20" s="32" t="s">
        <v>29</v>
      </c>
      <c r="E20" s="38"/>
      <c r="F20" s="38"/>
      <c r="G20" s="38"/>
      <c r="H20" s="38"/>
      <c r="I20" s="32" t="s">
        <v>24</v>
      </c>
      <c r="J20" s="27" t="s">
        <v>30</v>
      </c>
      <c r="K20" s="38"/>
      <c r="L20" s="56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18" customHeight="1">
      <c r="A21" s="38"/>
      <c r="B21" s="39"/>
      <c r="C21" s="38"/>
      <c r="D21" s="38"/>
      <c r="E21" s="27" t="s">
        <v>31</v>
      </c>
      <c r="F21" s="38"/>
      <c r="G21" s="38"/>
      <c r="H21" s="38"/>
      <c r="I21" s="32" t="s">
        <v>26</v>
      </c>
      <c r="J21" s="27" t="s">
        <v>1</v>
      </c>
      <c r="K21" s="38"/>
      <c r="L21" s="56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6.96" customHeight="1">
      <c r="A22" s="38"/>
      <c r="B22" s="39"/>
      <c r="C22" s="38"/>
      <c r="D22" s="38"/>
      <c r="E22" s="38"/>
      <c r="F22" s="38"/>
      <c r="G22" s="38"/>
      <c r="H22" s="38"/>
      <c r="I22" s="38"/>
      <c r="J22" s="38"/>
      <c r="K22" s="38"/>
      <c r="L22" s="56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2" customHeight="1">
      <c r="A23" s="38"/>
      <c r="B23" s="39"/>
      <c r="C23" s="38"/>
      <c r="D23" s="32" t="s">
        <v>33</v>
      </c>
      <c r="E23" s="38"/>
      <c r="F23" s="38"/>
      <c r="G23" s="38"/>
      <c r="H23" s="38"/>
      <c r="I23" s="32" t="s">
        <v>24</v>
      </c>
      <c r="J23" s="27" t="str">
        <f>IF('Rekapitulácia stavby'!AN19="","",'Rekapitulácia stavby'!AN19)</f>
        <v/>
      </c>
      <c r="K23" s="38"/>
      <c r="L23" s="56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18" customHeight="1">
      <c r="A24" s="38"/>
      <c r="B24" s="39"/>
      <c r="C24" s="38"/>
      <c r="D24" s="38"/>
      <c r="E24" s="27" t="str">
        <f>IF('Rekapitulácia stavby'!E20="","",'Rekapitulácia stavby'!E20)</f>
        <v xml:space="preserve"> </v>
      </c>
      <c r="F24" s="38"/>
      <c r="G24" s="38"/>
      <c r="H24" s="38"/>
      <c r="I24" s="32" t="s">
        <v>26</v>
      </c>
      <c r="J24" s="27" t="str">
        <f>IF('Rekapitulácia stavby'!AN20="","",'Rekapitulácia stavby'!AN20)</f>
        <v/>
      </c>
      <c r="K24" s="38"/>
      <c r="L24" s="56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6.96" customHeight="1">
      <c r="A25" s="38"/>
      <c r="B25" s="39"/>
      <c r="C25" s="38"/>
      <c r="D25" s="38"/>
      <c r="E25" s="38"/>
      <c r="F25" s="38"/>
      <c r="G25" s="38"/>
      <c r="H25" s="38"/>
      <c r="I25" s="38"/>
      <c r="J25" s="38"/>
      <c r="K25" s="38"/>
      <c r="L25" s="56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2" customHeight="1">
      <c r="A26" s="38"/>
      <c r="B26" s="39"/>
      <c r="C26" s="38"/>
      <c r="D26" s="32" t="s">
        <v>35</v>
      </c>
      <c r="E26" s="38"/>
      <c r="F26" s="38"/>
      <c r="G26" s="38"/>
      <c r="H26" s="38"/>
      <c r="I26" s="38"/>
      <c r="J26" s="38"/>
      <c r="K26" s="38"/>
      <c r="L26" s="56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8" customFormat="1" ht="16.5" customHeight="1">
      <c r="A27" s="123"/>
      <c r="B27" s="124"/>
      <c r="C27" s="123"/>
      <c r="D27" s="123"/>
      <c r="E27" s="36" t="s">
        <v>1</v>
      </c>
      <c r="F27" s="36"/>
      <c r="G27" s="36"/>
      <c r="H27" s="36"/>
      <c r="I27" s="123"/>
      <c r="J27" s="123"/>
      <c r="K27" s="123"/>
      <c r="L27" s="125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</row>
    <row r="28" s="2" customFormat="1" ht="6.96" customHeight="1">
      <c r="A28" s="38"/>
      <c r="B28" s="39"/>
      <c r="C28" s="38"/>
      <c r="D28" s="38"/>
      <c r="E28" s="38"/>
      <c r="F28" s="38"/>
      <c r="G28" s="38"/>
      <c r="H28" s="38"/>
      <c r="I28" s="38"/>
      <c r="J28" s="38"/>
      <c r="K28" s="38"/>
      <c r="L28" s="56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2" customFormat="1" ht="6.96" customHeight="1">
      <c r="A29" s="38"/>
      <c r="B29" s="39"/>
      <c r="C29" s="38"/>
      <c r="D29" s="91"/>
      <c r="E29" s="91"/>
      <c r="F29" s="91"/>
      <c r="G29" s="91"/>
      <c r="H29" s="91"/>
      <c r="I29" s="91"/>
      <c r="J29" s="91"/>
      <c r="K29" s="91"/>
      <c r="L29" s="56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s="2" customFormat="1" ht="25.44" customHeight="1">
      <c r="A30" s="38"/>
      <c r="B30" s="39"/>
      <c r="C30" s="38"/>
      <c r="D30" s="128" t="s">
        <v>36</v>
      </c>
      <c r="E30" s="38"/>
      <c r="F30" s="38"/>
      <c r="G30" s="38"/>
      <c r="H30" s="38"/>
      <c r="I30" s="38"/>
      <c r="J30" s="97">
        <f>ROUND(J136, 2)</f>
        <v>0</v>
      </c>
      <c r="K30" s="38"/>
      <c r="L30" s="56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39"/>
      <c r="C31" s="38"/>
      <c r="D31" s="91"/>
      <c r="E31" s="91"/>
      <c r="F31" s="91"/>
      <c r="G31" s="91"/>
      <c r="H31" s="91"/>
      <c r="I31" s="91"/>
      <c r="J31" s="91"/>
      <c r="K31" s="91"/>
      <c r="L31" s="56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14.4" customHeight="1">
      <c r="A32" s="38"/>
      <c r="B32" s="39"/>
      <c r="C32" s="38"/>
      <c r="D32" s="38"/>
      <c r="E32" s="38"/>
      <c r="F32" s="43" t="s">
        <v>38</v>
      </c>
      <c r="G32" s="38"/>
      <c r="H32" s="38"/>
      <c r="I32" s="43" t="s">
        <v>37</v>
      </c>
      <c r="J32" s="43" t="s">
        <v>39</v>
      </c>
      <c r="K32" s="38"/>
      <c r="L32" s="56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14.4" customHeight="1">
      <c r="A33" s="38"/>
      <c r="B33" s="39"/>
      <c r="C33" s="38"/>
      <c r="D33" s="129" t="s">
        <v>40</v>
      </c>
      <c r="E33" s="45" t="s">
        <v>41</v>
      </c>
      <c r="F33" s="130">
        <f>ROUND((SUM(BE136:BE452)),  2)</f>
        <v>0</v>
      </c>
      <c r="G33" s="127"/>
      <c r="H33" s="127"/>
      <c r="I33" s="131">
        <v>0.20000000000000001</v>
      </c>
      <c r="J33" s="130">
        <f>ROUND(((SUM(BE136:BE452))*I33),  2)</f>
        <v>0</v>
      </c>
      <c r="K33" s="38"/>
      <c r="L33" s="56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39"/>
      <c r="C34" s="38"/>
      <c r="D34" s="38"/>
      <c r="E34" s="45" t="s">
        <v>42</v>
      </c>
      <c r="F34" s="130">
        <f>ROUND((SUM(BF136:BF452)),  2)</f>
        <v>0</v>
      </c>
      <c r="G34" s="127"/>
      <c r="H34" s="127"/>
      <c r="I34" s="131">
        <v>0.20000000000000001</v>
      </c>
      <c r="J34" s="130">
        <f>ROUND(((SUM(BF136:BF452))*I34),  2)</f>
        <v>0</v>
      </c>
      <c r="K34" s="38"/>
      <c r="L34" s="56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hidden="1" s="2" customFormat="1" ht="14.4" customHeight="1">
      <c r="A35" s="38"/>
      <c r="B35" s="39"/>
      <c r="C35" s="38"/>
      <c r="D35" s="38"/>
      <c r="E35" s="32" t="s">
        <v>43</v>
      </c>
      <c r="F35" s="132">
        <f>ROUND((SUM(BG136:BG452)),  2)</f>
        <v>0</v>
      </c>
      <c r="G35" s="38"/>
      <c r="H35" s="38"/>
      <c r="I35" s="133">
        <v>0.20000000000000001</v>
      </c>
      <c r="J35" s="132">
        <f>0</f>
        <v>0</v>
      </c>
      <c r="K35" s="38"/>
      <c r="L35" s="56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hidden="1" s="2" customFormat="1" ht="14.4" customHeight="1">
      <c r="A36" s="38"/>
      <c r="B36" s="39"/>
      <c r="C36" s="38"/>
      <c r="D36" s="38"/>
      <c r="E36" s="32" t="s">
        <v>44</v>
      </c>
      <c r="F36" s="132">
        <f>ROUND((SUM(BH136:BH452)),  2)</f>
        <v>0</v>
      </c>
      <c r="G36" s="38"/>
      <c r="H36" s="38"/>
      <c r="I36" s="133">
        <v>0.20000000000000001</v>
      </c>
      <c r="J36" s="132">
        <f>0</f>
        <v>0</v>
      </c>
      <c r="K36" s="38"/>
      <c r="L36" s="56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39"/>
      <c r="C37" s="38"/>
      <c r="D37" s="38"/>
      <c r="E37" s="45" t="s">
        <v>45</v>
      </c>
      <c r="F37" s="130">
        <f>ROUND((SUM(BI136:BI452)),  2)</f>
        <v>0</v>
      </c>
      <c r="G37" s="127"/>
      <c r="H37" s="127"/>
      <c r="I37" s="131">
        <v>0</v>
      </c>
      <c r="J37" s="130">
        <f>0</f>
        <v>0</v>
      </c>
      <c r="K37" s="38"/>
      <c r="L37" s="56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="2" customFormat="1" ht="6.96" customHeight="1">
      <c r="A38" s="38"/>
      <c r="B38" s="39"/>
      <c r="C38" s="38"/>
      <c r="D38" s="38"/>
      <c r="E38" s="38"/>
      <c r="F38" s="38"/>
      <c r="G38" s="38"/>
      <c r="H38" s="38"/>
      <c r="I38" s="38"/>
      <c r="J38" s="38"/>
      <c r="K38" s="38"/>
      <c r="L38" s="56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="2" customFormat="1" ht="25.44" customHeight="1">
      <c r="A39" s="38"/>
      <c r="B39" s="39"/>
      <c r="C39" s="134"/>
      <c r="D39" s="135" t="s">
        <v>46</v>
      </c>
      <c r="E39" s="82"/>
      <c r="F39" s="82"/>
      <c r="G39" s="136" t="s">
        <v>47</v>
      </c>
      <c r="H39" s="137" t="s">
        <v>48</v>
      </c>
      <c r="I39" s="82"/>
      <c r="J39" s="138">
        <f>SUM(J30:J37)</f>
        <v>0</v>
      </c>
      <c r="K39" s="139"/>
      <c r="L39" s="56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14.4" customHeight="1">
      <c r="A40" s="38"/>
      <c r="B40" s="39"/>
      <c r="C40" s="38"/>
      <c r="D40" s="38"/>
      <c r="E40" s="38"/>
      <c r="F40" s="38"/>
      <c r="G40" s="38"/>
      <c r="H40" s="38"/>
      <c r="I40" s="38"/>
      <c r="J40" s="38"/>
      <c r="K40" s="38"/>
      <c r="L40" s="56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1" customFormat="1" ht="14.4" customHeight="1">
      <c r="B41" s="22"/>
      <c r="L41" s="22"/>
    </row>
    <row r="42" s="1" customFormat="1" ht="14.4" customHeight="1">
      <c r="B42" s="22"/>
      <c r="L42" s="22"/>
    </row>
    <row r="43" s="1" customFormat="1" ht="14.4" customHeight="1">
      <c r="B43" s="22"/>
      <c r="L43" s="22"/>
    </row>
    <row r="44" s="1" customFormat="1" ht="14.4" customHeight="1">
      <c r="B44" s="22"/>
      <c r="L44" s="22"/>
    </row>
    <row r="45" s="1" customFormat="1" ht="14.4" customHeight="1">
      <c r="B45" s="22"/>
      <c r="L45" s="22"/>
    </row>
    <row r="46" s="1" customFormat="1" ht="14.4" customHeight="1">
      <c r="B46" s="22"/>
      <c r="L46" s="22"/>
    </row>
    <row r="47" s="1" customFormat="1" ht="14.4" customHeight="1">
      <c r="B47" s="22"/>
      <c r="L47" s="22"/>
    </row>
    <row r="48" s="1" customFormat="1" ht="14.4" customHeight="1">
      <c r="B48" s="22"/>
      <c r="L48" s="22"/>
    </row>
    <row r="49" s="1" customFormat="1" ht="14.4" customHeight="1">
      <c r="B49" s="22"/>
      <c r="L49" s="22"/>
    </row>
    <row r="50" s="2" customFormat="1" ht="14.4" customHeight="1">
      <c r="B50" s="56"/>
      <c r="D50" s="57" t="s">
        <v>49</v>
      </c>
      <c r="E50" s="58"/>
      <c r="F50" s="58"/>
      <c r="G50" s="57" t="s">
        <v>50</v>
      </c>
      <c r="H50" s="58"/>
      <c r="I50" s="58"/>
      <c r="J50" s="58"/>
      <c r="K50" s="58"/>
      <c r="L50" s="56"/>
    </row>
    <row r="51">
      <c r="B51" s="22"/>
      <c r="L51" s="22"/>
    </row>
    <row r="52">
      <c r="B52" s="22"/>
      <c r="L52" s="22"/>
    </row>
    <row r="53">
      <c r="B53" s="22"/>
      <c r="L53" s="22"/>
    </row>
    <row r="54">
      <c r="B54" s="22"/>
      <c r="L54" s="22"/>
    </row>
    <row r="55">
      <c r="B55" s="22"/>
      <c r="L55" s="22"/>
    </row>
    <row r="56">
      <c r="B56" s="22"/>
      <c r="L56" s="22"/>
    </row>
    <row r="57">
      <c r="B57" s="22"/>
      <c r="L57" s="22"/>
    </row>
    <row r="58">
      <c r="B58" s="22"/>
      <c r="L58" s="22"/>
    </row>
    <row r="59">
      <c r="B59" s="22"/>
      <c r="L59" s="22"/>
    </row>
    <row r="60">
      <c r="B60" s="22"/>
      <c r="L60" s="22"/>
    </row>
    <row r="61" s="2" customFormat="1">
      <c r="A61" s="38"/>
      <c r="B61" s="39"/>
      <c r="C61" s="38"/>
      <c r="D61" s="59" t="s">
        <v>51</v>
      </c>
      <c r="E61" s="41"/>
      <c r="F61" s="140" t="s">
        <v>52</v>
      </c>
      <c r="G61" s="59" t="s">
        <v>51</v>
      </c>
      <c r="H61" s="41"/>
      <c r="I61" s="41"/>
      <c r="J61" s="141" t="s">
        <v>52</v>
      </c>
      <c r="K61" s="41"/>
      <c r="L61" s="56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>
      <c r="B62" s="22"/>
      <c r="L62" s="22"/>
    </row>
    <row r="63">
      <c r="B63" s="22"/>
      <c r="L63" s="22"/>
    </row>
    <row r="64">
      <c r="B64" s="22"/>
      <c r="L64" s="22"/>
    </row>
    <row r="65" s="2" customFormat="1">
      <c r="A65" s="38"/>
      <c r="B65" s="39"/>
      <c r="C65" s="38"/>
      <c r="D65" s="57" t="s">
        <v>53</v>
      </c>
      <c r="E65" s="60"/>
      <c r="F65" s="60"/>
      <c r="G65" s="57" t="s">
        <v>54</v>
      </c>
      <c r="H65" s="60"/>
      <c r="I65" s="60"/>
      <c r="J65" s="60"/>
      <c r="K65" s="60"/>
      <c r="L65" s="56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>
      <c r="B66" s="22"/>
      <c r="L66" s="22"/>
    </row>
    <row r="67">
      <c r="B67" s="22"/>
      <c r="L67" s="22"/>
    </row>
    <row r="68">
      <c r="B68" s="22"/>
      <c r="L68" s="22"/>
    </row>
    <row r="69">
      <c r="B69" s="22"/>
      <c r="L69" s="22"/>
    </row>
    <row r="70">
      <c r="B70" s="22"/>
      <c r="L70" s="22"/>
    </row>
    <row r="71">
      <c r="B71" s="22"/>
      <c r="L71" s="22"/>
    </row>
    <row r="72">
      <c r="B72" s="22"/>
      <c r="L72" s="22"/>
    </row>
    <row r="73">
      <c r="B73" s="22"/>
      <c r="L73" s="22"/>
    </row>
    <row r="74">
      <c r="B74" s="22"/>
      <c r="L74" s="22"/>
    </row>
    <row r="75">
      <c r="B75" s="22"/>
      <c r="L75" s="22"/>
    </row>
    <row r="76" s="2" customFormat="1">
      <c r="A76" s="38"/>
      <c r="B76" s="39"/>
      <c r="C76" s="38"/>
      <c r="D76" s="59" t="s">
        <v>51</v>
      </c>
      <c r="E76" s="41"/>
      <c r="F76" s="140" t="s">
        <v>52</v>
      </c>
      <c r="G76" s="59" t="s">
        <v>51</v>
      </c>
      <c r="H76" s="41"/>
      <c r="I76" s="41"/>
      <c r="J76" s="141" t="s">
        <v>52</v>
      </c>
      <c r="K76" s="41"/>
      <c r="L76" s="56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4.4" customHeight="1">
      <c r="A77" s="38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3" t="s">
        <v>115</v>
      </c>
      <c r="D82" s="38"/>
      <c r="E82" s="38"/>
      <c r="F82" s="38"/>
      <c r="G82" s="38"/>
      <c r="H82" s="38"/>
      <c r="I82" s="38"/>
      <c r="J82" s="38"/>
      <c r="K82" s="38"/>
      <c r="L82" s="56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38"/>
      <c r="D83" s="38"/>
      <c r="E83" s="38"/>
      <c r="F83" s="38"/>
      <c r="G83" s="38"/>
      <c r="H83" s="38"/>
      <c r="I83" s="38"/>
      <c r="J83" s="38"/>
      <c r="K83" s="38"/>
      <c r="L83" s="56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2" t="s">
        <v>15</v>
      </c>
      <c r="D84" s="38"/>
      <c r="E84" s="38"/>
      <c r="F84" s="38"/>
      <c r="G84" s="38"/>
      <c r="H84" s="38"/>
      <c r="I84" s="38"/>
      <c r="J84" s="38"/>
      <c r="K84" s="38"/>
      <c r="L84" s="56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38"/>
      <c r="D85" s="38"/>
      <c r="E85" s="122" t="str">
        <f>E7</f>
        <v xml:space="preserve">Prestavba objektu interného oddelenia na očné  oddelenie</v>
      </c>
      <c r="F85" s="32"/>
      <c r="G85" s="32"/>
      <c r="H85" s="32"/>
      <c r="I85" s="38"/>
      <c r="J85" s="38"/>
      <c r="K85" s="38"/>
      <c r="L85" s="56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2" customHeight="1">
      <c r="A86" s="38"/>
      <c r="B86" s="39"/>
      <c r="C86" s="32" t="s">
        <v>113</v>
      </c>
      <c r="D86" s="38"/>
      <c r="E86" s="38"/>
      <c r="F86" s="38"/>
      <c r="G86" s="38"/>
      <c r="H86" s="38"/>
      <c r="I86" s="38"/>
      <c r="J86" s="38"/>
      <c r="K86" s="38"/>
      <c r="L86" s="56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16.5" customHeight="1">
      <c r="A87" s="38"/>
      <c r="B87" s="39"/>
      <c r="C87" s="38"/>
      <c r="D87" s="38"/>
      <c r="E87" s="68" t="str">
        <f>E9</f>
        <v>5 - Vzduchotechnika</v>
      </c>
      <c r="F87" s="38"/>
      <c r="G87" s="38"/>
      <c r="H87" s="38"/>
      <c r="I87" s="38"/>
      <c r="J87" s="38"/>
      <c r="K87" s="38"/>
      <c r="L87" s="56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6.96" customHeight="1">
      <c r="A88" s="38"/>
      <c r="B88" s="39"/>
      <c r="C88" s="38"/>
      <c r="D88" s="38"/>
      <c r="E88" s="38"/>
      <c r="F88" s="38"/>
      <c r="G88" s="38"/>
      <c r="H88" s="38"/>
      <c r="I88" s="38"/>
      <c r="J88" s="38"/>
      <c r="K88" s="38"/>
      <c r="L88" s="56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12" customHeight="1">
      <c r="A89" s="38"/>
      <c r="B89" s="39"/>
      <c r="C89" s="32" t="s">
        <v>19</v>
      </c>
      <c r="D89" s="38"/>
      <c r="E89" s="38"/>
      <c r="F89" s="27" t="str">
        <f>F12</f>
        <v>Nitra, p.č. 4558</v>
      </c>
      <c r="G89" s="38"/>
      <c r="H89" s="38"/>
      <c r="I89" s="32" t="s">
        <v>21</v>
      </c>
      <c r="J89" s="70" t="str">
        <f>IF(J12="","",J12)</f>
        <v>28. 12. 2023</v>
      </c>
      <c r="K89" s="38"/>
      <c r="L89" s="56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38"/>
      <c r="D90" s="38"/>
      <c r="E90" s="38"/>
      <c r="F90" s="38"/>
      <c r="G90" s="38"/>
      <c r="H90" s="38"/>
      <c r="I90" s="38"/>
      <c r="J90" s="38"/>
      <c r="K90" s="38"/>
      <c r="L90" s="56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5.15" customHeight="1">
      <c r="A91" s="38"/>
      <c r="B91" s="39"/>
      <c r="C91" s="32" t="s">
        <v>23</v>
      </c>
      <c r="D91" s="38"/>
      <c r="E91" s="38"/>
      <c r="F91" s="27" t="str">
        <f>E15</f>
        <v xml:space="preserve"> Fakultná nemocnica Nitra</v>
      </c>
      <c r="G91" s="38"/>
      <c r="H91" s="38"/>
      <c r="I91" s="32" t="s">
        <v>29</v>
      </c>
      <c r="J91" s="36" t="str">
        <f>E21</f>
        <v xml:space="preserve">Projekt design s.r.o. </v>
      </c>
      <c r="K91" s="38"/>
      <c r="L91" s="56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5.15" customHeight="1">
      <c r="A92" s="38"/>
      <c r="B92" s="39"/>
      <c r="C92" s="32" t="s">
        <v>27</v>
      </c>
      <c r="D92" s="38"/>
      <c r="E92" s="38"/>
      <c r="F92" s="27" t="str">
        <f>IF(E18="","",E18)</f>
        <v>Vyplň údaj</v>
      </c>
      <c r="G92" s="38"/>
      <c r="H92" s="38"/>
      <c r="I92" s="32" t="s">
        <v>33</v>
      </c>
      <c r="J92" s="36" t="str">
        <f>E24</f>
        <v xml:space="preserve"> </v>
      </c>
      <c r="K92" s="38"/>
      <c r="L92" s="56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0.32" customHeight="1">
      <c r="A93" s="38"/>
      <c r="B93" s="39"/>
      <c r="C93" s="38"/>
      <c r="D93" s="38"/>
      <c r="E93" s="38"/>
      <c r="F93" s="38"/>
      <c r="G93" s="38"/>
      <c r="H93" s="38"/>
      <c r="I93" s="38"/>
      <c r="J93" s="38"/>
      <c r="K93" s="38"/>
      <c r="L93" s="56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29.28" customHeight="1">
      <c r="A94" s="38"/>
      <c r="B94" s="39"/>
      <c r="C94" s="142" t="s">
        <v>116</v>
      </c>
      <c r="D94" s="134"/>
      <c r="E94" s="134"/>
      <c r="F94" s="134"/>
      <c r="G94" s="134"/>
      <c r="H94" s="134"/>
      <c r="I94" s="134"/>
      <c r="J94" s="143" t="s">
        <v>117</v>
      </c>
      <c r="K94" s="134"/>
      <c r="L94" s="56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38"/>
      <c r="D95" s="38"/>
      <c r="E95" s="38"/>
      <c r="F95" s="38"/>
      <c r="G95" s="38"/>
      <c r="H95" s="38"/>
      <c r="I95" s="38"/>
      <c r="J95" s="38"/>
      <c r="K95" s="38"/>
      <c r="L95" s="56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22.8" customHeight="1">
      <c r="A96" s="38"/>
      <c r="B96" s="39"/>
      <c r="C96" s="144" t="s">
        <v>118</v>
      </c>
      <c r="D96" s="38"/>
      <c r="E96" s="38"/>
      <c r="F96" s="38"/>
      <c r="G96" s="38"/>
      <c r="H96" s="38"/>
      <c r="I96" s="38"/>
      <c r="J96" s="97">
        <f>J136</f>
        <v>0</v>
      </c>
      <c r="K96" s="38"/>
      <c r="L96" s="56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U96" s="19" t="s">
        <v>119</v>
      </c>
    </row>
    <row r="97" s="9" customFormat="1" ht="24.96" customHeight="1">
      <c r="A97" s="9"/>
      <c r="B97" s="145"/>
      <c r="C97" s="9"/>
      <c r="D97" s="146" t="s">
        <v>3972</v>
      </c>
      <c r="E97" s="147"/>
      <c r="F97" s="147"/>
      <c r="G97" s="147"/>
      <c r="H97" s="147"/>
      <c r="I97" s="147"/>
      <c r="J97" s="148">
        <f>J137</f>
        <v>0</v>
      </c>
      <c r="K97" s="9"/>
      <c r="L97" s="14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49"/>
      <c r="C98" s="10"/>
      <c r="D98" s="150" t="s">
        <v>3973</v>
      </c>
      <c r="E98" s="151"/>
      <c r="F98" s="151"/>
      <c r="G98" s="151"/>
      <c r="H98" s="151"/>
      <c r="I98" s="151"/>
      <c r="J98" s="152">
        <f>J138</f>
        <v>0</v>
      </c>
      <c r="K98" s="10"/>
      <c r="L98" s="149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9" customFormat="1" ht="24.96" customHeight="1">
      <c r="A99" s="9"/>
      <c r="B99" s="145"/>
      <c r="C99" s="9"/>
      <c r="D99" s="146" t="s">
        <v>3974</v>
      </c>
      <c r="E99" s="147"/>
      <c r="F99" s="147"/>
      <c r="G99" s="147"/>
      <c r="H99" s="147"/>
      <c r="I99" s="147"/>
      <c r="J99" s="148">
        <f>J155</f>
        <v>0</v>
      </c>
      <c r="K99" s="9"/>
      <c r="L99" s="14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45"/>
      <c r="C100" s="9"/>
      <c r="D100" s="146" t="s">
        <v>3975</v>
      </c>
      <c r="E100" s="147"/>
      <c r="F100" s="147"/>
      <c r="G100" s="147"/>
      <c r="H100" s="147"/>
      <c r="I100" s="147"/>
      <c r="J100" s="148">
        <f>J162</f>
        <v>0</v>
      </c>
      <c r="K100" s="9"/>
      <c r="L100" s="145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45"/>
      <c r="C101" s="9"/>
      <c r="D101" s="146" t="s">
        <v>3976</v>
      </c>
      <c r="E101" s="147"/>
      <c r="F101" s="147"/>
      <c r="G101" s="147"/>
      <c r="H101" s="147"/>
      <c r="I101" s="147"/>
      <c r="J101" s="148">
        <f>J181</f>
        <v>0</v>
      </c>
      <c r="K101" s="9"/>
      <c r="L101" s="14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49"/>
      <c r="C102" s="10"/>
      <c r="D102" s="150" t="s">
        <v>3977</v>
      </c>
      <c r="E102" s="151"/>
      <c r="F102" s="151"/>
      <c r="G102" s="151"/>
      <c r="H102" s="151"/>
      <c r="I102" s="151"/>
      <c r="J102" s="152">
        <f>J182</f>
        <v>0</v>
      </c>
      <c r="K102" s="10"/>
      <c r="L102" s="14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45"/>
      <c r="C103" s="9"/>
      <c r="D103" s="146" t="s">
        <v>3978</v>
      </c>
      <c r="E103" s="147"/>
      <c r="F103" s="147"/>
      <c r="G103" s="147"/>
      <c r="H103" s="147"/>
      <c r="I103" s="147"/>
      <c r="J103" s="148">
        <f>J188</f>
        <v>0</v>
      </c>
      <c r="K103" s="9"/>
      <c r="L103" s="145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9" customFormat="1" ht="24.96" customHeight="1">
      <c r="A104" s="9"/>
      <c r="B104" s="145"/>
      <c r="C104" s="9"/>
      <c r="D104" s="146" t="s">
        <v>3979</v>
      </c>
      <c r="E104" s="147"/>
      <c r="F104" s="147"/>
      <c r="G104" s="147"/>
      <c r="H104" s="147"/>
      <c r="I104" s="147"/>
      <c r="J104" s="148">
        <f>J201</f>
        <v>0</v>
      </c>
      <c r="K104" s="9"/>
      <c r="L104" s="145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10" customFormat="1" ht="19.92" customHeight="1">
      <c r="A105" s="10"/>
      <c r="B105" s="149"/>
      <c r="C105" s="10"/>
      <c r="D105" s="150" t="s">
        <v>3980</v>
      </c>
      <c r="E105" s="151"/>
      <c r="F105" s="151"/>
      <c r="G105" s="151"/>
      <c r="H105" s="151"/>
      <c r="I105" s="151"/>
      <c r="J105" s="152">
        <f>J202</f>
        <v>0</v>
      </c>
      <c r="K105" s="10"/>
      <c r="L105" s="149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9" customFormat="1" ht="24.96" customHeight="1">
      <c r="A106" s="9"/>
      <c r="B106" s="145"/>
      <c r="C106" s="9"/>
      <c r="D106" s="146" t="s">
        <v>3981</v>
      </c>
      <c r="E106" s="147"/>
      <c r="F106" s="147"/>
      <c r="G106" s="147"/>
      <c r="H106" s="147"/>
      <c r="I106" s="147"/>
      <c r="J106" s="148">
        <f>J216</f>
        <v>0</v>
      </c>
      <c r="K106" s="9"/>
      <c r="L106" s="145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s="9" customFormat="1" ht="24.96" customHeight="1">
      <c r="A107" s="9"/>
      <c r="B107" s="145"/>
      <c r="C107" s="9"/>
      <c r="D107" s="146" t="s">
        <v>3982</v>
      </c>
      <c r="E107" s="147"/>
      <c r="F107" s="147"/>
      <c r="G107" s="147"/>
      <c r="H107" s="147"/>
      <c r="I107" s="147"/>
      <c r="J107" s="148">
        <f>J222</f>
        <v>0</v>
      </c>
      <c r="K107" s="9"/>
      <c r="L107" s="145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="9" customFormat="1" ht="24.96" customHeight="1">
      <c r="A108" s="9"/>
      <c r="B108" s="145"/>
      <c r="C108" s="9"/>
      <c r="D108" s="146" t="s">
        <v>3983</v>
      </c>
      <c r="E108" s="147"/>
      <c r="F108" s="147"/>
      <c r="G108" s="147"/>
      <c r="H108" s="147"/>
      <c r="I108" s="147"/>
      <c r="J108" s="148">
        <f>J248</f>
        <v>0</v>
      </c>
      <c r="K108" s="9"/>
      <c r="L108" s="145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</row>
    <row r="109" s="9" customFormat="1" ht="24.96" customHeight="1">
      <c r="A109" s="9"/>
      <c r="B109" s="145"/>
      <c r="C109" s="9"/>
      <c r="D109" s="146" t="s">
        <v>3984</v>
      </c>
      <c r="E109" s="147"/>
      <c r="F109" s="147"/>
      <c r="G109" s="147"/>
      <c r="H109" s="147"/>
      <c r="I109" s="147"/>
      <c r="J109" s="148">
        <f>J271</f>
        <v>0</v>
      </c>
      <c r="K109" s="9"/>
      <c r="L109" s="145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s="10" customFormat="1" ht="19.92" customHeight="1">
      <c r="A110" s="10"/>
      <c r="B110" s="149"/>
      <c r="C110" s="10"/>
      <c r="D110" s="150" t="s">
        <v>3985</v>
      </c>
      <c r="E110" s="151"/>
      <c r="F110" s="151"/>
      <c r="G110" s="151"/>
      <c r="H110" s="151"/>
      <c r="I110" s="151"/>
      <c r="J110" s="152">
        <f>J293</f>
        <v>0</v>
      </c>
      <c r="K110" s="10"/>
      <c r="L110" s="149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9" customFormat="1" ht="24.96" customHeight="1">
      <c r="A111" s="9"/>
      <c r="B111" s="145"/>
      <c r="C111" s="9"/>
      <c r="D111" s="146" t="s">
        <v>3986</v>
      </c>
      <c r="E111" s="147"/>
      <c r="F111" s="147"/>
      <c r="G111" s="147"/>
      <c r="H111" s="147"/>
      <c r="I111" s="147"/>
      <c r="J111" s="148">
        <f>J299</f>
        <v>0</v>
      </c>
      <c r="K111" s="9"/>
      <c r="L111" s="145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</row>
    <row r="112" s="9" customFormat="1" ht="24.96" customHeight="1">
      <c r="A112" s="9"/>
      <c r="B112" s="145"/>
      <c r="C112" s="9"/>
      <c r="D112" s="146" t="s">
        <v>3987</v>
      </c>
      <c r="E112" s="147"/>
      <c r="F112" s="147"/>
      <c r="G112" s="147"/>
      <c r="H112" s="147"/>
      <c r="I112" s="147"/>
      <c r="J112" s="148">
        <f>J346</f>
        <v>0</v>
      </c>
      <c r="K112" s="9"/>
      <c r="L112" s="145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</row>
    <row r="113" s="9" customFormat="1" ht="24.96" customHeight="1">
      <c r="A113" s="9"/>
      <c r="B113" s="145"/>
      <c r="C113" s="9"/>
      <c r="D113" s="146" t="s">
        <v>3988</v>
      </c>
      <c r="E113" s="147"/>
      <c r="F113" s="147"/>
      <c r="G113" s="147"/>
      <c r="H113" s="147"/>
      <c r="I113" s="147"/>
      <c r="J113" s="148">
        <f>J352</f>
        <v>0</v>
      </c>
      <c r="K113" s="9"/>
      <c r="L113" s="145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</row>
    <row r="114" s="10" customFormat="1" ht="19.92" customHeight="1">
      <c r="A114" s="10"/>
      <c r="B114" s="149"/>
      <c r="C114" s="10"/>
      <c r="D114" s="150" t="s">
        <v>3989</v>
      </c>
      <c r="E114" s="151"/>
      <c r="F114" s="151"/>
      <c r="G114" s="151"/>
      <c r="H114" s="151"/>
      <c r="I114" s="151"/>
      <c r="J114" s="152">
        <f>J377</f>
        <v>0</v>
      </c>
      <c r="K114" s="10"/>
      <c r="L114" s="149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9.92" customHeight="1">
      <c r="A115" s="10"/>
      <c r="B115" s="149"/>
      <c r="C115" s="10"/>
      <c r="D115" s="150" t="s">
        <v>3990</v>
      </c>
      <c r="E115" s="151"/>
      <c r="F115" s="151"/>
      <c r="G115" s="151"/>
      <c r="H115" s="151"/>
      <c r="I115" s="151"/>
      <c r="J115" s="152">
        <f>J425</f>
        <v>0</v>
      </c>
      <c r="K115" s="10"/>
      <c r="L115" s="149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9" customFormat="1" ht="24.96" customHeight="1">
      <c r="A116" s="9"/>
      <c r="B116" s="145"/>
      <c r="C116" s="9"/>
      <c r="D116" s="146" t="s">
        <v>2611</v>
      </c>
      <c r="E116" s="147"/>
      <c r="F116" s="147"/>
      <c r="G116" s="147"/>
      <c r="H116" s="147"/>
      <c r="I116" s="147"/>
      <c r="J116" s="148">
        <f>J447</f>
        <v>0</v>
      </c>
      <c r="K116" s="9"/>
      <c r="L116" s="145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</row>
    <row r="117" s="2" customFormat="1" ht="21.84" customHeight="1">
      <c r="A117" s="38"/>
      <c r="B117" s="39"/>
      <c r="C117" s="38"/>
      <c r="D117" s="38"/>
      <c r="E117" s="38"/>
      <c r="F117" s="38"/>
      <c r="G117" s="38"/>
      <c r="H117" s="38"/>
      <c r="I117" s="38"/>
      <c r="J117" s="38"/>
      <c r="K117" s="38"/>
      <c r="L117" s="56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6.96" customHeight="1">
      <c r="A118" s="38"/>
      <c r="B118" s="61"/>
      <c r="C118" s="62"/>
      <c r="D118" s="62"/>
      <c r="E118" s="62"/>
      <c r="F118" s="62"/>
      <c r="G118" s="62"/>
      <c r="H118" s="62"/>
      <c r="I118" s="62"/>
      <c r="J118" s="62"/>
      <c r="K118" s="62"/>
      <c r="L118" s="56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22" s="2" customFormat="1" ht="6.96" customHeight="1">
      <c r="A122" s="38"/>
      <c r="B122" s="63"/>
      <c r="C122" s="64"/>
      <c r="D122" s="64"/>
      <c r="E122" s="64"/>
      <c r="F122" s="64"/>
      <c r="G122" s="64"/>
      <c r="H122" s="64"/>
      <c r="I122" s="64"/>
      <c r="J122" s="64"/>
      <c r="K122" s="64"/>
      <c r="L122" s="56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2" customFormat="1" ht="24.96" customHeight="1">
      <c r="A123" s="38"/>
      <c r="B123" s="39"/>
      <c r="C123" s="23" t="s">
        <v>151</v>
      </c>
      <c r="D123" s="38"/>
      <c r="E123" s="38"/>
      <c r="F123" s="38"/>
      <c r="G123" s="38"/>
      <c r="H123" s="38"/>
      <c r="I123" s="38"/>
      <c r="J123" s="38"/>
      <c r="K123" s="38"/>
      <c r="L123" s="56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2" customFormat="1" ht="6.96" customHeight="1">
      <c r="A124" s="38"/>
      <c r="B124" s="39"/>
      <c r="C124" s="38"/>
      <c r="D124" s="38"/>
      <c r="E124" s="38"/>
      <c r="F124" s="38"/>
      <c r="G124" s="38"/>
      <c r="H124" s="38"/>
      <c r="I124" s="38"/>
      <c r="J124" s="38"/>
      <c r="K124" s="38"/>
      <c r="L124" s="56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2" customFormat="1" ht="12" customHeight="1">
      <c r="A125" s="38"/>
      <c r="B125" s="39"/>
      <c r="C125" s="32" t="s">
        <v>15</v>
      </c>
      <c r="D125" s="38"/>
      <c r="E125" s="38"/>
      <c r="F125" s="38"/>
      <c r="G125" s="38"/>
      <c r="H125" s="38"/>
      <c r="I125" s="38"/>
      <c r="J125" s="38"/>
      <c r="K125" s="38"/>
      <c r="L125" s="56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2" customFormat="1" ht="16.5" customHeight="1">
      <c r="A126" s="38"/>
      <c r="B126" s="39"/>
      <c r="C126" s="38"/>
      <c r="D126" s="38"/>
      <c r="E126" s="122" t="str">
        <f>E7</f>
        <v xml:space="preserve">Prestavba objektu interného oddelenia na očné  oddelenie</v>
      </c>
      <c r="F126" s="32"/>
      <c r="G126" s="32"/>
      <c r="H126" s="32"/>
      <c r="I126" s="38"/>
      <c r="J126" s="38"/>
      <c r="K126" s="38"/>
      <c r="L126" s="56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</row>
    <row r="127" s="2" customFormat="1" ht="12" customHeight="1">
      <c r="A127" s="38"/>
      <c r="B127" s="39"/>
      <c r="C127" s="32" t="s">
        <v>113</v>
      </c>
      <c r="D127" s="38"/>
      <c r="E127" s="38"/>
      <c r="F127" s="38"/>
      <c r="G127" s="38"/>
      <c r="H127" s="38"/>
      <c r="I127" s="38"/>
      <c r="J127" s="38"/>
      <c r="K127" s="38"/>
      <c r="L127" s="56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</row>
    <row r="128" s="2" customFormat="1" ht="16.5" customHeight="1">
      <c r="A128" s="38"/>
      <c r="B128" s="39"/>
      <c r="C128" s="38"/>
      <c r="D128" s="38"/>
      <c r="E128" s="68" t="str">
        <f>E9</f>
        <v>5 - Vzduchotechnika</v>
      </c>
      <c r="F128" s="38"/>
      <c r="G128" s="38"/>
      <c r="H128" s="38"/>
      <c r="I128" s="38"/>
      <c r="J128" s="38"/>
      <c r="K128" s="38"/>
      <c r="L128" s="56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</row>
    <row r="129" s="2" customFormat="1" ht="6.96" customHeight="1">
      <c r="A129" s="38"/>
      <c r="B129" s="39"/>
      <c r="C129" s="38"/>
      <c r="D129" s="38"/>
      <c r="E129" s="38"/>
      <c r="F129" s="38"/>
      <c r="G129" s="38"/>
      <c r="H129" s="38"/>
      <c r="I129" s="38"/>
      <c r="J129" s="38"/>
      <c r="K129" s="38"/>
      <c r="L129" s="56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</row>
    <row r="130" s="2" customFormat="1" ht="12" customHeight="1">
      <c r="A130" s="38"/>
      <c r="B130" s="39"/>
      <c r="C130" s="32" t="s">
        <v>19</v>
      </c>
      <c r="D130" s="38"/>
      <c r="E130" s="38"/>
      <c r="F130" s="27" t="str">
        <f>F12</f>
        <v>Nitra, p.č. 4558</v>
      </c>
      <c r="G130" s="38"/>
      <c r="H130" s="38"/>
      <c r="I130" s="32" t="s">
        <v>21</v>
      </c>
      <c r="J130" s="70" t="str">
        <f>IF(J12="","",J12)</f>
        <v>28. 12. 2023</v>
      </c>
      <c r="K130" s="38"/>
      <c r="L130" s="56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</row>
    <row r="131" s="2" customFormat="1" ht="6.96" customHeight="1">
      <c r="A131" s="38"/>
      <c r="B131" s="39"/>
      <c r="C131" s="38"/>
      <c r="D131" s="38"/>
      <c r="E131" s="38"/>
      <c r="F131" s="38"/>
      <c r="G131" s="38"/>
      <c r="H131" s="38"/>
      <c r="I131" s="38"/>
      <c r="J131" s="38"/>
      <c r="K131" s="38"/>
      <c r="L131" s="56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</row>
    <row r="132" s="2" customFormat="1" ht="15.15" customHeight="1">
      <c r="A132" s="38"/>
      <c r="B132" s="39"/>
      <c r="C132" s="32" t="s">
        <v>23</v>
      </c>
      <c r="D132" s="38"/>
      <c r="E132" s="38"/>
      <c r="F132" s="27" t="str">
        <f>E15</f>
        <v xml:space="preserve"> Fakultná nemocnica Nitra</v>
      </c>
      <c r="G132" s="38"/>
      <c r="H132" s="38"/>
      <c r="I132" s="32" t="s">
        <v>29</v>
      </c>
      <c r="J132" s="36" t="str">
        <f>E21</f>
        <v xml:space="preserve">Projekt design s.r.o. </v>
      </c>
      <c r="K132" s="38"/>
      <c r="L132" s="56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</row>
    <row r="133" s="2" customFormat="1" ht="15.15" customHeight="1">
      <c r="A133" s="38"/>
      <c r="B133" s="39"/>
      <c r="C133" s="32" t="s">
        <v>27</v>
      </c>
      <c r="D133" s="38"/>
      <c r="E133" s="38"/>
      <c r="F133" s="27" t="str">
        <f>IF(E18="","",E18)</f>
        <v>Vyplň údaj</v>
      </c>
      <c r="G133" s="38"/>
      <c r="H133" s="38"/>
      <c r="I133" s="32" t="s">
        <v>33</v>
      </c>
      <c r="J133" s="36" t="str">
        <f>E24</f>
        <v xml:space="preserve"> </v>
      </c>
      <c r="K133" s="38"/>
      <c r="L133" s="56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</row>
    <row r="134" s="2" customFormat="1" ht="10.32" customHeight="1">
      <c r="A134" s="38"/>
      <c r="B134" s="39"/>
      <c r="C134" s="38"/>
      <c r="D134" s="38"/>
      <c r="E134" s="38"/>
      <c r="F134" s="38"/>
      <c r="G134" s="38"/>
      <c r="H134" s="38"/>
      <c r="I134" s="38"/>
      <c r="J134" s="38"/>
      <c r="K134" s="38"/>
      <c r="L134" s="56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</row>
    <row r="135" s="11" customFormat="1" ht="29.28" customHeight="1">
      <c r="A135" s="153"/>
      <c r="B135" s="154"/>
      <c r="C135" s="155" t="s">
        <v>152</v>
      </c>
      <c r="D135" s="156" t="s">
        <v>61</v>
      </c>
      <c r="E135" s="156" t="s">
        <v>57</v>
      </c>
      <c r="F135" s="156" t="s">
        <v>58</v>
      </c>
      <c r="G135" s="156" t="s">
        <v>153</v>
      </c>
      <c r="H135" s="156" t="s">
        <v>154</v>
      </c>
      <c r="I135" s="156" t="s">
        <v>155</v>
      </c>
      <c r="J135" s="157" t="s">
        <v>117</v>
      </c>
      <c r="K135" s="158" t="s">
        <v>156</v>
      </c>
      <c r="L135" s="159"/>
      <c r="M135" s="87" t="s">
        <v>1</v>
      </c>
      <c r="N135" s="88" t="s">
        <v>40</v>
      </c>
      <c r="O135" s="88" t="s">
        <v>157</v>
      </c>
      <c r="P135" s="88" t="s">
        <v>158</v>
      </c>
      <c r="Q135" s="88" t="s">
        <v>159</v>
      </c>
      <c r="R135" s="88" t="s">
        <v>160</v>
      </c>
      <c r="S135" s="88" t="s">
        <v>161</v>
      </c>
      <c r="T135" s="89" t="s">
        <v>162</v>
      </c>
      <c r="U135" s="153"/>
      <c r="V135" s="153"/>
      <c r="W135" s="153"/>
      <c r="X135" s="153"/>
      <c r="Y135" s="153"/>
      <c r="Z135" s="153"/>
      <c r="AA135" s="153"/>
      <c r="AB135" s="153"/>
      <c r="AC135" s="153"/>
      <c r="AD135" s="153"/>
      <c r="AE135" s="153"/>
    </row>
    <row r="136" s="2" customFormat="1" ht="22.8" customHeight="1">
      <c r="A136" s="38"/>
      <c r="B136" s="39"/>
      <c r="C136" s="94" t="s">
        <v>118</v>
      </c>
      <c r="D136" s="38"/>
      <c r="E136" s="38"/>
      <c r="F136" s="38"/>
      <c r="G136" s="38"/>
      <c r="H136" s="38"/>
      <c r="I136" s="38"/>
      <c r="J136" s="160">
        <f>BK136</f>
        <v>0</v>
      </c>
      <c r="K136" s="38"/>
      <c r="L136" s="39"/>
      <c r="M136" s="90"/>
      <c r="N136" s="74"/>
      <c r="O136" s="91"/>
      <c r="P136" s="161">
        <f>P137+P155+P162+P181+P188+P201+P216+P222+P248+P271+P299+P346+P352+P447</f>
        <v>0</v>
      </c>
      <c r="Q136" s="91"/>
      <c r="R136" s="161">
        <f>R137+R155+R162+R181+R188+R201+R216+R222+R248+R271+R299+R346+R352+R447</f>
        <v>0</v>
      </c>
      <c r="S136" s="91"/>
      <c r="T136" s="162">
        <f>T137+T155+T162+T181+T188+T201+T216+T222+T248+T271+T299+T346+T352+T447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T136" s="19" t="s">
        <v>75</v>
      </c>
      <c r="AU136" s="19" t="s">
        <v>119</v>
      </c>
      <c r="BK136" s="163">
        <f>BK137+BK155+BK162+BK181+BK188+BK201+BK216+BK222+BK248+BK271+BK299+BK346+BK352+BK447</f>
        <v>0</v>
      </c>
    </row>
    <row r="137" s="12" customFormat="1" ht="25.92" customHeight="1">
      <c r="A137" s="12"/>
      <c r="B137" s="164"/>
      <c r="C137" s="12"/>
      <c r="D137" s="165" t="s">
        <v>75</v>
      </c>
      <c r="E137" s="166" t="s">
        <v>3991</v>
      </c>
      <c r="F137" s="166" t="s">
        <v>3992</v>
      </c>
      <c r="G137" s="12"/>
      <c r="H137" s="12"/>
      <c r="I137" s="167"/>
      <c r="J137" s="168">
        <f>BK137</f>
        <v>0</v>
      </c>
      <c r="K137" s="12"/>
      <c r="L137" s="164"/>
      <c r="M137" s="169"/>
      <c r="N137" s="170"/>
      <c r="O137" s="170"/>
      <c r="P137" s="171">
        <f>P138</f>
        <v>0</v>
      </c>
      <c r="Q137" s="170"/>
      <c r="R137" s="171">
        <f>R138</f>
        <v>0</v>
      </c>
      <c r="S137" s="170"/>
      <c r="T137" s="172">
        <f>T138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165" t="s">
        <v>81</v>
      </c>
      <c r="AT137" s="173" t="s">
        <v>75</v>
      </c>
      <c r="AU137" s="173" t="s">
        <v>76</v>
      </c>
      <c r="AY137" s="165" t="s">
        <v>165</v>
      </c>
      <c r="BK137" s="174">
        <f>BK138</f>
        <v>0</v>
      </c>
    </row>
    <row r="138" s="12" customFormat="1" ht="22.8" customHeight="1">
      <c r="A138" s="12"/>
      <c r="B138" s="164"/>
      <c r="C138" s="12"/>
      <c r="D138" s="165" t="s">
        <v>75</v>
      </c>
      <c r="E138" s="175" t="s">
        <v>3993</v>
      </c>
      <c r="F138" s="175" t="s">
        <v>3994</v>
      </c>
      <c r="G138" s="12"/>
      <c r="H138" s="12"/>
      <c r="I138" s="167"/>
      <c r="J138" s="176">
        <f>BK138</f>
        <v>0</v>
      </c>
      <c r="K138" s="12"/>
      <c r="L138" s="164"/>
      <c r="M138" s="169"/>
      <c r="N138" s="170"/>
      <c r="O138" s="170"/>
      <c r="P138" s="171">
        <f>SUM(P139:P154)</f>
        <v>0</v>
      </c>
      <c r="Q138" s="170"/>
      <c r="R138" s="171">
        <f>SUM(R139:R154)</f>
        <v>0</v>
      </c>
      <c r="S138" s="170"/>
      <c r="T138" s="172">
        <f>SUM(T139:T154)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165" t="s">
        <v>81</v>
      </c>
      <c r="AT138" s="173" t="s">
        <v>75</v>
      </c>
      <c r="AU138" s="173" t="s">
        <v>81</v>
      </c>
      <c r="AY138" s="165" t="s">
        <v>165</v>
      </c>
      <c r="BK138" s="174">
        <f>SUM(BK139:BK154)</f>
        <v>0</v>
      </c>
    </row>
    <row r="139" s="2" customFormat="1" ht="16.5" customHeight="1">
      <c r="A139" s="38"/>
      <c r="B139" s="177"/>
      <c r="C139" s="201" t="s">
        <v>81</v>
      </c>
      <c r="D139" s="201" t="s">
        <v>201</v>
      </c>
      <c r="E139" s="202" t="s">
        <v>3995</v>
      </c>
      <c r="F139" s="203" t="s">
        <v>3996</v>
      </c>
      <c r="G139" s="204" t="s">
        <v>216</v>
      </c>
      <c r="H139" s="205">
        <v>1</v>
      </c>
      <c r="I139" s="206"/>
      <c r="J139" s="207">
        <f>ROUND(I139*H139,2)</f>
        <v>0</v>
      </c>
      <c r="K139" s="208"/>
      <c r="L139" s="209"/>
      <c r="M139" s="210" t="s">
        <v>1</v>
      </c>
      <c r="N139" s="211" t="s">
        <v>42</v>
      </c>
      <c r="O139" s="78"/>
      <c r="P139" s="188">
        <f>O139*H139</f>
        <v>0</v>
      </c>
      <c r="Q139" s="188">
        <v>0</v>
      </c>
      <c r="R139" s="188">
        <f>Q139*H139</f>
        <v>0</v>
      </c>
      <c r="S139" s="188">
        <v>0</v>
      </c>
      <c r="T139" s="189">
        <f>S139*H139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190" t="s">
        <v>103</v>
      </c>
      <c r="AT139" s="190" t="s">
        <v>201</v>
      </c>
      <c r="AU139" s="190" t="s">
        <v>171</v>
      </c>
      <c r="AY139" s="19" t="s">
        <v>165</v>
      </c>
      <c r="BE139" s="191">
        <f>IF(N139="základná",J139,0)</f>
        <v>0</v>
      </c>
      <c r="BF139" s="191">
        <f>IF(N139="znížená",J139,0)</f>
        <v>0</v>
      </c>
      <c r="BG139" s="191">
        <f>IF(N139="zákl. prenesená",J139,0)</f>
        <v>0</v>
      </c>
      <c r="BH139" s="191">
        <f>IF(N139="zníž. prenesená",J139,0)</f>
        <v>0</v>
      </c>
      <c r="BI139" s="191">
        <f>IF(N139="nulová",J139,0)</f>
        <v>0</v>
      </c>
      <c r="BJ139" s="19" t="s">
        <v>171</v>
      </c>
      <c r="BK139" s="191">
        <f>ROUND(I139*H139,2)</f>
        <v>0</v>
      </c>
      <c r="BL139" s="19" t="s">
        <v>91</v>
      </c>
      <c r="BM139" s="190" t="s">
        <v>3997</v>
      </c>
    </row>
    <row r="140" s="2" customFormat="1">
      <c r="A140" s="38"/>
      <c r="B140" s="39"/>
      <c r="C140" s="38"/>
      <c r="D140" s="193" t="s">
        <v>1053</v>
      </c>
      <c r="E140" s="38"/>
      <c r="F140" s="236" t="s">
        <v>3998</v>
      </c>
      <c r="G140" s="38"/>
      <c r="H140" s="38"/>
      <c r="I140" s="237"/>
      <c r="J140" s="38"/>
      <c r="K140" s="38"/>
      <c r="L140" s="39"/>
      <c r="M140" s="238"/>
      <c r="N140" s="239"/>
      <c r="O140" s="78"/>
      <c r="P140" s="78"/>
      <c r="Q140" s="78"/>
      <c r="R140" s="78"/>
      <c r="S140" s="78"/>
      <c r="T140" s="79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T140" s="19" t="s">
        <v>1053</v>
      </c>
      <c r="AU140" s="19" t="s">
        <v>171</v>
      </c>
    </row>
    <row r="141" s="2" customFormat="1" ht="16.5" customHeight="1">
      <c r="A141" s="38"/>
      <c r="B141" s="177"/>
      <c r="C141" s="201" t="s">
        <v>171</v>
      </c>
      <c r="D141" s="201" t="s">
        <v>201</v>
      </c>
      <c r="E141" s="202" t="s">
        <v>3999</v>
      </c>
      <c r="F141" s="203" t="s">
        <v>4000</v>
      </c>
      <c r="G141" s="204" t="s">
        <v>216</v>
      </c>
      <c r="H141" s="205">
        <v>1</v>
      </c>
      <c r="I141" s="206"/>
      <c r="J141" s="207">
        <f>ROUND(I141*H141,2)</f>
        <v>0</v>
      </c>
      <c r="K141" s="208"/>
      <c r="L141" s="209"/>
      <c r="M141" s="210" t="s">
        <v>1</v>
      </c>
      <c r="N141" s="211" t="s">
        <v>42</v>
      </c>
      <c r="O141" s="78"/>
      <c r="P141" s="188">
        <f>O141*H141</f>
        <v>0</v>
      </c>
      <c r="Q141" s="188">
        <v>0</v>
      </c>
      <c r="R141" s="188">
        <f>Q141*H141</f>
        <v>0</v>
      </c>
      <c r="S141" s="188">
        <v>0</v>
      </c>
      <c r="T141" s="189">
        <f>S141*H141</f>
        <v>0</v>
      </c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R141" s="190" t="s">
        <v>103</v>
      </c>
      <c r="AT141" s="190" t="s">
        <v>201</v>
      </c>
      <c r="AU141" s="190" t="s">
        <v>171</v>
      </c>
      <c r="AY141" s="19" t="s">
        <v>165</v>
      </c>
      <c r="BE141" s="191">
        <f>IF(N141="základná",J141,0)</f>
        <v>0</v>
      </c>
      <c r="BF141" s="191">
        <f>IF(N141="znížená",J141,0)</f>
        <v>0</v>
      </c>
      <c r="BG141" s="191">
        <f>IF(N141="zákl. prenesená",J141,0)</f>
        <v>0</v>
      </c>
      <c r="BH141" s="191">
        <f>IF(N141="zníž. prenesená",J141,0)</f>
        <v>0</v>
      </c>
      <c r="BI141" s="191">
        <f>IF(N141="nulová",J141,0)</f>
        <v>0</v>
      </c>
      <c r="BJ141" s="19" t="s">
        <v>171</v>
      </c>
      <c r="BK141" s="191">
        <f>ROUND(I141*H141,2)</f>
        <v>0</v>
      </c>
      <c r="BL141" s="19" t="s">
        <v>91</v>
      </c>
      <c r="BM141" s="190" t="s">
        <v>4001</v>
      </c>
    </row>
    <row r="142" s="2" customFormat="1" ht="16.5" customHeight="1">
      <c r="A142" s="38"/>
      <c r="B142" s="177"/>
      <c r="C142" s="201" t="s">
        <v>88</v>
      </c>
      <c r="D142" s="201" t="s">
        <v>201</v>
      </c>
      <c r="E142" s="202" t="s">
        <v>4002</v>
      </c>
      <c r="F142" s="203" t="s">
        <v>4003</v>
      </c>
      <c r="G142" s="204" t="s">
        <v>216</v>
      </c>
      <c r="H142" s="205">
        <v>1</v>
      </c>
      <c r="I142" s="206"/>
      <c r="J142" s="207">
        <f>ROUND(I142*H142,2)</f>
        <v>0</v>
      </c>
      <c r="K142" s="208"/>
      <c r="L142" s="209"/>
      <c r="M142" s="210" t="s">
        <v>1</v>
      </c>
      <c r="N142" s="211" t="s">
        <v>42</v>
      </c>
      <c r="O142" s="78"/>
      <c r="P142" s="188">
        <f>O142*H142</f>
        <v>0</v>
      </c>
      <c r="Q142" s="188">
        <v>0</v>
      </c>
      <c r="R142" s="188">
        <f>Q142*H142</f>
        <v>0</v>
      </c>
      <c r="S142" s="188">
        <v>0</v>
      </c>
      <c r="T142" s="189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190" t="s">
        <v>103</v>
      </c>
      <c r="AT142" s="190" t="s">
        <v>201</v>
      </c>
      <c r="AU142" s="190" t="s">
        <v>171</v>
      </c>
      <c r="AY142" s="19" t="s">
        <v>165</v>
      </c>
      <c r="BE142" s="191">
        <f>IF(N142="základná",J142,0)</f>
        <v>0</v>
      </c>
      <c r="BF142" s="191">
        <f>IF(N142="znížená",J142,0)</f>
        <v>0</v>
      </c>
      <c r="BG142" s="191">
        <f>IF(N142="zákl. prenesená",J142,0)</f>
        <v>0</v>
      </c>
      <c r="BH142" s="191">
        <f>IF(N142="zníž. prenesená",J142,0)</f>
        <v>0</v>
      </c>
      <c r="BI142" s="191">
        <f>IF(N142="nulová",J142,0)</f>
        <v>0</v>
      </c>
      <c r="BJ142" s="19" t="s">
        <v>171</v>
      </c>
      <c r="BK142" s="191">
        <f>ROUND(I142*H142,2)</f>
        <v>0</v>
      </c>
      <c r="BL142" s="19" t="s">
        <v>91</v>
      </c>
      <c r="BM142" s="190" t="s">
        <v>4004</v>
      </c>
    </row>
    <row r="143" s="2" customFormat="1" ht="24.15" customHeight="1">
      <c r="A143" s="38"/>
      <c r="B143" s="177"/>
      <c r="C143" s="201" t="s">
        <v>91</v>
      </c>
      <c r="D143" s="201" t="s">
        <v>201</v>
      </c>
      <c r="E143" s="202" t="s">
        <v>4005</v>
      </c>
      <c r="F143" s="203" t="s">
        <v>4006</v>
      </c>
      <c r="G143" s="204" t="s">
        <v>216</v>
      </c>
      <c r="H143" s="205">
        <v>1</v>
      </c>
      <c r="I143" s="206"/>
      <c r="J143" s="207">
        <f>ROUND(I143*H143,2)</f>
        <v>0</v>
      </c>
      <c r="K143" s="208"/>
      <c r="L143" s="209"/>
      <c r="M143" s="210" t="s">
        <v>1</v>
      </c>
      <c r="N143" s="211" t="s">
        <v>42</v>
      </c>
      <c r="O143" s="78"/>
      <c r="P143" s="188">
        <f>O143*H143</f>
        <v>0</v>
      </c>
      <c r="Q143" s="188">
        <v>0</v>
      </c>
      <c r="R143" s="188">
        <f>Q143*H143</f>
        <v>0</v>
      </c>
      <c r="S143" s="188">
        <v>0</v>
      </c>
      <c r="T143" s="189">
        <f>S143*H143</f>
        <v>0</v>
      </c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R143" s="190" t="s">
        <v>103</v>
      </c>
      <c r="AT143" s="190" t="s">
        <v>201</v>
      </c>
      <c r="AU143" s="190" t="s">
        <v>171</v>
      </c>
      <c r="AY143" s="19" t="s">
        <v>165</v>
      </c>
      <c r="BE143" s="191">
        <f>IF(N143="základná",J143,0)</f>
        <v>0</v>
      </c>
      <c r="BF143" s="191">
        <f>IF(N143="znížená",J143,0)</f>
        <v>0</v>
      </c>
      <c r="BG143" s="191">
        <f>IF(N143="zákl. prenesená",J143,0)</f>
        <v>0</v>
      </c>
      <c r="BH143" s="191">
        <f>IF(N143="zníž. prenesená",J143,0)</f>
        <v>0</v>
      </c>
      <c r="BI143" s="191">
        <f>IF(N143="nulová",J143,0)</f>
        <v>0</v>
      </c>
      <c r="BJ143" s="19" t="s">
        <v>171</v>
      </c>
      <c r="BK143" s="191">
        <f>ROUND(I143*H143,2)</f>
        <v>0</v>
      </c>
      <c r="BL143" s="19" t="s">
        <v>91</v>
      </c>
      <c r="BM143" s="190" t="s">
        <v>4007</v>
      </c>
    </row>
    <row r="144" s="2" customFormat="1" ht="24.15" customHeight="1">
      <c r="A144" s="38"/>
      <c r="B144" s="177"/>
      <c r="C144" s="201" t="s">
        <v>94</v>
      </c>
      <c r="D144" s="201" t="s">
        <v>201</v>
      </c>
      <c r="E144" s="202" t="s">
        <v>4008</v>
      </c>
      <c r="F144" s="203" t="s">
        <v>4009</v>
      </c>
      <c r="G144" s="204" t="s">
        <v>216</v>
      </c>
      <c r="H144" s="205">
        <v>1</v>
      </c>
      <c r="I144" s="206"/>
      <c r="J144" s="207">
        <f>ROUND(I144*H144,2)</f>
        <v>0</v>
      </c>
      <c r="K144" s="208"/>
      <c r="L144" s="209"/>
      <c r="M144" s="210" t="s">
        <v>1</v>
      </c>
      <c r="N144" s="211" t="s">
        <v>42</v>
      </c>
      <c r="O144" s="78"/>
      <c r="P144" s="188">
        <f>O144*H144</f>
        <v>0</v>
      </c>
      <c r="Q144" s="188">
        <v>0</v>
      </c>
      <c r="R144" s="188">
        <f>Q144*H144</f>
        <v>0</v>
      </c>
      <c r="S144" s="188">
        <v>0</v>
      </c>
      <c r="T144" s="189">
        <f>S144*H144</f>
        <v>0</v>
      </c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R144" s="190" t="s">
        <v>103</v>
      </c>
      <c r="AT144" s="190" t="s">
        <v>201</v>
      </c>
      <c r="AU144" s="190" t="s">
        <v>171</v>
      </c>
      <c r="AY144" s="19" t="s">
        <v>165</v>
      </c>
      <c r="BE144" s="191">
        <f>IF(N144="základná",J144,0)</f>
        <v>0</v>
      </c>
      <c r="BF144" s="191">
        <f>IF(N144="znížená",J144,0)</f>
        <v>0</v>
      </c>
      <c r="BG144" s="191">
        <f>IF(N144="zákl. prenesená",J144,0)</f>
        <v>0</v>
      </c>
      <c r="BH144" s="191">
        <f>IF(N144="zníž. prenesená",J144,0)</f>
        <v>0</v>
      </c>
      <c r="BI144" s="191">
        <f>IF(N144="nulová",J144,0)</f>
        <v>0</v>
      </c>
      <c r="BJ144" s="19" t="s">
        <v>171</v>
      </c>
      <c r="BK144" s="191">
        <f>ROUND(I144*H144,2)</f>
        <v>0</v>
      </c>
      <c r="BL144" s="19" t="s">
        <v>91</v>
      </c>
      <c r="BM144" s="190" t="s">
        <v>4010</v>
      </c>
    </row>
    <row r="145" s="2" customFormat="1" ht="24.15" customHeight="1">
      <c r="A145" s="38"/>
      <c r="B145" s="177"/>
      <c r="C145" s="201" t="s">
        <v>97</v>
      </c>
      <c r="D145" s="201" t="s">
        <v>201</v>
      </c>
      <c r="E145" s="202" t="s">
        <v>4011</v>
      </c>
      <c r="F145" s="203" t="s">
        <v>4012</v>
      </c>
      <c r="G145" s="204" t="s">
        <v>216</v>
      </c>
      <c r="H145" s="205">
        <v>1</v>
      </c>
      <c r="I145" s="206"/>
      <c r="J145" s="207">
        <f>ROUND(I145*H145,2)</f>
        <v>0</v>
      </c>
      <c r="K145" s="208"/>
      <c r="L145" s="209"/>
      <c r="M145" s="210" t="s">
        <v>1</v>
      </c>
      <c r="N145" s="211" t="s">
        <v>42</v>
      </c>
      <c r="O145" s="78"/>
      <c r="P145" s="188">
        <f>O145*H145</f>
        <v>0</v>
      </c>
      <c r="Q145" s="188">
        <v>0</v>
      </c>
      <c r="R145" s="188">
        <f>Q145*H145</f>
        <v>0</v>
      </c>
      <c r="S145" s="188">
        <v>0</v>
      </c>
      <c r="T145" s="189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190" t="s">
        <v>103</v>
      </c>
      <c r="AT145" s="190" t="s">
        <v>201</v>
      </c>
      <c r="AU145" s="190" t="s">
        <v>171</v>
      </c>
      <c r="AY145" s="19" t="s">
        <v>165</v>
      </c>
      <c r="BE145" s="191">
        <f>IF(N145="základná",J145,0)</f>
        <v>0</v>
      </c>
      <c r="BF145" s="191">
        <f>IF(N145="znížená",J145,0)</f>
        <v>0</v>
      </c>
      <c r="BG145" s="191">
        <f>IF(N145="zákl. prenesená",J145,0)</f>
        <v>0</v>
      </c>
      <c r="BH145" s="191">
        <f>IF(N145="zníž. prenesená",J145,0)</f>
        <v>0</v>
      </c>
      <c r="BI145" s="191">
        <f>IF(N145="nulová",J145,0)</f>
        <v>0</v>
      </c>
      <c r="BJ145" s="19" t="s">
        <v>171</v>
      </c>
      <c r="BK145" s="191">
        <f>ROUND(I145*H145,2)</f>
        <v>0</v>
      </c>
      <c r="BL145" s="19" t="s">
        <v>91</v>
      </c>
      <c r="BM145" s="190" t="s">
        <v>4013</v>
      </c>
    </row>
    <row r="146" s="2" customFormat="1" ht="24.15" customHeight="1">
      <c r="A146" s="38"/>
      <c r="B146" s="177"/>
      <c r="C146" s="201" t="s">
        <v>100</v>
      </c>
      <c r="D146" s="201" t="s">
        <v>201</v>
      </c>
      <c r="E146" s="202" t="s">
        <v>4014</v>
      </c>
      <c r="F146" s="203" t="s">
        <v>4015</v>
      </c>
      <c r="G146" s="204" t="s">
        <v>216</v>
      </c>
      <c r="H146" s="205">
        <v>1</v>
      </c>
      <c r="I146" s="206"/>
      <c r="J146" s="207">
        <f>ROUND(I146*H146,2)</f>
        <v>0</v>
      </c>
      <c r="K146" s="208"/>
      <c r="L146" s="209"/>
      <c r="M146" s="210" t="s">
        <v>1</v>
      </c>
      <c r="N146" s="211" t="s">
        <v>42</v>
      </c>
      <c r="O146" s="78"/>
      <c r="P146" s="188">
        <f>O146*H146</f>
        <v>0</v>
      </c>
      <c r="Q146" s="188">
        <v>0</v>
      </c>
      <c r="R146" s="188">
        <f>Q146*H146</f>
        <v>0</v>
      </c>
      <c r="S146" s="188">
        <v>0</v>
      </c>
      <c r="T146" s="189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190" t="s">
        <v>103</v>
      </c>
      <c r="AT146" s="190" t="s">
        <v>201</v>
      </c>
      <c r="AU146" s="190" t="s">
        <v>171</v>
      </c>
      <c r="AY146" s="19" t="s">
        <v>165</v>
      </c>
      <c r="BE146" s="191">
        <f>IF(N146="základná",J146,0)</f>
        <v>0</v>
      </c>
      <c r="BF146" s="191">
        <f>IF(N146="znížená",J146,0)</f>
        <v>0</v>
      </c>
      <c r="BG146" s="191">
        <f>IF(N146="zákl. prenesená",J146,0)</f>
        <v>0</v>
      </c>
      <c r="BH146" s="191">
        <f>IF(N146="zníž. prenesená",J146,0)</f>
        <v>0</v>
      </c>
      <c r="BI146" s="191">
        <f>IF(N146="nulová",J146,0)</f>
        <v>0</v>
      </c>
      <c r="BJ146" s="19" t="s">
        <v>171</v>
      </c>
      <c r="BK146" s="191">
        <f>ROUND(I146*H146,2)</f>
        <v>0</v>
      </c>
      <c r="BL146" s="19" t="s">
        <v>91</v>
      </c>
      <c r="BM146" s="190" t="s">
        <v>4016</v>
      </c>
    </row>
    <row r="147" s="2" customFormat="1" ht="24.15" customHeight="1">
      <c r="A147" s="38"/>
      <c r="B147" s="177"/>
      <c r="C147" s="201" t="s">
        <v>103</v>
      </c>
      <c r="D147" s="201" t="s">
        <v>201</v>
      </c>
      <c r="E147" s="202" t="s">
        <v>4017</v>
      </c>
      <c r="F147" s="203" t="s">
        <v>4018</v>
      </c>
      <c r="G147" s="204" t="s">
        <v>216</v>
      </c>
      <c r="H147" s="205">
        <v>1</v>
      </c>
      <c r="I147" s="206"/>
      <c r="J147" s="207">
        <f>ROUND(I147*H147,2)</f>
        <v>0</v>
      </c>
      <c r="K147" s="208"/>
      <c r="L147" s="209"/>
      <c r="M147" s="210" t="s">
        <v>1</v>
      </c>
      <c r="N147" s="211" t="s">
        <v>42</v>
      </c>
      <c r="O147" s="78"/>
      <c r="P147" s="188">
        <f>O147*H147</f>
        <v>0</v>
      </c>
      <c r="Q147" s="188">
        <v>0</v>
      </c>
      <c r="R147" s="188">
        <f>Q147*H147</f>
        <v>0</v>
      </c>
      <c r="S147" s="188">
        <v>0</v>
      </c>
      <c r="T147" s="189">
        <f>S147*H147</f>
        <v>0</v>
      </c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R147" s="190" t="s">
        <v>103</v>
      </c>
      <c r="AT147" s="190" t="s">
        <v>201</v>
      </c>
      <c r="AU147" s="190" t="s">
        <v>171</v>
      </c>
      <c r="AY147" s="19" t="s">
        <v>165</v>
      </c>
      <c r="BE147" s="191">
        <f>IF(N147="základná",J147,0)</f>
        <v>0</v>
      </c>
      <c r="BF147" s="191">
        <f>IF(N147="znížená",J147,0)</f>
        <v>0</v>
      </c>
      <c r="BG147" s="191">
        <f>IF(N147="zákl. prenesená",J147,0)</f>
        <v>0</v>
      </c>
      <c r="BH147" s="191">
        <f>IF(N147="zníž. prenesená",J147,0)</f>
        <v>0</v>
      </c>
      <c r="BI147" s="191">
        <f>IF(N147="nulová",J147,0)</f>
        <v>0</v>
      </c>
      <c r="BJ147" s="19" t="s">
        <v>171</v>
      </c>
      <c r="BK147" s="191">
        <f>ROUND(I147*H147,2)</f>
        <v>0</v>
      </c>
      <c r="BL147" s="19" t="s">
        <v>91</v>
      </c>
      <c r="BM147" s="190" t="s">
        <v>4019</v>
      </c>
    </row>
    <row r="148" s="2" customFormat="1" ht="24.15" customHeight="1">
      <c r="A148" s="38"/>
      <c r="B148" s="177"/>
      <c r="C148" s="201" t="s">
        <v>106</v>
      </c>
      <c r="D148" s="201" t="s">
        <v>201</v>
      </c>
      <c r="E148" s="202" t="s">
        <v>4020</v>
      </c>
      <c r="F148" s="203" t="s">
        <v>4021</v>
      </c>
      <c r="G148" s="204" t="s">
        <v>216</v>
      </c>
      <c r="H148" s="205">
        <v>1</v>
      </c>
      <c r="I148" s="206"/>
      <c r="J148" s="207">
        <f>ROUND(I148*H148,2)</f>
        <v>0</v>
      </c>
      <c r="K148" s="208"/>
      <c r="L148" s="209"/>
      <c r="M148" s="210" t="s">
        <v>1</v>
      </c>
      <c r="N148" s="211" t="s">
        <v>42</v>
      </c>
      <c r="O148" s="78"/>
      <c r="P148" s="188">
        <f>O148*H148</f>
        <v>0</v>
      </c>
      <c r="Q148" s="188">
        <v>0</v>
      </c>
      <c r="R148" s="188">
        <f>Q148*H148</f>
        <v>0</v>
      </c>
      <c r="S148" s="188">
        <v>0</v>
      </c>
      <c r="T148" s="189">
        <f>S148*H148</f>
        <v>0</v>
      </c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R148" s="190" t="s">
        <v>103</v>
      </c>
      <c r="AT148" s="190" t="s">
        <v>201</v>
      </c>
      <c r="AU148" s="190" t="s">
        <v>171</v>
      </c>
      <c r="AY148" s="19" t="s">
        <v>165</v>
      </c>
      <c r="BE148" s="191">
        <f>IF(N148="základná",J148,0)</f>
        <v>0</v>
      </c>
      <c r="BF148" s="191">
        <f>IF(N148="znížená",J148,0)</f>
        <v>0</v>
      </c>
      <c r="BG148" s="191">
        <f>IF(N148="zákl. prenesená",J148,0)</f>
        <v>0</v>
      </c>
      <c r="BH148" s="191">
        <f>IF(N148="zníž. prenesená",J148,0)</f>
        <v>0</v>
      </c>
      <c r="BI148" s="191">
        <f>IF(N148="nulová",J148,0)</f>
        <v>0</v>
      </c>
      <c r="BJ148" s="19" t="s">
        <v>171</v>
      </c>
      <c r="BK148" s="191">
        <f>ROUND(I148*H148,2)</f>
        <v>0</v>
      </c>
      <c r="BL148" s="19" t="s">
        <v>91</v>
      </c>
      <c r="BM148" s="190" t="s">
        <v>4022</v>
      </c>
    </row>
    <row r="149" s="2" customFormat="1" ht="21.75" customHeight="1">
      <c r="A149" s="38"/>
      <c r="B149" s="177"/>
      <c r="C149" s="201" t="s">
        <v>207</v>
      </c>
      <c r="D149" s="201" t="s">
        <v>201</v>
      </c>
      <c r="E149" s="202" t="s">
        <v>4023</v>
      </c>
      <c r="F149" s="203" t="s">
        <v>4024</v>
      </c>
      <c r="G149" s="204" t="s">
        <v>216</v>
      </c>
      <c r="H149" s="205">
        <v>12</v>
      </c>
      <c r="I149" s="206"/>
      <c r="J149" s="207">
        <f>ROUND(I149*H149,2)</f>
        <v>0</v>
      </c>
      <c r="K149" s="208"/>
      <c r="L149" s="209"/>
      <c r="M149" s="210" t="s">
        <v>1</v>
      </c>
      <c r="N149" s="211" t="s">
        <v>42</v>
      </c>
      <c r="O149" s="78"/>
      <c r="P149" s="188">
        <f>O149*H149</f>
        <v>0</v>
      </c>
      <c r="Q149" s="188">
        <v>0</v>
      </c>
      <c r="R149" s="188">
        <f>Q149*H149</f>
        <v>0</v>
      </c>
      <c r="S149" s="188">
        <v>0</v>
      </c>
      <c r="T149" s="189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190" t="s">
        <v>103</v>
      </c>
      <c r="AT149" s="190" t="s">
        <v>201</v>
      </c>
      <c r="AU149" s="190" t="s">
        <v>171</v>
      </c>
      <c r="AY149" s="19" t="s">
        <v>165</v>
      </c>
      <c r="BE149" s="191">
        <f>IF(N149="základná",J149,0)</f>
        <v>0</v>
      </c>
      <c r="BF149" s="191">
        <f>IF(N149="znížená",J149,0)</f>
        <v>0</v>
      </c>
      <c r="BG149" s="191">
        <f>IF(N149="zákl. prenesená",J149,0)</f>
        <v>0</v>
      </c>
      <c r="BH149" s="191">
        <f>IF(N149="zníž. prenesená",J149,0)</f>
        <v>0</v>
      </c>
      <c r="BI149" s="191">
        <f>IF(N149="nulová",J149,0)</f>
        <v>0</v>
      </c>
      <c r="BJ149" s="19" t="s">
        <v>171</v>
      </c>
      <c r="BK149" s="191">
        <f>ROUND(I149*H149,2)</f>
        <v>0</v>
      </c>
      <c r="BL149" s="19" t="s">
        <v>91</v>
      </c>
      <c r="BM149" s="190" t="s">
        <v>4025</v>
      </c>
    </row>
    <row r="150" s="2" customFormat="1" ht="16.5" customHeight="1">
      <c r="A150" s="38"/>
      <c r="B150" s="177"/>
      <c r="C150" s="201" t="s">
        <v>213</v>
      </c>
      <c r="D150" s="201" t="s">
        <v>201</v>
      </c>
      <c r="E150" s="202" t="s">
        <v>4026</v>
      </c>
      <c r="F150" s="203" t="s">
        <v>4027</v>
      </c>
      <c r="G150" s="204" t="s">
        <v>216</v>
      </c>
      <c r="H150" s="205">
        <v>12</v>
      </c>
      <c r="I150" s="206"/>
      <c r="J150" s="207">
        <f>ROUND(I150*H150,2)</f>
        <v>0</v>
      </c>
      <c r="K150" s="208"/>
      <c r="L150" s="209"/>
      <c r="M150" s="210" t="s">
        <v>1</v>
      </c>
      <c r="N150" s="211" t="s">
        <v>42</v>
      </c>
      <c r="O150" s="78"/>
      <c r="P150" s="188">
        <f>O150*H150</f>
        <v>0</v>
      </c>
      <c r="Q150" s="188">
        <v>0</v>
      </c>
      <c r="R150" s="188">
        <f>Q150*H150</f>
        <v>0</v>
      </c>
      <c r="S150" s="188">
        <v>0</v>
      </c>
      <c r="T150" s="189">
        <f>S150*H150</f>
        <v>0</v>
      </c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R150" s="190" t="s">
        <v>103</v>
      </c>
      <c r="AT150" s="190" t="s">
        <v>201</v>
      </c>
      <c r="AU150" s="190" t="s">
        <v>171</v>
      </c>
      <c r="AY150" s="19" t="s">
        <v>165</v>
      </c>
      <c r="BE150" s="191">
        <f>IF(N150="základná",J150,0)</f>
        <v>0</v>
      </c>
      <c r="BF150" s="191">
        <f>IF(N150="znížená",J150,0)</f>
        <v>0</v>
      </c>
      <c r="BG150" s="191">
        <f>IF(N150="zákl. prenesená",J150,0)</f>
        <v>0</v>
      </c>
      <c r="BH150" s="191">
        <f>IF(N150="zníž. prenesená",J150,0)</f>
        <v>0</v>
      </c>
      <c r="BI150" s="191">
        <f>IF(N150="nulová",J150,0)</f>
        <v>0</v>
      </c>
      <c r="BJ150" s="19" t="s">
        <v>171</v>
      </c>
      <c r="BK150" s="191">
        <f>ROUND(I150*H150,2)</f>
        <v>0</v>
      </c>
      <c r="BL150" s="19" t="s">
        <v>91</v>
      </c>
      <c r="BM150" s="190" t="s">
        <v>4028</v>
      </c>
    </row>
    <row r="151" s="2" customFormat="1" ht="16.5" customHeight="1">
      <c r="A151" s="38"/>
      <c r="B151" s="177"/>
      <c r="C151" s="201" t="s">
        <v>219</v>
      </c>
      <c r="D151" s="201" t="s">
        <v>201</v>
      </c>
      <c r="E151" s="202" t="s">
        <v>4029</v>
      </c>
      <c r="F151" s="203" t="s">
        <v>4030</v>
      </c>
      <c r="G151" s="204" t="s">
        <v>216</v>
      </c>
      <c r="H151" s="205">
        <v>1</v>
      </c>
      <c r="I151" s="206"/>
      <c r="J151" s="207">
        <f>ROUND(I151*H151,2)</f>
        <v>0</v>
      </c>
      <c r="K151" s="208"/>
      <c r="L151" s="209"/>
      <c r="M151" s="210" t="s">
        <v>1</v>
      </c>
      <c r="N151" s="211" t="s">
        <v>42</v>
      </c>
      <c r="O151" s="78"/>
      <c r="P151" s="188">
        <f>O151*H151</f>
        <v>0</v>
      </c>
      <c r="Q151" s="188">
        <v>0</v>
      </c>
      <c r="R151" s="188">
        <f>Q151*H151</f>
        <v>0</v>
      </c>
      <c r="S151" s="188">
        <v>0</v>
      </c>
      <c r="T151" s="189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190" t="s">
        <v>103</v>
      </c>
      <c r="AT151" s="190" t="s">
        <v>201</v>
      </c>
      <c r="AU151" s="190" t="s">
        <v>171</v>
      </c>
      <c r="AY151" s="19" t="s">
        <v>165</v>
      </c>
      <c r="BE151" s="191">
        <f>IF(N151="základná",J151,0)</f>
        <v>0</v>
      </c>
      <c r="BF151" s="191">
        <f>IF(N151="znížená",J151,0)</f>
        <v>0</v>
      </c>
      <c r="BG151" s="191">
        <f>IF(N151="zákl. prenesená",J151,0)</f>
        <v>0</v>
      </c>
      <c r="BH151" s="191">
        <f>IF(N151="zníž. prenesená",J151,0)</f>
        <v>0</v>
      </c>
      <c r="BI151" s="191">
        <f>IF(N151="nulová",J151,0)</f>
        <v>0</v>
      </c>
      <c r="BJ151" s="19" t="s">
        <v>171</v>
      </c>
      <c r="BK151" s="191">
        <f>ROUND(I151*H151,2)</f>
        <v>0</v>
      </c>
      <c r="BL151" s="19" t="s">
        <v>91</v>
      </c>
      <c r="BM151" s="190" t="s">
        <v>4031</v>
      </c>
    </row>
    <row r="152" s="2" customFormat="1" ht="21.75" customHeight="1">
      <c r="A152" s="38"/>
      <c r="B152" s="177"/>
      <c r="C152" s="201" t="s">
        <v>225</v>
      </c>
      <c r="D152" s="201" t="s">
        <v>201</v>
      </c>
      <c r="E152" s="202" t="s">
        <v>4032</v>
      </c>
      <c r="F152" s="203" t="s">
        <v>4033</v>
      </c>
      <c r="G152" s="204" t="s">
        <v>216</v>
      </c>
      <c r="H152" s="205">
        <v>12</v>
      </c>
      <c r="I152" s="206"/>
      <c r="J152" s="207">
        <f>ROUND(I152*H152,2)</f>
        <v>0</v>
      </c>
      <c r="K152" s="208"/>
      <c r="L152" s="209"/>
      <c r="M152" s="210" t="s">
        <v>1</v>
      </c>
      <c r="N152" s="211" t="s">
        <v>42</v>
      </c>
      <c r="O152" s="78"/>
      <c r="P152" s="188">
        <f>O152*H152</f>
        <v>0</v>
      </c>
      <c r="Q152" s="188">
        <v>0</v>
      </c>
      <c r="R152" s="188">
        <f>Q152*H152</f>
        <v>0</v>
      </c>
      <c r="S152" s="188">
        <v>0</v>
      </c>
      <c r="T152" s="189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190" t="s">
        <v>103</v>
      </c>
      <c r="AT152" s="190" t="s">
        <v>201</v>
      </c>
      <c r="AU152" s="190" t="s">
        <v>171</v>
      </c>
      <c r="AY152" s="19" t="s">
        <v>165</v>
      </c>
      <c r="BE152" s="191">
        <f>IF(N152="základná",J152,0)</f>
        <v>0</v>
      </c>
      <c r="BF152" s="191">
        <f>IF(N152="znížená",J152,0)</f>
        <v>0</v>
      </c>
      <c r="BG152" s="191">
        <f>IF(N152="zákl. prenesená",J152,0)</f>
        <v>0</v>
      </c>
      <c r="BH152" s="191">
        <f>IF(N152="zníž. prenesená",J152,0)</f>
        <v>0</v>
      </c>
      <c r="BI152" s="191">
        <f>IF(N152="nulová",J152,0)</f>
        <v>0</v>
      </c>
      <c r="BJ152" s="19" t="s">
        <v>171</v>
      </c>
      <c r="BK152" s="191">
        <f>ROUND(I152*H152,2)</f>
        <v>0</v>
      </c>
      <c r="BL152" s="19" t="s">
        <v>91</v>
      </c>
      <c r="BM152" s="190" t="s">
        <v>4034</v>
      </c>
    </row>
    <row r="153" s="2" customFormat="1" ht="16.5" customHeight="1">
      <c r="A153" s="38"/>
      <c r="B153" s="177"/>
      <c r="C153" s="201" t="s">
        <v>232</v>
      </c>
      <c r="D153" s="201" t="s">
        <v>201</v>
      </c>
      <c r="E153" s="202" t="s">
        <v>4026</v>
      </c>
      <c r="F153" s="203" t="s">
        <v>4027</v>
      </c>
      <c r="G153" s="204" t="s">
        <v>216</v>
      </c>
      <c r="H153" s="205">
        <v>12</v>
      </c>
      <c r="I153" s="206"/>
      <c r="J153" s="207">
        <f>ROUND(I153*H153,2)</f>
        <v>0</v>
      </c>
      <c r="K153" s="208"/>
      <c r="L153" s="209"/>
      <c r="M153" s="210" t="s">
        <v>1</v>
      </c>
      <c r="N153" s="211" t="s">
        <v>42</v>
      </c>
      <c r="O153" s="78"/>
      <c r="P153" s="188">
        <f>O153*H153</f>
        <v>0</v>
      </c>
      <c r="Q153" s="188">
        <v>0</v>
      </c>
      <c r="R153" s="188">
        <f>Q153*H153</f>
        <v>0</v>
      </c>
      <c r="S153" s="188">
        <v>0</v>
      </c>
      <c r="T153" s="189">
        <f>S153*H153</f>
        <v>0</v>
      </c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R153" s="190" t="s">
        <v>103</v>
      </c>
      <c r="AT153" s="190" t="s">
        <v>201</v>
      </c>
      <c r="AU153" s="190" t="s">
        <v>171</v>
      </c>
      <c r="AY153" s="19" t="s">
        <v>165</v>
      </c>
      <c r="BE153" s="191">
        <f>IF(N153="základná",J153,0)</f>
        <v>0</v>
      </c>
      <c r="BF153" s="191">
        <f>IF(N153="znížená",J153,0)</f>
        <v>0</v>
      </c>
      <c r="BG153" s="191">
        <f>IF(N153="zákl. prenesená",J153,0)</f>
        <v>0</v>
      </c>
      <c r="BH153" s="191">
        <f>IF(N153="zníž. prenesená",J153,0)</f>
        <v>0</v>
      </c>
      <c r="BI153" s="191">
        <f>IF(N153="nulová",J153,0)</f>
        <v>0</v>
      </c>
      <c r="BJ153" s="19" t="s">
        <v>171</v>
      </c>
      <c r="BK153" s="191">
        <f>ROUND(I153*H153,2)</f>
        <v>0</v>
      </c>
      <c r="BL153" s="19" t="s">
        <v>91</v>
      </c>
      <c r="BM153" s="190" t="s">
        <v>4035</v>
      </c>
    </row>
    <row r="154" s="2" customFormat="1" ht="16.5" customHeight="1">
      <c r="A154" s="38"/>
      <c r="B154" s="177"/>
      <c r="C154" s="201" t="s">
        <v>236</v>
      </c>
      <c r="D154" s="201" t="s">
        <v>201</v>
      </c>
      <c r="E154" s="202" t="s">
        <v>4036</v>
      </c>
      <c r="F154" s="203" t="s">
        <v>4037</v>
      </c>
      <c r="G154" s="204" t="s">
        <v>216</v>
      </c>
      <c r="H154" s="205">
        <v>1</v>
      </c>
      <c r="I154" s="206"/>
      <c r="J154" s="207">
        <f>ROUND(I154*H154,2)</f>
        <v>0</v>
      </c>
      <c r="K154" s="208"/>
      <c r="L154" s="209"/>
      <c r="M154" s="210" t="s">
        <v>1</v>
      </c>
      <c r="N154" s="211" t="s">
        <v>42</v>
      </c>
      <c r="O154" s="78"/>
      <c r="P154" s="188">
        <f>O154*H154</f>
        <v>0</v>
      </c>
      <c r="Q154" s="188">
        <v>0</v>
      </c>
      <c r="R154" s="188">
        <f>Q154*H154</f>
        <v>0</v>
      </c>
      <c r="S154" s="188">
        <v>0</v>
      </c>
      <c r="T154" s="189">
        <f>S154*H154</f>
        <v>0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190" t="s">
        <v>103</v>
      </c>
      <c r="AT154" s="190" t="s">
        <v>201</v>
      </c>
      <c r="AU154" s="190" t="s">
        <v>171</v>
      </c>
      <c r="AY154" s="19" t="s">
        <v>165</v>
      </c>
      <c r="BE154" s="191">
        <f>IF(N154="základná",J154,0)</f>
        <v>0</v>
      </c>
      <c r="BF154" s="191">
        <f>IF(N154="znížená",J154,0)</f>
        <v>0</v>
      </c>
      <c r="BG154" s="191">
        <f>IF(N154="zákl. prenesená",J154,0)</f>
        <v>0</v>
      </c>
      <c r="BH154" s="191">
        <f>IF(N154="zníž. prenesená",J154,0)</f>
        <v>0</v>
      </c>
      <c r="BI154" s="191">
        <f>IF(N154="nulová",J154,0)</f>
        <v>0</v>
      </c>
      <c r="BJ154" s="19" t="s">
        <v>171</v>
      </c>
      <c r="BK154" s="191">
        <f>ROUND(I154*H154,2)</f>
        <v>0</v>
      </c>
      <c r="BL154" s="19" t="s">
        <v>91</v>
      </c>
      <c r="BM154" s="190" t="s">
        <v>4038</v>
      </c>
    </row>
    <row r="155" s="12" customFormat="1" ht="25.92" customHeight="1">
      <c r="A155" s="12"/>
      <c r="B155" s="164"/>
      <c r="C155" s="12"/>
      <c r="D155" s="165" t="s">
        <v>75</v>
      </c>
      <c r="E155" s="166" t="s">
        <v>4039</v>
      </c>
      <c r="F155" s="166" t="s">
        <v>4040</v>
      </c>
      <c r="G155" s="12"/>
      <c r="H155" s="12"/>
      <c r="I155" s="167"/>
      <c r="J155" s="168">
        <f>BK155</f>
        <v>0</v>
      </c>
      <c r="K155" s="12"/>
      <c r="L155" s="164"/>
      <c r="M155" s="169"/>
      <c r="N155" s="170"/>
      <c r="O155" s="170"/>
      <c r="P155" s="171">
        <f>SUM(P156:P161)</f>
        <v>0</v>
      </c>
      <c r="Q155" s="170"/>
      <c r="R155" s="171">
        <f>SUM(R156:R161)</f>
        <v>0</v>
      </c>
      <c r="S155" s="170"/>
      <c r="T155" s="172">
        <f>SUM(T156:T161)</f>
        <v>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R155" s="165" t="s">
        <v>81</v>
      </c>
      <c r="AT155" s="173" t="s">
        <v>75</v>
      </c>
      <c r="AU155" s="173" t="s">
        <v>76</v>
      </c>
      <c r="AY155" s="165" t="s">
        <v>165</v>
      </c>
      <c r="BK155" s="174">
        <f>SUM(BK156:BK161)</f>
        <v>0</v>
      </c>
    </row>
    <row r="156" s="2" customFormat="1" ht="16.5" customHeight="1">
      <c r="A156" s="38"/>
      <c r="B156" s="177"/>
      <c r="C156" s="201" t="s">
        <v>240</v>
      </c>
      <c r="D156" s="201" t="s">
        <v>201</v>
      </c>
      <c r="E156" s="202" t="s">
        <v>4041</v>
      </c>
      <c r="F156" s="203" t="s">
        <v>4042</v>
      </c>
      <c r="G156" s="204" t="s">
        <v>216</v>
      </c>
      <c r="H156" s="205">
        <v>10</v>
      </c>
      <c r="I156" s="206"/>
      <c r="J156" s="207">
        <f>ROUND(I156*H156,2)</f>
        <v>0</v>
      </c>
      <c r="K156" s="208"/>
      <c r="L156" s="209"/>
      <c r="M156" s="210" t="s">
        <v>1</v>
      </c>
      <c r="N156" s="211" t="s">
        <v>42</v>
      </c>
      <c r="O156" s="78"/>
      <c r="P156" s="188">
        <f>O156*H156</f>
        <v>0</v>
      </c>
      <c r="Q156" s="188">
        <v>0</v>
      </c>
      <c r="R156" s="188">
        <f>Q156*H156</f>
        <v>0</v>
      </c>
      <c r="S156" s="188">
        <v>0</v>
      </c>
      <c r="T156" s="189">
        <f>S156*H156</f>
        <v>0</v>
      </c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R156" s="190" t="s">
        <v>103</v>
      </c>
      <c r="AT156" s="190" t="s">
        <v>201</v>
      </c>
      <c r="AU156" s="190" t="s">
        <v>81</v>
      </c>
      <c r="AY156" s="19" t="s">
        <v>165</v>
      </c>
      <c r="BE156" s="191">
        <f>IF(N156="základná",J156,0)</f>
        <v>0</v>
      </c>
      <c r="BF156" s="191">
        <f>IF(N156="znížená",J156,0)</f>
        <v>0</v>
      </c>
      <c r="BG156" s="191">
        <f>IF(N156="zákl. prenesená",J156,0)</f>
        <v>0</v>
      </c>
      <c r="BH156" s="191">
        <f>IF(N156="zníž. prenesená",J156,0)</f>
        <v>0</v>
      </c>
      <c r="BI156" s="191">
        <f>IF(N156="nulová",J156,0)</f>
        <v>0</v>
      </c>
      <c r="BJ156" s="19" t="s">
        <v>171</v>
      </c>
      <c r="BK156" s="191">
        <f>ROUND(I156*H156,2)</f>
        <v>0</v>
      </c>
      <c r="BL156" s="19" t="s">
        <v>91</v>
      </c>
      <c r="BM156" s="190" t="s">
        <v>4043</v>
      </c>
    </row>
    <row r="157" s="2" customFormat="1">
      <c r="A157" s="38"/>
      <c r="B157" s="39"/>
      <c r="C157" s="38"/>
      <c r="D157" s="193" t="s">
        <v>1053</v>
      </c>
      <c r="E157" s="38"/>
      <c r="F157" s="236" t="s">
        <v>4044</v>
      </c>
      <c r="G157" s="38"/>
      <c r="H157" s="38"/>
      <c r="I157" s="237"/>
      <c r="J157" s="38"/>
      <c r="K157" s="38"/>
      <c r="L157" s="39"/>
      <c r="M157" s="238"/>
      <c r="N157" s="239"/>
      <c r="O157" s="78"/>
      <c r="P157" s="78"/>
      <c r="Q157" s="78"/>
      <c r="R157" s="78"/>
      <c r="S157" s="78"/>
      <c r="T157" s="79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T157" s="19" t="s">
        <v>1053</v>
      </c>
      <c r="AU157" s="19" t="s">
        <v>81</v>
      </c>
    </row>
    <row r="158" s="2" customFormat="1" ht="24.15" customHeight="1">
      <c r="A158" s="38"/>
      <c r="B158" s="177"/>
      <c r="C158" s="201" t="s">
        <v>244</v>
      </c>
      <c r="D158" s="201" t="s">
        <v>201</v>
      </c>
      <c r="E158" s="202" t="s">
        <v>4045</v>
      </c>
      <c r="F158" s="203" t="s">
        <v>4046</v>
      </c>
      <c r="G158" s="204" t="s">
        <v>216</v>
      </c>
      <c r="H158" s="205">
        <v>10</v>
      </c>
      <c r="I158" s="206"/>
      <c r="J158" s="207">
        <f>ROUND(I158*H158,2)</f>
        <v>0</v>
      </c>
      <c r="K158" s="208"/>
      <c r="L158" s="209"/>
      <c r="M158" s="210" t="s">
        <v>1</v>
      </c>
      <c r="N158" s="211" t="s">
        <v>42</v>
      </c>
      <c r="O158" s="78"/>
      <c r="P158" s="188">
        <f>O158*H158</f>
        <v>0</v>
      </c>
      <c r="Q158" s="188">
        <v>0</v>
      </c>
      <c r="R158" s="188">
        <f>Q158*H158</f>
        <v>0</v>
      </c>
      <c r="S158" s="188">
        <v>0</v>
      </c>
      <c r="T158" s="189">
        <f>S158*H158</f>
        <v>0</v>
      </c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R158" s="190" t="s">
        <v>103</v>
      </c>
      <c r="AT158" s="190" t="s">
        <v>201</v>
      </c>
      <c r="AU158" s="190" t="s">
        <v>81</v>
      </c>
      <c r="AY158" s="19" t="s">
        <v>165</v>
      </c>
      <c r="BE158" s="191">
        <f>IF(N158="základná",J158,0)</f>
        <v>0</v>
      </c>
      <c r="BF158" s="191">
        <f>IF(N158="znížená",J158,0)</f>
        <v>0</v>
      </c>
      <c r="BG158" s="191">
        <f>IF(N158="zákl. prenesená",J158,0)</f>
        <v>0</v>
      </c>
      <c r="BH158" s="191">
        <f>IF(N158="zníž. prenesená",J158,0)</f>
        <v>0</v>
      </c>
      <c r="BI158" s="191">
        <f>IF(N158="nulová",J158,0)</f>
        <v>0</v>
      </c>
      <c r="BJ158" s="19" t="s">
        <v>171</v>
      </c>
      <c r="BK158" s="191">
        <f>ROUND(I158*H158,2)</f>
        <v>0</v>
      </c>
      <c r="BL158" s="19" t="s">
        <v>91</v>
      </c>
      <c r="BM158" s="190" t="s">
        <v>4047</v>
      </c>
    </row>
    <row r="159" s="2" customFormat="1" ht="16.5" customHeight="1">
      <c r="A159" s="38"/>
      <c r="B159" s="177"/>
      <c r="C159" s="201" t="s">
        <v>250</v>
      </c>
      <c r="D159" s="201" t="s">
        <v>201</v>
      </c>
      <c r="E159" s="202" t="s">
        <v>4048</v>
      </c>
      <c r="F159" s="203" t="s">
        <v>4049</v>
      </c>
      <c r="G159" s="204" t="s">
        <v>216</v>
      </c>
      <c r="H159" s="205">
        <v>2</v>
      </c>
      <c r="I159" s="206"/>
      <c r="J159" s="207">
        <f>ROUND(I159*H159,2)</f>
        <v>0</v>
      </c>
      <c r="K159" s="208"/>
      <c r="L159" s="209"/>
      <c r="M159" s="210" t="s">
        <v>1</v>
      </c>
      <c r="N159" s="211" t="s">
        <v>42</v>
      </c>
      <c r="O159" s="78"/>
      <c r="P159" s="188">
        <f>O159*H159</f>
        <v>0</v>
      </c>
      <c r="Q159" s="188">
        <v>0</v>
      </c>
      <c r="R159" s="188">
        <f>Q159*H159</f>
        <v>0</v>
      </c>
      <c r="S159" s="188">
        <v>0</v>
      </c>
      <c r="T159" s="189">
        <f>S159*H159</f>
        <v>0</v>
      </c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R159" s="190" t="s">
        <v>103</v>
      </c>
      <c r="AT159" s="190" t="s">
        <v>201</v>
      </c>
      <c r="AU159" s="190" t="s">
        <v>81</v>
      </c>
      <c r="AY159" s="19" t="s">
        <v>165</v>
      </c>
      <c r="BE159" s="191">
        <f>IF(N159="základná",J159,0)</f>
        <v>0</v>
      </c>
      <c r="BF159" s="191">
        <f>IF(N159="znížená",J159,0)</f>
        <v>0</v>
      </c>
      <c r="BG159" s="191">
        <f>IF(N159="zákl. prenesená",J159,0)</f>
        <v>0</v>
      </c>
      <c r="BH159" s="191">
        <f>IF(N159="zníž. prenesená",J159,0)</f>
        <v>0</v>
      </c>
      <c r="BI159" s="191">
        <f>IF(N159="nulová",J159,0)</f>
        <v>0</v>
      </c>
      <c r="BJ159" s="19" t="s">
        <v>171</v>
      </c>
      <c r="BK159" s="191">
        <f>ROUND(I159*H159,2)</f>
        <v>0</v>
      </c>
      <c r="BL159" s="19" t="s">
        <v>91</v>
      </c>
      <c r="BM159" s="190" t="s">
        <v>4050</v>
      </c>
    </row>
    <row r="160" s="2" customFormat="1" ht="16.5" customHeight="1">
      <c r="A160" s="38"/>
      <c r="B160" s="177"/>
      <c r="C160" s="201" t="s">
        <v>256</v>
      </c>
      <c r="D160" s="201" t="s">
        <v>201</v>
      </c>
      <c r="E160" s="202" t="s">
        <v>4051</v>
      </c>
      <c r="F160" s="203" t="s">
        <v>4052</v>
      </c>
      <c r="G160" s="204" t="s">
        <v>216</v>
      </c>
      <c r="H160" s="205">
        <v>2</v>
      </c>
      <c r="I160" s="206"/>
      <c r="J160" s="207">
        <f>ROUND(I160*H160,2)</f>
        <v>0</v>
      </c>
      <c r="K160" s="208"/>
      <c r="L160" s="209"/>
      <c r="M160" s="210" t="s">
        <v>1</v>
      </c>
      <c r="N160" s="211" t="s">
        <v>42</v>
      </c>
      <c r="O160" s="78"/>
      <c r="P160" s="188">
        <f>O160*H160</f>
        <v>0</v>
      </c>
      <c r="Q160" s="188">
        <v>0</v>
      </c>
      <c r="R160" s="188">
        <f>Q160*H160</f>
        <v>0</v>
      </c>
      <c r="S160" s="188">
        <v>0</v>
      </c>
      <c r="T160" s="189">
        <f>S160*H160</f>
        <v>0</v>
      </c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R160" s="190" t="s">
        <v>103</v>
      </c>
      <c r="AT160" s="190" t="s">
        <v>201</v>
      </c>
      <c r="AU160" s="190" t="s">
        <v>81</v>
      </c>
      <c r="AY160" s="19" t="s">
        <v>165</v>
      </c>
      <c r="BE160" s="191">
        <f>IF(N160="základná",J160,0)</f>
        <v>0</v>
      </c>
      <c r="BF160" s="191">
        <f>IF(N160="znížená",J160,0)</f>
        <v>0</v>
      </c>
      <c r="BG160" s="191">
        <f>IF(N160="zákl. prenesená",J160,0)</f>
        <v>0</v>
      </c>
      <c r="BH160" s="191">
        <f>IF(N160="zníž. prenesená",J160,0)</f>
        <v>0</v>
      </c>
      <c r="BI160" s="191">
        <f>IF(N160="nulová",J160,0)</f>
        <v>0</v>
      </c>
      <c r="BJ160" s="19" t="s">
        <v>171</v>
      </c>
      <c r="BK160" s="191">
        <f>ROUND(I160*H160,2)</f>
        <v>0</v>
      </c>
      <c r="BL160" s="19" t="s">
        <v>91</v>
      </c>
      <c r="BM160" s="190" t="s">
        <v>4053</v>
      </c>
    </row>
    <row r="161" s="2" customFormat="1" ht="16.5" customHeight="1">
      <c r="A161" s="38"/>
      <c r="B161" s="177"/>
      <c r="C161" s="201" t="s">
        <v>7</v>
      </c>
      <c r="D161" s="201" t="s">
        <v>201</v>
      </c>
      <c r="E161" s="202" t="s">
        <v>4054</v>
      </c>
      <c r="F161" s="203" t="s">
        <v>4055</v>
      </c>
      <c r="G161" s="204" t="s">
        <v>2853</v>
      </c>
      <c r="H161" s="205">
        <v>1</v>
      </c>
      <c r="I161" s="206"/>
      <c r="J161" s="207">
        <f>ROUND(I161*H161,2)</f>
        <v>0</v>
      </c>
      <c r="K161" s="208"/>
      <c r="L161" s="209"/>
      <c r="M161" s="210" t="s">
        <v>1</v>
      </c>
      <c r="N161" s="211" t="s">
        <v>42</v>
      </c>
      <c r="O161" s="78"/>
      <c r="P161" s="188">
        <f>O161*H161</f>
        <v>0</v>
      </c>
      <c r="Q161" s="188">
        <v>0</v>
      </c>
      <c r="R161" s="188">
        <f>Q161*H161</f>
        <v>0</v>
      </c>
      <c r="S161" s="188">
        <v>0</v>
      </c>
      <c r="T161" s="189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190" t="s">
        <v>103</v>
      </c>
      <c r="AT161" s="190" t="s">
        <v>201</v>
      </c>
      <c r="AU161" s="190" t="s">
        <v>81</v>
      </c>
      <c r="AY161" s="19" t="s">
        <v>165</v>
      </c>
      <c r="BE161" s="191">
        <f>IF(N161="základná",J161,0)</f>
        <v>0</v>
      </c>
      <c r="BF161" s="191">
        <f>IF(N161="znížená",J161,0)</f>
        <v>0</v>
      </c>
      <c r="BG161" s="191">
        <f>IF(N161="zákl. prenesená",J161,0)</f>
        <v>0</v>
      </c>
      <c r="BH161" s="191">
        <f>IF(N161="zníž. prenesená",J161,0)</f>
        <v>0</v>
      </c>
      <c r="BI161" s="191">
        <f>IF(N161="nulová",J161,0)</f>
        <v>0</v>
      </c>
      <c r="BJ161" s="19" t="s">
        <v>171</v>
      </c>
      <c r="BK161" s="191">
        <f>ROUND(I161*H161,2)</f>
        <v>0</v>
      </c>
      <c r="BL161" s="19" t="s">
        <v>91</v>
      </c>
      <c r="BM161" s="190" t="s">
        <v>4056</v>
      </c>
    </row>
    <row r="162" s="12" customFormat="1" ht="25.92" customHeight="1">
      <c r="A162" s="12"/>
      <c r="B162" s="164"/>
      <c r="C162" s="12"/>
      <c r="D162" s="165" t="s">
        <v>75</v>
      </c>
      <c r="E162" s="166" t="s">
        <v>4057</v>
      </c>
      <c r="F162" s="166" t="s">
        <v>4058</v>
      </c>
      <c r="G162" s="12"/>
      <c r="H162" s="12"/>
      <c r="I162" s="167"/>
      <c r="J162" s="168">
        <f>BK162</f>
        <v>0</v>
      </c>
      <c r="K162" s="12"/>
      <c r="L162" s="164"/>
      <c r="M162" s="169"/>
      <c r="N162" s="170"/>
      <c r="O162" s="170"/>
      <c r="P162" s="171">
        <f>SUM(P163:P180)</f>
        <v>0</v>
      </c>
      <c r="Q162" s="170"/>
      <c r="R162" s="171">
        <f>SUM(R163:R180)</f>
        <v>0</v>
      </c>
      <c r="S162" s="170"/>
      <c r="T162" s="172">
        <f>SUM(T163:T180)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165" t="s">
        <v>81</v>
      </c>
      <c r="AT162" s="173" t="s">
        <v>75</v>
      </c>
      <c r="AU162" s="173" t="s">
        <v>76</v>
      </c>
      <c r="AY162" s="165" t="s">
        <v>165</v>
      </c>
      <c r="BK162" s="174">
        <f>SUM(BK163:BK180)</f>
        <v>0</v>
      </c>
    </row>
    <row r="163" s="2" customFormat="1" ht="24.15" customHeight="1">
      <c r="A163" s="38"/>
      <c r="B163" s="177"/>
      <c r="C163" s="201" t="s">
        <v>266</v>
      </c>
      <c r="D163" s="201" t="s">
        <v>201</v>
      </c>
      <c r="E163" s="202" t="s">
        <v>4059</v>
      </c>
      <c r="F163" s="203" t="s">
        <v>4060</v>
      </c>
      <c r="G163" s="204" t="s">
        <v>170</v>
      </c>
      <c r="H163" s="205">
        <v>163</v>
      </c>
      <c r="I163" s="206"/>
      <c r="J163" s="207">
        <f>ROUND(I163*H163,2)</f>
        <v>0</v>
      </c>
      <c r="K163" s="208"/>
      <c r="L163" s="209"/>
      <c r="M163" s="210" t="s">
        <v>1</v>
      </c>
      <c r="N163" s="211" t="s">
        <v>42</v>
      </c>
      <c r="O163" s="78"/>
      <c r="P163" s="188">
        <f>O163*H163</f>
        <v>0</v>
      </c>
      <c r="Q163" s="188">
        <v>0</v>
      </c>
      <c r="R163" s="188">
        <f>Q163*H163</f>
        <v>0</v>
      </c>
      <c r="S163" s="188">
        <v>0</v>
      </c>
      <c r="T163" s="189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190" t="s">
        <v>103</v>
      </c>
      <c r="AT163" s="190" t="s">
        <v>201</v>
      </c>
      <c r="AU163" s="190" t="s">
        <v>81</v>
      </c>
      <c r="AY163" s="19" t="s">
        <v>165</v>
      </c>
      <c r="BE163" s="191">
        <f>IF(N163="základná",J163,0)</f>
        <v>0</v>
      </c>
      <c r="BF163" s="191">
        <f>IF(N163="znížená",J163,0)</f>
        <v>0</v>
      </c>
      <c r="BG163" s="191">
        <f>IF(N163="zákl. prenesená",J163,0)</f>
        <v>0</v>
      </c>
      <c r="BH163" s="191">
        <f>IF(N163="zníž. prenesená",J163,0)</f>
        <v>0</v>
      </c>
      <c r="BI163" s="191">
        <f>IF(N163="nulová",J163,0)</f>
        <v>0</v>
      </c>
      <c r="BJ163" s="19" t="s">
        <v>171</v>
      </c>
      <c r="BK163" s="191">
        <f>ROUND(I163*H163,2)</f>
        <v>0</v>
      </c>
      <c r="BL163" s="19" t="s">
        <v>91</v>
      </c>
      <c r="BM163" s="190" t="s">
        <v>4061</v>
      </c>
    </row>
    <row r="164" s="2" customFormat="1">
      <c r="A164" s="38"/>
      <c r="B164" s="39"/>
      <c r="C164" s="38"/>
      <c r="D164" s="193" t="s">
        <v>1053</v>
      </c>
      <c r="E164" s="38"/>
      <c r="F164" s="236" t="s">
        <v>4062</v>
      </c>
      <c r="G164" s="38"/>
      <c r="H164" s="38"/>
      <c r="I164" s="237"/>
      <c r="J164" s="38"/>
      <c r="K164" s="38"/>
      <c r="L164" s="39"/>
      <c r="M164" s="238"/>
      <c r="N164" s="239"/>
      <c r="O164" s="78"/>
      <c r="P164" s="78"/>
      <c r="Q164" s="78"/>
      <c r="R164" s="78"/>
      <c r="S164" s="78"/>
      <c r="T164" s="79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T164" s="19" t="s">
        <v>1053</v>
      </c>
      <c r="AU164" s="19" t="s">
        <v>81</v>
      </c>
    </row>
    <row r="165" s="2" customFormat="1" ht="16.5" customHeight="1">
      <c r="A165" s="38"/>
      <c r="B165" s="177"/>
      <c r="C165" s="201" t="s">
        <v>272</v>
      </c>
      <c r="D165" s="201" t="s">
        <v>201</v>
      </c>
      <c r="E165" s="202" t="s">
        <v>4063</v>
      </c>
      <c r="F165" s="203" t="s">
        <v>4064</v>
      </c>
      <c r="G165" s="204" t="s">
        <v>4065</v>
      </c>
      <c r="H165" s="205">
        <v>36</v>
      </c>
      <c r="I165" s="206"/>
      <c r="J165" s="207">
        <f>ROUND(I165*H165,2)</f>
        <v>0</v>
      </c>
      <c r="K165" s="208"/>
      <c r="L165" s="209"/>
      <c r="M165" s="210" t="s">
        <v>1</v>
      </c>
      <c r="N165" s="211" t="s">
        <v>42</v>
      </c>
      <c r="O165" s="78"/>
      <c r="P165" s="188">
        <f>O165*H165</f>
        <v>0</v>
      </c>
      <c r="Q165" s="188">
        <v>0</v>
      </c>
      <c r="R165" s="188">
        <f>Q165*H165</f>
        <v>0</v>
      </c>
      <c r="S165" s="188">
        <v>0</v>
      </c>
      <c r="T165" s="189">
        <f>S165*H165</f>
        <v>0</v>
      </c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R165" s="190" t="s">
        <v>103</v>
      </c>
      <c r="AT165" s="190" t="s">
        <v>201</v>
      </c>
      <c r="AU165" s="190" t="s">
        <v>81</v>
      </c>
      <c r="AY165" s="19" t="s">
        <v>165</v>
      </c>
      <c r="BE165" s="191">
        <f>IF(N165="základná",J165,0)</f>
        <v>0</v>
      </c>
      <c r="BF165" s="191">
        <f>IF(N165="znížená",J165,0)</f>
        <v>0</v>
      </c>
      <c r="BG165" s="191">
        <f>IF(N165="zákl. prenesená",J165,0)</f>
        <v>0</v>
      </c>
      <c r="BH165" s="191">
        <f>IF(N165="zníž. prenesená",J165,0)</f>
        <v>0</v>
      </c>
      <c r="BI165" s="191">
        <f>IF(N165="nulová",J165,0)</f>
        <v>0</v>
      </c>
      <c r="BJ165" s="19" t="s">
        <v>171</v>
      </c>
      <c r="BK165" s="191">
        <f>ROUND(I165*H165,2)</f>
        <v>0</v>
      </c>
      <c r="BL165" s="19" t="s">
        <v>91</v>
      </c>
      <c r="BM165" s="190" t="s">
        <v>4066</v>
      </c>
    </row>
    <row r="166" s="2" customFormat="1" ht="16.5" customHeight="1">
      <c r="A166" s="38"/>
      <c r="B166" s="177"/>
      <c r="C166" s="201" t="s">
        <v>278</v>
      </c>
      <c r="D166" s="201" t="s">
        <v>201</v>
      </c>
      <c r="E166" s="202" t="s">
        <v>4067</v>
      </c>
      <c r="F166" s="203" t="s">
        <v>4068</v>
      </c>
      <c r="G166" s="204" t="s">
        <v>4065</v>
      </c>
      <c r="H166" s="205">
        <v>21</v>
      </c>
      <c r="I166" s="206"/>
      <c r="J166" s="207">
        <f>ROUND(I166*H166,2)</f>
        <v>0</v>
      </c>
      <c r="K166" s="208"/>
      <c r="L166" s="209"/>
      <c r="M166" s="210" t="s">
        <v>1</v>
      </c>
      <c r="N166" s="211" t="s">
        <v>42</v>
      </c>
      <c r="O166" s="78"/>
      <c r="P166" s="188">
        <f>O166*H166</f>
        <v>0</v>
      </c>
      <c r="Q166" s="188">
        <v>0</v>
      </c>
      <c r="R166" s="188">
        <f>Q166*H166</f>
        <v>0</v>
      </c>
      <c r="S166" s="188">
        <v>0</v>
      </c>
      <c r="T166" s="189">
        <f>S166*H166</f>
        <v>0</v>
      </c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R166" s="190" t="s">
        <v>103</v>
      </c>
      <c r="AT166" s="190" t="s">
        <v>201</v>
      </c>
      <c r="AU166" s="190" t="s">
        <v>81</v>
      </c>
      <c r="AY166" s="19" t="s">
        <v>165</v>
      </c>
      <c r="BE166" s="191">
        <f>IF(N166="základná",J166,0)</f>
        <v>0</v>
      </c>
      <c r="BF166" s="191">
        <f>IF(N166="znížená",J166,0)</f>
        <v>0</v>
      </c>
      <c r="BG166" s="191">
        <f>IF(N166="zákl. prenesená",J166,0)</f>
        <v>0</v>
      </c>
      <c r="BH166" s="191">
        <f>IF(N166="zníž. prenesená",J166,0)</f>
        <v>0</v>
      </c>
      <c r="BI166" s="191">
        <f>IF(N166="nulová",J166,0)</f>
        <v>0</v>
      </c>
      <c r="BJ166" s="19" t="s">
        <v>171</v>
      </c>
      <c r="BK166" s="191">
        <f>ROUND(I166*H166,2)</f>
        <v>0</v>
      </c>
      <c r="BL166" s="19" t="s">
        <v>91</v>
      </c>
      <c r="BM166" s="190" t="s">
        <v>4069</v>
      </c>
    </row>
    <row r="167" s="2" customFormat="1" ht="16.5" customHeight="1">
      <c r="A167" s="38"/>
      <c r="B167" s="177"/>
      <c r="C167" s="201" t="s">
        <v>309</v>
      </c>
      <c r="D167" s="201" t="s">
        <v>201</v>
      </c>
      <c r="E167" s="202" t="s">
        <v>4070</v>
      </c>
      <c r="F167" s="203" t="s">
        <v>4071</v>
      </c>
      <c r="G167" s="204" t="s">
        <v>4065</v>
      </c>
      <c r="H167" s="205">
        <v>57</v>
      </c>
      <c r="I167" s="206"/>
      <c r="J167" s="207">
        <f>ROUND(I167*H167,2)</f>
        <v>0</v>
      </c>
      <c r="K167" s="208"/>
      <c r="L167" s="209"/>
      <c r="M167" s="210" t="s">
        <v>1</v>
      </c>
      <c r="N167" s="211" t="s">
        <v>42</v>
      </c>
      <c r="O167" s="78"/>
      <c r="P167" s="188">
        <f>O167*H167</f>
        <v>0</v>
      </c>
      <c r="Q167" s="188">
        <v>0</v>
      </c>
      <c r="R167" s="188">
        <f>Q167*H167</f>
        <v>0</v>
      </c>
      <c r="S167" s="188">
        <v>0</v>
      </c>
      <c r="T167" s="189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190" t="s">
        <v>103</v>
      </c>
      <c r="AT167" s="190" t="s">
        <v>201</v>
      </c>
      <c r="AU167" s="190" t="s">
        <v>81</v>
      </c>
      <c r="AY167" s="19" t="s">
        <v>165</v>
      </c>
      <c r="BE167" s="191">
        <f>IF(N167="základná",J167,0)</f>
        <v>0</v>
      </c>
      <c r="BF167" s="191">
        <f>IF(N167="znížená",J167,0)</f>
        <v>0</v>
      </c>
      <c r="BG167" s="191">
        <f>IF(N167="zákl. prenesená",J167,0)</f>
        <v>0</v>
      </c>
      <c r="BH167" s="191">
        <f>IF(N167="zníž. prenesená",J167,0)</f>
        <v>0</v>
      </c>
      <c r="BI167" s="191">
        <f>IF(N167="nulová",J167,0)</f>
        <v>0</v>
      </c>
      <c r="BJ167" s="19" t="s">
        <v>171</v>
      </c>
      <c r="BK167" s="191">
        <f>ROUND(I167*H167,2)</f>
        <v>0</v>
      </c>
      <c r="BL167" s="19" t="s">
        <v>91</v>
      </c>
      <c r="BM167" s="190" t="s">
        <v>4072</v>
      </c>
    </row>
    <row r="168" s="2" customFormat="1" ht="16.5" customHeight="1">
      <c r="A168" s="38"/>
      <c r="B168" s="177"/>
      <c r="C168" s="201" t="s">
        <v>313</v>
      </c>
      <c r="D168" s="201" t="s">
        <v>201</v>
      </c>
      <c r="E168" s="202" t="s">
        <v>4073</v>
      </c>
      <c r="F168" s="203" t="s">
        <v>4074</v>
      </c>
      <c r="G168" s="204" t="s">
        <v>4065</v>
      </c>
      <c r="H168" s="205">
        <v>78</v>
      </c>
      <c r="I168" s="206"/>
      <c r="J168" s="207">
        <f>ROUND(I168*H168,2)</f>
        <v>0</v>
      </c>
      <c r="K168" s="208"/>
      <c r="L168" s="209"/>
      <c r="M168" s="210" t="s">
        <v>1</v>
      </c>
      <c r="N168" s="211" t="s">
        <v>42</v>
      </c>
      <c r="O168" s="78"/>
      <c r="P168" s="188">
        <f>O168*H168</f>
        <v>0</v>
      </c>
      <c r="Q168" s="188">
        <v>0</v>
      </c>
      <c r="R168" s="188">
        <f>Q168*H168</f>
        <v>0</v>
      </c>
      <c r="S168" s="188">
        <v>0</v>
      </c>
      <c r="T168" s="189">
        <f>S168*H168</f>
        <v>0</v>
      </c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R168" s="190" t="s">
        <v>103</v>
      </c>
      <c r="AT168" s="190" t="s">
        <v>201</v>
      </c>
      <c r="AU168" s="190" t="s">
        <v>81</v>
      </c>
      <c r="AY168" s="19" t="s">
        <v>165</v>
      </c>
      <c r="BE168" s="191">
        <f>IF(N168="základná",J168,0)</f>
        <v>0</v>
      </c>
      <c r="BF168" s="191">
        <f>IF(N168="znížená",J168,0)</f>
        <v>0</v>
      </c>
      <c r="BG168" s="191">
        <f>IF(N168="zákl. prenesená",J168,0)</f>
        <v>0</v>
      </c>
      <c r="BH168" s="191">
        <f>IF(N168="zníž. prenesená",J168,0)</f>
        <v>0</v>
      </c>
      <c r="BI168" s="191">
        <f>IF(N168="nulová",J168,0)</f>
        <v>0</v>
      </c>
      <c r="BJ168" s="19" t="s">
        <v>171</v>
      </c>
      <c r="BK168" s="191">
        <f>ROUND(I168*H168,2)</f>
        <v>0</v>
      </c>
      <c r="BL168" s="19" t="s">
        <v>91</v>
      </c>
      <c r="BM168" s="190" t="s">
        <v>4075</v>
      </c>
    </row>
    <row r="169" s="2" customFormat="1" ht="16.5" customHeight="1">
      <c r="A169" s="38"/>
      <c r="B169" s="177"/>
      <c r="C169" s="201" t="s">
        <v>317</v>
      </c>
      <c r="D169" s="201" t="s">
        <v>201</v>
      </c>
      <c r="E169" s="202" t="s">
        <v>4076</v>
      </c>
      <c r="F169" s="203" t="s">
        <v>4077</v>
      </c>
      <c r="G169" s="204" t="s">
        <v>4065</v>
      </c>
      <c r="H169" s="205">
        <v>24</v>
      </c>
      <c r="I169" s="206"/>
      <c r="J169" s="207">
        <f>ROUND(I169*H169,2)</f>
        <v>0</v>
      </c>
      <c r="K169" s="208"/>
      <c r="L169" s="209"/>
      <c r="M169" s="210" t="s">
        <v>1</v>
      </c>
      <c r="N169" s="211" t="s">
        <v>42</v>
      </c>
      <c r="O169" s="78"/>
      <c r="P169" s="188">
        <f>O169*H169</f>
        <v>0</v>
      </c>
      <c r="Q169" s="188">
        <v>0</v>
      </c>
      <c r="R169" s="188">
        <f>Q169*H169</f>
        <v>0</v>
      </c>
      <c r="S169" s="188">
        <v>0</v>
      </c>
      <c r="T169" s="189">
        <f>S169*H169</f>
        <v>0</v>
      </c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R169" s="190" t="s">
        <v>103</v>
      </c>
      <c r="AT169" s="190" t="s">
        <v>201</v>
      </c>
      <c r="AU169" s="190" t="s">
        <v>81</v>
      </c>
      <c r="AY169" s="19" t="s">
        <v>165</v>
      </c>
      <c r="BE169" s="191">
        <f>IF(N169="základná",J169,0)</f>
        <v>0</v>
      </c>
      <c r="BF169" s="191">
        <f>IF(N169="znížená",J169,0)</f>
        <v>0</v>
      </c>
      <c r="BG169" s="191">
        <f>IF(N169="zákl. prenesená",J169,0)</f>
        <v>0</v>
      </c>
      <c r="BH169" s="191">
        <f>IF(N169="zníž. prenesená",J169,0)</f>
        <v>0</v>
      </c>
      <c r="BI169" s="191">
        <f>IF(N169="nulová",J169,0)</f>
        <v>0</v>
      </c>
      <c r="BJ169" s="19" t="s">
        <v>171</v>
      </c>
      <c r="BK169" s="191">
        <f>ROUND(I169*H169,2)</f>
        <v>0</v>
      </c>
      <c r="BL169" s="19" t="s">
        <v>91</v>
      </c>
      <c r="BM169" s="190" t="s">
        <v>4078</v>
      </c>
    </row>
    <row r="170" s="2" customFormat="1">
      <c r="A170" s="38"/>
      <c r="B170" s="39"/>
      <c r="C170" s="38"/>
      <c r="D170" s="193" t="s">
        <v>1053</v>
      </c>
      <c r="E170" s="38"/>
      <c r="F170" s="236" t="s">
        <v>4079</v>
      </c>
      <c r="G170" s="38"/>
      <c r="H170" s="38"/>
      <c r="I170" s="237"/>
      <c r="J170" s="38"/>
      <c r="K170" s="38"/>
      <c r="L170" s="39"/>
      <c r="M170" s="238"/>
      <c r="N170" s="239"/>
      <c r="O170" s="78"/>
      <c r="P170" s="78"/>
      <c r="Q170" s="78"/>
      <c r="R170" s="78"/>
      <c r="S170" s="78"/>
      <c r="T170" s="79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T170" s="19" t="s">
        <v>1053</v>
      </c>
      <c r="AU170" s="19" t="s">
        <v>81</v>
      </c>
    </row>
    <row r="171" s="2" customFormat="1" ht="16.5" customHeight="1">
      <c r="A171" s="38"/>
      <c r="B171" s="177"/>
      <c r="C171" s="201" t="s">
        <v>322</v>
      </c>
      <c r="D171" s="201" t="s">
        <v>201</v>
      </c>
      <c r="E171" s="202" t="s">
        <v>4080</v>
      </c>
      <c r="F171" s="203" t="s">
        <v>4081</v>
      </c>
      <c r="G171" s="204" t="s">
        <v>4065</v>
      </c>
      <c r="H171" s="205">
        <v>12</v>
      </c>
      <c r="I171" s="206"/>
      <c r="J171" s="207">
        <f>ROUND(I171*H171,2)</f>
        <v>0</v>
      </c>
      <c r="K171" s="208"/>
      <c r="L171" s="209"/>
      <c r="M171" s="210" t="s">
        <v>1</v>
      </c>
      <c r="N171" s="211" t="s">
        <v>42</v>
      </c>
      <c r="O171" s="78"/>
      <c r="P171" s="188">
        <f>O171*H171</f>
        <v>0</v>
      </c>
      <c r="Q171" s="188">
        <v>0</v>
      </c>
      <c r="R171" s="188">
        <f>Q171*H171</f>
        <v>0</v>
      </c>
      <c r="S171" s="188">
        <v>0</v>
      </c>
      <c r="T171" s="189">
        <f>S171*H171</f>
        <v>0</v>
      </c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R171" s="190" t="s">
        <v>103</v>
      </c>
      <c r="AT171" s="190" t="s">
        <v>201</v>
      </c>
      <c r="AU171" s="190" t="s">
        <v>81</v>
      </c>
      <c r="AY171" s="19" t="s">
        <v>165</v>
      </c>
      <c r="BE171" s="191">
        <f>IF(N171="základná",J171,0)</f>
        <v>0</v>
      </c>
      <c r="BF171" s="191">
        <f>IF(N171="znížená",J171,0)</f>
        <v>0</v>
      </c>
      <c r="BG171" s="191">
        <f>IF(N171="zákl. prenesená",J171,0)</f>
        <v>0</v>
      </c>
      <c r="BH171" s="191">
        <f>IF(N171="zníž. prenesená",J171,0)</f>
        <v>0</v>
      </c>
      <c r="BI171" s="191">
        <f>IF(N171="nulová",J171,0)</f>
        <v>0</v>
      </c>
      <c r="BJ171" s="19" t="s">
        <v>171</v>
      </c>
      <c r="BK171" s="191">
        <f>ROUND(I171*H171,2)</f>
        <v>0</v>
      </c>
      <c r="BL171" s="19" t="s">
        <v>91</v>
      </c>
      <c r="BM171" s="190" t="s">
        <v>4082</v>
      </c>
    </row>
    <row r="172" s="2" customFormat="1" ht="16.5" customHeight="1">
      <c r="A172" s="38"/>
      <c r="B172" s="177"/>
      <c r="C172" s="201" t="s">
        <v>326</v>
      </c>
      <c r="D172" s="201" t="s">
        <v>201</v>
      </c>
      <c r="E172" s="202" t="s">
        <v>4083</v>
      </c>
      <c r="F172" s="203" t="s">
        <v>4084</v>
      </c>
      <c r="G172" s="204" t="s">
        <v>4065</v>
      </c>
      <c r="H172" s="205">
        <v>11</v>
      </c>
      <c r="I172" s="206"/>
      <c r="J172" s="207">
        <f>ROUND(I172*H172,2)</f>
        <v>0</v>
      </c>
      <c r="K172" s="208"/>
      <c r="L172" s="209"/>
      <c r="M172" s="210" t="s">
        <v>1</v>
      </c>
      <c r="N172" s="211" t="s">
        <v>42</v>
      </c>
      <c r="O172" s="78"/>
      <c r="P172" s="188">
        <f>O172*H172</f>
        <v>0</v>
      </c>
      <c r="Q172" s="188">
        <v>0</v>
      </c>
      <c r="R172" s="188">
        <f>Q172*H172</f>
        <v>0</v>
      </c>
      <c r="S172" s="188">
        <v>0</v>
      </c>
      <c r="T172" s="189">
        <f>S172*H172</f>
        <v>0</v>
      </c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R172" s="190" t="s">
        <v>103</v>
      </c>
      <c r="AT172" s="190" t="s">
        <v>201</v>
      </c>
      <c r="AU172" s="190" t="s">
        <v>81</v>
      </c>
      <c r="AY172" s="19" t="s">
        <v>165</v>
      </c>
      <c r="BE172" s="191">
        <f>IF(N172="základná",J172,0)</f>
        <v>0</v>
      </c>
      <c r="BF172" s="191">
        <f>IF(N172="znížená",J172,0)</f>
        <v>0</v>
      </c>
      <c r="BG172" s="191">
        <f>IF(N172="zákl. prenesená",J172,0)</f>
        <v>0</v>
      </c>
      <c r="BH172" s="191">
        <f>IF(N172="zníž. prenesená",J172,0)</f>
        <v>0</v>
      </c>
      <c r="BI172" s="191">
        <f>IF(N172="nulová",J172,0)</f>
        <v>0</v>
      </c>
      <c r="BJ172" s="19" t="s">
        <v>171</v>
      </c>
      <c r="BK172" s="191">
        <f>ROUND(I172*H172,2)</f>
        <v>0</v>
      </c>
      <c r="BL172" s="19" t="s">
        <v>91</v>
      </c>
      <c r="BM172" s="190" t="s">
        <v>4085</v>
      </c>
    </row>
    <row r="173" s="2" customFormat="1" ht="16.5" customHeight="1">
      <c r="A173" s="38"/>
      <c r="B173" s="177"/>
      <c r="C173" s="201" t="s">
        <v>368</v>
      </c>
      <c r="D173" s="201" t="s">
        <v>201</v>
      </c>
      <c r="E173" s="202" t="s">
        <v>4086</v>
      </c>
      <c r="F173" s="203" t="s">
        <v>4087</v>
      </c>
      <c r="G173" s="204" t="s">
        <v>4065</v>
      </c>
      <c r="H173" s="205">
        <v>22</v>
      </c>
      <c r="I173" s="206"/>
      <c r="J173" s="207">
        <f>ROUND(I173*H173,2)</f>
        <v>0</v>
      </c>
      <c r="K173" s="208"/>
      <c r="L173" s="209"/>
      <c r="M173" s="210" t="s">
        <v>1</v>
      </c>
      <c r="N173" s="211" t="s">
        <v>42</v>
      </c>
      <c r="O173" s="78"/>
      <c r="P173" s="188">
        <f>O173*H173</f>
        <v>0</v>
      </c>
      <c r="Q173" s="188">
        <v>0</v>
      </c>
      <c r="R173" s="188">
        <f>Q173*H173</f>
        <v>0</v>
      </c>
      <c r="S173" s="188">
        <v>0</v>
      </c>
      <c r="T173" s="189">
        <f>S173*H173</f>
        <v>0</v>
      </c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R173" s="190" t="s">
        <v>103</v>
      </c>
      <c r="AT173" s="190" t="s">
        <v>201</v>
      </c>
      <c r="AU173" s="190" t="s">
        <v>81</v>
      </c>
      <c r="AY173" s="19" t="s">
        <v>165</v>
      </c>
      <c r="BE173" s="191">
        <f>IF(N173="základná",J173,0)</f>
        <v>0</v>
      </c>
      <c r="BF173" s="191">
        <f>IF(N173="znížená",J173,0)</f>
        <v>0</v>
      </c>
      <c r="BG173" s="191">
        <f>IF(N173="zákl. prenesená",J173,0)</f>
        <v>0</v>
      </c>
      <c r="BH173" s="191">
        <f>IF(N173="zníž. prenesená",J173,0)</f>
        <v>0</v>
      </c>
      <c r="BI173" s="191">
        <f>IF(N173="nulová",J173,0)</f>
        <v>0</v>
      </c>
      <c r="BJ173" s="19" t="s">
        <v>171</v>
      </c>
      <c r="BK173" s="191">
        <f>ROUND(I173*H173,2)</f>
        <v>0</v>
      </c>
      <c r="BL173" s="19" t="s">
        <v>91</v>
      </c>
      <c r="BM173" s="190" t="s">
        <v>4088</v>
      </c>
    </row>
    <row r="174" s="2" customFormat="1" ht="24.15" customHeight="1">
      <c r="A174" s="38"/>
      <c r="B174" s="177"/>
      <c r="C174" s="201" t="s">
        <v>515</v>
      </c>
      <c r="D174" s="201" t="s">
        <v>201</v>
      </c>
      <c r="E174" s="202" t="s">
        <v>4089</v>
      </c>
      <c r="F174" s="203" t="s">
        <v>4090</v>
      </c>
      <c r="G174" s="204" t="s">
        <v>170</v>
      </c>
      <c r="H174" s="205">
        <v>220</v>
      </c>
      <c r="I174" s="206"/>
      <c r="J174" s="207">
        <f>ROUND(I174*H174,2)</f>
        <v>0</v>
      </c>
      <c r="K174" s="208"/>
      <c r="L174" s="209"/>
      <c r="M174" s="210" t="s">
        <v>1</v>
      </c>
      <c r="N174" s="211" t="s">
        <v>42</v>
      </c>
      <c r="O174" s="78"/>
      <c r="P174" s="188">
        <f>O174*H174</f>
        <v>0</v>
      </c>
      <c r="Q174" s="188">
        <v>0</v>
      </c>
      <c r="R174" s="188">
        <f>Q174*H174</f>
        <v>0</v>
      </c>
      <c r="S174" s="188">
        <v>0</v>
      </c>
      <c r="T174" s="189">
        <f>S174*H174</f>
        <v>0</v>
      </c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R174" s="190" t="s">
        <v>103</v>
      </c>
      <c r="AT174" s="190" t="s">
        <v>201</v>
      </c>
      <c r="AU174" s="190" t="s">
        <v>81</v>
      </c>
      <c r="AY174" s="19" t="s">
        <v>165</v>
      </c>
      <c r="BE174" s="191">
        <f>IF(N174="základná",J174,0)</f>
        <v>0</v>
      </c>
      <c r="BF174" s="191">
        <f>IF(N174="znížená",J174,0)</f>
        <v>0</v>
      </c>
      <c r="BG174" s="191">
        <f>IF(N174="zákl. prenesená",J174,0)</f>
        <v>0</v>
      </c>
      <c r="BH174" s="191">
        <f>IF(N174="zníž. prenesená",J174,0)</f>
        <v>0</v>
      </c>
      <c r="BI174" s="191">
        <f>IF(N174="nulová",J174,0)</f>
        <v>0</v>
      </c>
      <c r="BJ174" s="19" t="s">
        <v>171</v>
      </c>
      <c r="BK174" s="191">
        <f>ROUND(I174*H174,2)</f>
        <v>0</v>
      </c>
      <c r="BL174" s="19" t="s">
        <v>91</v>
      </c>
      <c r="BM174" s="190" t="s">
        <v>4091</v>
      </c>
    </row>
    <row r="175" s="2" customFormat="1">
      <c r="A175" s="38"/>
      <c r="B175" s="39"/>
      <c r="C175" s="38"/>
      <c r="D175" s="193" t="s">
        <v>1053</v>
      </c>
      <c r="E175" s="38"/>
      <c r="F175" s="236" t="s">
        <v>4092</v>
      </c>
      <c r="G175" s="38"/>
      <c r="H175" s="38"/>
      <c r="I175" s="237"/>
      <c r="J175" s="38"/>
      <c r="K175" s="38"/>
      <c r="L175" s="39"/>
      <c r="M175" s="238"/>
      <c r="N175" s="239"/>
      <c r="O175" s="78"/>
      <c r="P175" s="78"/>
      <c r="Q175" s="78"/>
      <c r="R175" s="78"/>
      <c r="S175" s="78"/>
      <c r="T175" s="79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T175" s="19" t="s">
        <v>1053</v>
      </c>
      <c r="AU175" s="19" t="s">
        <v>81</v>
      </c>
    </row>
    <row r="176" s="2" customFormat="1" ht="24.15" customHeight="1">
      <c r="A176" s="38"/>
      <c r="B176" s="177"/>
      <c r="C176" s="201" t="s">
        <v>519</v>
      </c>
      <c r="D176" s="201" t="s">
        <v>201</v>
      </c>
      <c r="E176" s="202" t="s">
        <v>4093</v>
      </c>
      <c r="F176" s="203" t="s">
        <v>4094</v>
      </c>
      <c r="G176" s="204" t="s">
        <v>170</v>
      </c>
      <c r="H176" s="205">
        <v>0</v>
      </c>
      <c r="I176" s="206"/>
      <c r="J176" s="207">
        <f>ROUND(I176*H176,2)</f>
        <v>0</v>
      </c>
      <c r="K176" s="208"/>
      <c r="L176" s="209"/>
      <c r="M176" s="210" t="s">
        <v>1</v>
      </c>
      <c r="N176" s="211" t="s">
        <v>42</v>
      </c>
      <c r="O176" s="78"/>
      <c r="P176" s="188">
        <f>O176*H176</f>
        <v>0</v>
      </c>
      <c r="Q176" s="188">
        <v>0</v>
      </c>
      <c r="R176" s="188">
        <f>Q176*H176</f>
        <v>0</v>
      </c>
      <c r="S176" s="188">
        <v>0</v>
      </c>
      <c r="T176" s="189">
        <f>S176*H176</f>
        <v>0</v>
      </c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R176" s="190" t="s">
        <v>103</v>
      </c>
      <c r="AT176" s="190" t="s">
        <v>201</v>
      </c>
      <c r="AU176" s="190" t="s">
        <v>81</v>
      </c>
      <c r="AY176" s="19" t="s">
        <v>165</v>
      </c>
      <c r="BE176" s="191">
        <f>IF(N176="základná",J176,0)</f>
        <v>0</v>
      </c>
      <c r="BF176" s="191">
        <f>IF(N176="znížená",J176,0)</f>
        <v>0</v>
      </c>
      <c r="BG176" s="191">
        <f>IF(N176="zákl. prenesená",J176,0)</f>
        <v>0</v>
      </c>
      <c r="BH176" s="191">
        <f>IF(N176="zníž. prenesená",J176,0)</f>
        <v>0</v>
      </c>
      <c r="BI176" s="191">
        <f>IF(N176="nulová",J176,0)</f>
        <v>0</v>
      </c>
      <c r="BJ176" s="19" t="s">
        <v>171</v>
      </c>
      <c r="BK176" s="191">
        <f>ROUND(I176*H176,2)</f>
        <v>0</v>
      </c>
      <c r="BL176" s="19" t="s">
        <v>91</v>
      </c>
      <c r="BM176" s="190" t="s">
        <v>4095</v>
      </c>
    </row>
    <row r="177" s="2" customFormat="1">
      <c r="A177" s="38"/>
      <c r="B177" s="39"/>
      <c r="C177" s="38"/>
      <c r="D177" s="193" t="s">
        <v>1053</v>
      </c>
      <c r="E177" s="38"/>
      <c r="F177" s="236" t="s">
        <v>4092</v>
      </c>
      <c r="G177" s="38"/>
      <c r="H177" s="38"/>
      <c r="I177" s="237"/>
      <c r="J177" s="38"/>
      <c r="K177" s="38"/>
      <c r="L177" s="39"/>
      <c r="M177" s="238"/>
      <c r="N177" s="239"/>
      <c r="O177" s="78"/>
      <c r="P177" s="78"/>
      <c r="Q177" s="78"/>
      <c r="R177" s="78"/>
      <c r="S177" s="78"/>
      <c r="T177" s="79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T177" s="19" t="s">
        <v>1053</v>
      </c>
      <c r="AU177" s="19" t="s">
        <v>81</v>
      </c>
    </row>
    <row r="178" s="2" customFormat="1" ht="24.15" customHeight="1">
      <c r="A178" s="38"/>
      <c r="B178" s="177"/>
      <c r="C178" s="201" t="s">
        <v>523</v>
      </c>
      <c r="D178" s="201" t="s">
        <v>201</v>
      </c>
      <c r="E178" s="202" t="s">
        <v>4096</v>
      </c>
      <c r="F178" s="203" t="s">
        <v>4097</v>
      </c>
      <c r="G178" s="204" t="s">
        <v>170</v>
      </c>
      <c r="H178" s="205">
        <v>140</v>
      </c>
      <c r="I178" s="206"/>
      <c r="J178" s="207">
        <f>ROUND(I178*H178,2)</f>
        <v>0</v>
      </c>
      <c r="K178" s="208"/>
      <c r="L178" s="209"/>
      <c r="M178" s="210" t="s">
        <v>1</v>
      </c>
      <c r="N178" s="211" t="s">
        <v>42</v>
      </c>
      <c r="O178" s="78"/>
      <c r="P178" s="188">
        <f>O178*H178</f>
        <v>0</v>
      </c>
      <c r="Q178" s="188">
        <v>0</v>
      </c>
      <c r="R178" s="188">
        <f>Q178*H178</f>
        <v>0</v>
      </c>
      <c r="S178" s="188">
        <v>0</v>
      </c>
      <c r="T178" s="189">
        <f>S178*H178</f>
        <v>0</v>
      </c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R178" s="190" t="s">
        <v>103</v>
      </c>
      <c r="AT178" s="190" t="s">
        <v>201</v>
      </c>
      <c r="AU178" s="190" t="s">
        <v>81</v>
      </c>
      <c r="AY178" s="19" t="s">
        <v>165</v>
      </c>
      <c r="BE178" s="191">
        <f>IF(N178="základná",J178,0)</f>
        <v>0</v>
      </c>
      <c r="BF178" s="191">
        <f>IF(N178="znížená",J178,0)</f>
        <v>0</v>
      </c>
      <c r="BG178" s="191">
        <f>IF(N178="zákl. prenesená",J178,0)</f>
        <v>0</v>
      </c>
      <c r="BH178" s="191">
        <f>IF(N178="zníž. prenesená",J178,0)</f>
        <v>0</v>
      </c>
      <c r="BI178" s="191">
        <f>IF(N178="nulová",J178,0)</f>
        <v>0</v>
      </c>
      <c r="BJ178" s="19" t="s">
        <v>171</v>
      </c>
      <c r="BK178" s="191">
        <f>ROUND(I178*H178,2)</f>
        <v>0</v>
      </c>
      <c r="BL178" s="19" t="s">
        <v>91</v>
      </c>
      <c r="BM178" s="190" t="s">
        <v>4098</v>
      </c>
    </row>
    <row r="179" s="2" customFormat="1">
      <c r="A179" s="38"/>
      <c r="B179" s="39"/>
      <c r="C179" s="38"/>
      <c r="D179" s="193" t="s">
        <v>1053</v>
      </c>
      <c r="E179" s="38"/>
      <c r="F179" s="236" t="s">
        <v>4099</v>
      </c>
      <c r="G179" s="38"/>
      <c r="H179" s="38"/>
      <c r="I179" s="237"/>
      <c r="J179" s="38"/>
      <c r="K179" s="38"/>
      <c r="L179" s="39"/>
      <c r="M179" s="238"/>
      <c r="N179" s="239"/>
      <c r="O179" s="78"/>
      <c r="P179" s="78"/>
      <c r="Q179" s="78"/>
      <c r="R179" s="78"/>
      <c r="S179" s="78"/>
      <c r="T179" s="79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T179" s="19" t="s">
        <v>1053</v>
      </c>
      <c r="AU179" s="19" t="s">
        <v>81</v>
      </c>
    </row>
    <row r="180" s="2" customFormat="1" ht="24.15" customHeight="1">
      <c r="A180" s="38"/>
      <c r="B180" s="177"/>
      <c r="C180" s="201" t="s">
        <v>535</v>
      </c>
      <c r="D180" s="201" t="s">
        <v>201</v>
      </c>
      <c r="E180" s="202" t="s">
        <v>4100</v>
      </c>
      <c r="F180" s="203" t="s">
        <v>4101</v>
      </c>
      <c r="G180" s="204" t="s">
        <v>170</v>
      </c>
      <c r="H180" s="205">
        <v>15</v>
      </c>
      <c r="I180" s="206"/>
      <c r="J180" s="207">
        <f>ROUND(I180*H180,2)</f>
        <v>0</v>
      </c>
      <c r="K180" s="208"/>
      <c r="L180" s="209"/>
      <c r="M180" s="210" t="s">
        <v>1</v>
      </c>
      <c r="N180" s="211" t="s">
        <v>42</v>
      </c>
      <c r="O180" s="78"/>
      <c r="P180" s="188">
        <f>O180*H180</f>
        <v>0</v>
      </c>
      <c r="Q180" s="188">
        <v>0</v>
      </c>
      <c r="R180" s="188">
        <f>Q180*H180</f>
        <v>0</v>
      </c>
      <c r="S180" s="188">
        <v>0</v>
      </c>
      <c r="T180" s="189">
        <f>S180*H180</f>
        <v>0</v>
      </c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R180" s="190" t="s">
        <v>103</v>
      </c>
      <c r="AT180" s="190" t="s">
        <v>201</v>
      </c>
      <c r="AU180" s="190" t="s">
        <v>81</v>
      </c>
      <c r="AY180" s="19" t="s">
        <v>165</v>
      </c>
      <c r="BE180" s="191">
        <f>IF(N180="základná",J180,0)</f>
        <v>0</v>
      </c>
      <c r="BF180" s="191">
        <f>IF(N180="znížená",J180,0)</f>
        <v>0</v>
      </c>
      <c r="BG180" s="191">
        <f>IF(N180="zákl. prenesená",J180,0)</f>
        <v>0</v>
      </c>
      <c r="BH180" s="191">
        <f>IF(N180="zníž. prenesená",J180,0)</f>
        <v>0</v>
      </c>
      <c r="BI180" s="191">
        <f>IF(N180="nulová",J180,0)</f>
        <v>0</v>
      </c>
      <c r="BJ180" s="19" t="s">
        <v>171</v>
      </c>
      <c r="BK180" s="191">
        <f>ROUND(I180*H180,2)</f>
        <v>0</v>
      </c>
      <c r="BL180" s="19" t="s">
        <v>91</v>
      </c>
      <c r="BM180" s="190" t="s">
        <v>4102</v>
      </c>
    </row>
    <row r="181" s="12" customFormat="1" ht="25.92" customHeight="1">
      <c r="A181" s="12"/>
      <c r="B181" s="164"/>
      <c r="C181" s="12"/>
      <c r="D181" s="165" t="s">
        <v>75</v>
      </c>
      <c r="E181" s="166" t="s">
        <v>4103</v>
      </c>
      <c r="F181" s="166" t="s">
        <v>4104</v>
      </c>
      <c r="G181" s="12"/>
      <c r="H181" s="12"/>
      <c r="I181" s="167"/>
      <c r="J181" s="168">
        <f>BK181</f>
        <v>0</v>
      </c>
      <c r="K181" s="12"/>
      <c r="L181" s="164"/>
      <c r="M181" s="169"/>
      <c r="N181" s="170"/>
      <c r="O181" s="170"/>
      <c r="P181" s="171">
        <f>P182</f>
        <v>0</v>
      </c>
      <c r="Q181" s="170"/>
      <c r="R181" s="171">
        <f>R182</f>
        <v>0</v>
      </c>
      <c r="S181" s="170"/>
      <c r="T181" s="172">
        <f>T182</f>
        <v>0</v>
      </c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R181" s="165" t="s">
        <v>81</v>
      </c>
      <c r="AT181" s="173" t="s">
        <v>75</v>
      </c>
      <c r="AU181" s="173" t="s">
        <v>76</v>
      </c>
      <c r="AY181" s="165" t="s">
        <v>165</v>
      </c>
      <c r="BK181" s="174">
        <f>BK182</f>
        <v>0</v>
      </c>
    </row>
    <row r="182" s="12" customFormat="1" ht="22.8" customHeight="1">
      <c r="A182" s="12"/>
      <c r="B182" s="164"/>
      <c r="C182" s="12"/>
      <c r="D182" s="165" t="s">
        <v>75</v>
      </c>
      <c r="E182" s="175" t="s">
        <v>4105</v>
      </c>
      <c r="F182" s="175" t="s">
        <v>4106</v>
      </c>
      <c r="G182" s="12"/>
      <c r="H182" s="12"/>
      <c r="I182" s="167"/>
      <c r="J182" s="176">
        <f>BK182</f>
        <v>0</v>
      </c>
      <c r="K182" s="12"/>
      <c r="L182" s="164"/>
      <c r="M182" s="169"/>
      <c r="N182" s="170"/>
      <c r="O182" s="170"/>
      <c r="P182" s="171">
        <f>SUM(P183:P187)</f>
        <v>0</v>
      </c>
      <c r="Q182" s="170"/>
      <c r="R182" s="171">
        <f>SUM(R183:R187)</f>
        <v>0</v>
      </c>
      <c r="S182" s="170"/>
      <c r="T182" s="172">
        <f>SUM(T183:T187)</f>
        <v>0</v>
      </c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R182" s="165" t="s">
        <v>81</v>
      </c>
      <c r="AT182" s="173" t="s">
        <v>75</v>
      </c>
      <c r="AU182" s="173" t="s">
        <v>81</v>
      </c>
      <c r="AY182" s="165" t="s">
        <v>165</v>
      </c>
      <c r="BK182" s="174">
        <f>SUM(BK183:BK187)</f>
        <v>0</v>
      </c>
    </row>
    <row r="183" s="2" customFormat="1" ht="16.5" customHeight="1">
      <c r="A183" s="38"/>
      <c r="B183" s="177"/>
      <c r="C183" s="201" t="s">
        <v>539</v>
      </c>
      <c r="D183" s="201" t="s">
        <v>201</v>
      </c>
      <c r="E183" s="202" t="s">
        <v>4041</v>
      </c>
      <c r="F183" s="203" t="s">
        <v>4042</v>
      </c>
      <c r="G183" s="204" t="s">
        <v>216</v>
      </c>
      <c r="H183" s="205">
        <v>4</v>
      </c>
      <c r="I183" s="206"/>
      <c r="J183" s="207">
        <f>ROUND(I183*H183,2)</f>
        <v>0</v>
      </c>
      <c r="K183" s="208"/>
      <c r="L183" s="209"/>
      <c r="M183" s="210" t="s">
        <v>1</v>
      </c>
      <c r="N183" s="211" t="s">
        <v>42</v>
      </c>
      <c r="O183" s="78"/>
      <c r="P183" s="188">
        <f>O183*H183</f>
        <v>0</v>
      </c>
      <c r="Q183" s="188">
        <v>0</v>
      </c>
      <c r="R183" s="188">
        <f>Q183*H183</f>
        <v>0</v>
      </c>
      <c r="S183" s="188">
        <v>0</v>
      </c>
      <c r="T183" s="189">
        <f>S183*H183</f>
        <v>0</v>
      </c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R183" s="190" t="s">
        <v>103</v>
      </c>
      <c r="AT183" s="190" t="s">
        <v>201</v>
      </c>
      <c r="AU183" s="190" t="s">
        <v>171</v>
      </c>
      <c r="AY183" s="19" t="s">
        <v>165</v>
      </c>
      <c r="BE183" s="191">
        <f>IF(N183="základná",J183,0)</f>
        <v>0</v>
      </c>
      <c r="BF183" s="191">
        <f>IF(N183="znížená",J183,0)</f>
        <v>0</v>
      </c>
      <c r="BG183" s="191">
        <f>IF(N183="zákl. prenesená",J183,0)</f>
        <v>0</v>
      </c>
      <c r="BH183" s="191">
        <f>IF(N183="zníž. prenesená",J183,0)</f>
        <v>0</v>
      </c>
      <c r="BI183" s="191">
        <f>IF(N183="nulová",J183,0)</f>
        <v>0</v>
      </c>
      <c r="BJ183" s="19" t="s">
        <v>171</v>
      </c>
      <c r="BK183" s="191">
        <f>ROUND(I183*H183,2)</f>
        <v>0</v>
      </c>
      <c r="BL183" s="19" t="s">
        <v>91</v>
      </c>
      <c r="BM183" s="190" t="s">
        <v>4107</v>
      </c>
    </row>
    <row r="184" s="2" customFormat="1">
      <c r="A184" s="38"/>
      <c r="B184" s="39"/>
      <c r="C184" s="38"/>
      <c r="D184" s="193" t="s">
        <v>1053</v>
      </c>
      <c r="E184" s="38"/>
      <c r="F184" s="236" t="s">
        <v>4044</v>
      </c>
      <c r="G184" s="38"/>
      <c r="H184" s="38"/>
      <c r="I184" s="237"/>
      <c r="J184" s="38"/>
      <c r="K184" s="38"/>
      <c r="L184" s="39"/>
      <c r="M184" s="238"/>
      <c r="N184" s="239"/>
      <c r="O184" s="78"/>
      <c r="P184" s="78"/>
      <c r="Q184" s="78"/>
      <c r="R184" s="78"/>
      <c r="S184" s="78"/>
      <c r="T184" s="79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T184" s="19" t="s">
        <v>1053</v>
      </c>
      <c r="AU184" s="19" t="s">
        <v>171</v>
      </c>
    </row>
    <row r="185" s="2" customFormat="1" ht="24.15" customHeight="1">
      <c r="A185" s="38"/>
      <c r="B185" s="177"/>
      <c r="C185" s="201" t="s">
        <v>543</v>
      </c>
      <c r="D185" s="201" t="s">
        <v>201</v>
      </c>
      <c r="E185" s="202" t="s">
        <v>4045</v>
      </c>
      <c r="F185" s="203" t="s">
        <v>4046</v>
      </c>
      <c r="G185" s="204" t="s">
        <v>216</v>
      </c>
      <c r="H185" s="205">
        <v>4</v>
      </c>
      <c r="I185" s="206"/>
      <c r="J185" s="207">
        <f>ROUND(I185*H185,2)</f>
        <v>0</v>
      </c>
      <c r="K185" s="208"/>
      <c r="L185" s="209"/>
      <c r="M185" s="210" t="s">
        <v>1</v>
      </c>
      <c r="N185" s="211" t="s">
        <v>42</v>
      </c>
      <c r="O185" s="78"/>
      <c r="P185" s="188">
        <f>O185*H185</f>
        <v>0</v>
      </c>
      <c r="Q185" s="188">
        <v>0</v>
      </c>
      <c r="R185" s="188">
        <f>Q185*H185</f>
        <v>0</v>
      </c>
      <c r="S185" s="188">
        <v>0</v>
      </c>
      <c r="T185" s="189">
        <f>S185*H185</f>
        <v>0</v>
      </c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R185" s="190" t="s">
        <v>103</v>
      </c>
      <c r="AT185" s="190" t="s">
        <v>201</v>
      </c>
      <c r="AU185" s="190" t="s">
        <v>171</v>
      </c>
      <c r="AY185" s="19" t="s">
        <v>165</v>
      </c>
      <c r="BE185" s="191">
        <f>IF(N185="základná",J185,0)</f>
        <v>0</v>
      </c>
      <c r="BF185" s="191">
        <f>IF(N185="znížená",J185,0)</f>
        <v>0</v>
      </c>
      <c r="BG185" s="191">
        <f>IF(N185="zákl. prenesená",J185,0)</f>
        <v>0</v>
      </c>
      <c r="BH185" s="191">
        <f>IF(N185="zníž. prenesená",J185,0)</f>
        <v>0</v>
      </c>
      <c r="BI185" s="191">
        <f>IF(N185="nulová",J185,0)</f>
        <v>0</v>
      </c>
      <c r="BJ185" s="19" t="s">
        <v>171</v>
      </c>
      <c r="BK185" s="191">
        <f>ROUND(I185*H185,2)</f>
        <v>0</v>
      </c>
      <c r="BL185" s="19" t="s">
        <v>91</v>
      </c>
      <c r="BM185" s="190" t="s">
        <v>4108</v>
      </c>
    </row>
    <row r="186" s="2" customFormat="1" ht="16.5" customHeight="1">
      <c r="A186" s="38"/>
      <c r="B186" s="177"/>
      <c r="C186" s="201" t="s">
        <v>547</v>
      </c>
      <c r="D186" s="201" t="s">
        <v>201</v>
      </c>
      <c r="E186" s="202" t="s">
        <v>4048</v>
      </c>
      <c r="F186" s="203" t="s">
        <v>4049</v>
      </c>
      <c r="G186" s="204" t="s">
        <v>216</v>
      </c>
      <c r="H186" s="205">
        <v>2</v>
      </c>
      <c r="I186" s="206"/>
      <c r="J186" s="207">
        <f>ROUND(I186*H186,2)</f>
        <v>0</v>
      </c>
      <c r="K186" s="208"/>
      <c r="L186" s="209"/>
      <c r="M186" s="210" t="s">
        <v>1</v>
      </c>
      <c r="N186" s="211" t="s">
        <v>42</v>
      </c>
      <c r="O186" s="78"/>
      <c r="P186" s="188">
        <f>O186*H186</f>
        <v>0</v>
      </c>
      <c r="Q186" s="188">
        <v>0</v>
      </c>
      <c r="R186" s="188">
        <f>Q186*H186</f>
        <v>0</v>
      </c>
      <c r="S186" s="188">
        <v>0</v>
      </c>
      <c r="T186" s="189">
        <f>S186*H186</f>
        <v>0</v>
      </c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R186" s="190" t="s">
        <v>103</v>
      </c>
      <c r="AT186" s="190" t="s">
        <v>201</v>
      </c>
      <c r="AU186" s="190" t="s">
        <v>171</v>
      </c>
      <c r="AY186" s="19" t="s">
        <v>165</v>
      </c>
      <c r="BE186" s="191">
        <f>IF(N186="základná",J186,0)</f>
        <v>0</v>
      </c>
      <c r="BF186" s="191">
        <f>IF(N186="znížená",J186,0)</f>
        <v>0</v>
      </c>
      <c r="BG186" s="191">
        <f>IF(N186="zákl. prenesená",J186,0)</f>
        <v>0</v>
      </c>
      <c r="BH186" s="191">
        <f>IF(N186="zníž. prenesená",J186,0)</f>
        <v>0</v>
      </c>
      <c r="BI186" s="191">
        <f>IF(N186="nulová",J186,0)</f>
        <v>0</v>
      </c>
      <c r="BJ186" s="19" t="s">
        <v>171</v>
      </c>
      <c r="BK186" s="191">
        <f>ROUND(I186*H186,2)</f>
        <v>0</v>
      </c>
      <c r="BL186" s="19" t="s">
        <v>91</v>
      </c>
      <c r="BM186" s="190" t="s">
        <v>4109</v>
      </c>
    </row>
    <row r="187" s="2" customFormat="1" ht="16.5" customHeight="1">
      <c r="A187" s="38"/>
      <c r="B187" s="177"/>
      <c r="C187" s="201" t="s">
        <v>566</v>
      </c>
      <c r="D187" s="201" t="s">
        <v>201</v>
      </c>
      <c r="E187" s="202" t="s">
        <v>4054</v>
      </c>
      <c r="F187" s="203" t="s">
        <v>4055</v>
      </c>
      <c r="G187" s="204" t="s">
        <v>2853</v>
      </c>
      <c r="H187" s="205">
        <v>1</v>
      </c>
      <c r="I187" s="206"/>
      <c r="J187" s="207">
        <f>ROUND(I187*H187,2)</f>
        <v>0</v>
      </c>
      <c r="K187" s="208"/>
      <c r="L187" s="209"/>
      <c r="M187" s="210" t="s">
        <v>1</v>
      </c>
      <c r="N187" s="211" t="s">
        <v>42</v>
      </c>
      <c r="O187" s="78"/>
      <c r="P187" s="188">
        <f>O187*H187</f>
        <v>0</v>
      </c>
      <c r="Q187" s="188">
        <v>0</v>
      </c>
      <c r="R187" s="188">
        <f>Q187*H187</f>
        <v>0</v>
      </c>
      <c r="S187" s="188">
        <v>0</v>
      </c>
      <c r="T187" s="189">
        <f>S187*H187</f>
        <v>0</v>
      </c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R187" s="190" t="s">
        <v>103</v>
      </c>
      <c r="AT187" s="190" t="s">
        <v>201</v>
      </c>
      <c r="AU187" s="190" t="s">
        <v>171</v>
      </c>
      <c r="AY187" s="19" t="s">
        <v>165</v>
      </c>
      <c r="BE187" s="191">
        <f>IF(N187="základná",J187,0)</f>
        <v>0</v>
      </c>
      <c r="BF187" s="191">
        <f>IF(N187="znížená",J187,0)</f>
        <v>0</v>
      </c>
      <c r="BG187" s="191">
        <f>IF(N187="zákl. prenesená",J187,0)</f>
        <v>0</v>
      </c>
      <c r="BH187" s="191">
        <f>IF(N187="zníž. prenesená",J187,0)</f>
        <v>0</v>
      </c>
      <c r="BI187" s="191">
        <f>IF(N187="nulová",J187,0)</f>
        <v>0</v>
      </c>
      <c r="BJ187" s="19" t="s">
        <v>171</v>
      </c>
      <c r="BK187" s="191">
        <f>ROUND(I187*H187,2)</f>
        <v>0</v>
      </c>
      <c r="BL187" s="19" t="s">
        <v>91</v>
      </c>
      <c r="BM187" s="190" t="s">
        <v>4110</v>
      </c>
    </row>
    <row r="188" s="12" customFormat="1" ht="25.92" customHeight="1">
      <c r="A188" s="12"/>
      <c r="B188" s="164"/>
      <c r="C188" s="12"/>
      <c r="D188" s="165" t="s">
        <v>75</v>
      </c>
      <c r="E188" s="166" t="s">
        <v>4111</v>
      </c>
      <c r="F188" s="166" t="s">
        <v>4112</v>
      </c>
      <c r="G188" s="12"/>
      <c r="H188" s="12"/>
      <c r="I188" s="167"/>
      <c r="J188" s="168">
        <f>BK188</f>
        <v>0</v>
      </c>
      <c r="K188" s="12"/>
      <c r="L188" s="164"/>
      <c r="M188" s="169"/>
      <c r="N188" s="170"/>
      <c r="O188" s="170"/>
      <c r="P188" s="171">
        <f>SUM(P189:P200)</f>
        <v>0</v>
      </c>
      <c r="Q188" s="170"/>
      <c r="R188" s="171">
        <f>SUM(R189:R200)</f>
        <v>0</v>
      </c>
      <c r="S188" s="170"/>
      <c r="T188" s="172">
        <f>SUM(T189:T200)</f>
        <v>0</v>
      </c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R188" s="165" t="s">
        <v>81</v>
      </c>
      <c r="AT188" s="173" t="s">
        <v>75</v>
      </c>
      <c r="AU188" s="173" t="s">
        <v>76</v>
      </c>
      <c r="AY188" s="165" t="s">
        <v>165</v>
      </c>
      <c r="BK188" s="174">
        <f>SUM(BK189:BK200)</f>
        <v>0</v>
      </c>
    </row>
    <row r="189" s="2" customFormat="1" ht="24.15" customHeight="1">
      <c r="A189" s="38"/>
      <c r="B189" s="177"/>
      <c r="C189" s="201" t="s">
        <v>577</v>
      </c>
      <c r="D189" s="201" t="s">
        <v>201</v>
      </c>
      <c r="E189" s="202" t="s">
        <v>4059</v>
      </c>
      <c r="F189" s="203" t="s">
        <v>4060</v>
      </c>
      <c r="G189" s="204" t="s">
        <v>170</v>
      </c>
      <c r="H189" s="205">
        <v>85</v>
      </c>
      <c r="I189" s="206"/>
      <c r="J189" s="207">
        <f>ROUND(I189*H189,2)</f>
        <v>0</v>
      </c>
      <c r="K189" s="208"/>
      <c r="L189" s="209"/>
      <c r="M189" s="210" t="s">
        <v>1</v>
      </c>
      <c r="N189" s="211" t="s">
        <v>42</v>
      </c>
      <c r="O189" s="78"/>
      <c r="P189" s="188">
        <f>O189*H189</f>
        <v>0</v>
      </c>
      <c r="Q189" s="188">
        <v>0</v>
      </c>
      <c r="R189" s="188">
        <f>Q189*H189</f>
        <v>0</v>
      </c>
      <c r="S189" s="188">
        <v>0</v>
      </c>
      <c r="T189" s="189">
        <f>S189*H189</f>
        <v>0</v>
      </c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R189" s="190" t="s">
        <v>103</v>
      </c>
      <c r="AT189" s="190" t="s">
        <v>201</v>
      </c>
      <c r="AU189" s="190" t="s">
        <v>81</v>
      </c>
      <c r="AY189" s="19" t="s">
        <v>165</v>
      </c>
      <c r="BE189" s="191">
        <f>IF(N189="základná",J189,0)</f>
        <v>0</v>
      </c>
      <c r="BF189" s="191">
        <f>IF(N189="znížená",J189,0)</f>
        <v>0</v>
      </c>
      <c r="BG189" s="191">
        <f>IF(N189="zákl. prenesená",J189,0)</f>
        <v>0</v>
      </c>
      <c r="BH189" s="191">
        <f>IF(N189="zníž. prenesená",J189,0)</f>
        <v>0</v>
      </c>
      <c r="BI189" s="191">
        <f>IF(N189="nulová",J189,0)</f>
        <v>0</v>
      </c>
      <c r="BJ189" s="19" t="s">
        <v>171</v>
      </c>
      <c r="BK189" s="191">
        <f>ROUND(I189*H189,2)</f>
        <v>0</v>
      </c>
      <c r="BL189" s="19" t="s">
        <v>91</v>
      </c>
      <c r="BM189" s="190" t="s">
        <v>4113</v>
      </c>
    </row>
    <row r="190" s="2" customFormat="1">
      <c r="A190" s="38"/>
      <c r="B190" s="39"/>
      <c r="C190" s="38"/>
      <c r="D190" s="193" t="s">
        <v>1053</v>
      </c>
      <c r="E190" s="38"/>
      <c r="F190" s="236" t="s">
        <v>4062</v>
      </c>
      <c r="G190" s="38"/>
      <c r="H190" s="38"/>
      <c r="I190" s="237"/>
      <c r="J190" s="38"/>
      <c r="K190" s="38"/>
      <c r="L190" s="39"/>
      <c r="M190" s="238"/>
      <c r="N190" s="239"/>
      <c r="O190" s="78"/>
      <c r="P190" s="78"/>
      <c r="Q190" s="78"/>
      <c r="R190" s="78"/>
      <c r="S190" s="78"/>
      <c r="T190" s="79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T190" s="19" t="s">
        <v>1053</v>
      </c>
      <c r="AU190" s="19" t="s">
        <v>81</v>
      </c>
    </row>
    <row r="191" s="2" customFormat="1" ht="16.5" customHeight="1">
      <c r="A191" s="38"/>
      <c r="B191" s="177"/>
      <c r="C191" s="201" t="s">
        <v>583</v>
      </c>
      <c r="D191" s="201" t="s">
        <v>201</v>
      </c>
      <c r="E191" s="202" t="s">
        <v>4063</v>
      </c>
      <c r="F191" s="203" t="s">
        <v>4064</v>
      </c>
      <c r="G191" s="204" t="s">
        <v>4065</v>
      </c>
      <c r="H191" s="205">
        <v>17</v>
      </c>
      <c r="I191" s="206"/>
      <c r="J191" s="207">
        <f>ROUND(I191*H191,2)</f>
        <v>0</v>
      </c>
      <c r="K191" s="208"/>
      <c r="L191" s="209"/>
      <c r="M191" s="210" t="s">
        <v>1</v>
      </c>
      <c r="N191" s="211" t="s">
        <v>42</v>
      </c>
      <c r="O191" s="78"/>
      <c r="P191" s="188">
        <f>O191*H191</f>
        <v>0</v>
      </c>
      <c r="Q191" s="188">
        <v>0</v>
      </c>
      <c r="R191" s="188">
        <f>Q191*H191</f>
        <v>0</v>
      </c>
      <c r="S191" s="188">
        <v>0</v>
      </c>
      <c r="T191" s="189">
        <f>S191*H191</f>
        <v>0</v>
      </c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R191" s="190" t="s">
        <v>103</v>
      </c>
      <c r="AT191" s="190" t="s">
        <v>201</v>
      </c>
      <c r="AU191" s="190" t="s">
        <v>81</v>
      </c>
      <c r="AY191" s="19" t="s">
        <v>165</v>
      </c>
      <c r="BE191" s="191">
        <f>IF(N191="základná",J191,0)</f>
        <v>0</v>
      </c>
      <c r="BF191" s="191">
        <f>IF(N191="znížená",J191,0)</f>
        <v>0</v>
      </c>
      <c r="BG191" s="191">
        <f>IF(N191="zákl. prenesená",J191,0)</f>
        <v>0</v>
      </c>
      <c r="BH191" s="191">
        <f>IF(N191="zníž. prenesená",J191,0)</f>
        <v>0</v>
      </c>
      <c r="BI191" s="191">
        <f>IF(N191="nulová",J191,0)</f>
        <v>0</v>
      </c>
      <c r="BJ191" s="19" t="s">
        <v>171</v>
      </c>
      <c r="BK191" s="191">
        <f>ROUND(I191*H191,2)</f>
        <v>0</v>
      </c>
      <c r="BL191" s="19" t="s">
        <v>91</v>
      </c>
      <c r="BM191" s="190" t="s">
        <v>4114</v>
      </c>
    </row>
    <row r="192" s="2" customFormat="1" ht="16.5" customHeight="1">
      <c r="A192" s="38"/>
      <c r="B192" s="177"/>
      <c r="C192" s="201" t="s">
        <v>588</v>
      </c>
      <c r="D192" s="201" t="s">
        <v>201</v>
      </c>
      <c r="E192" s="202" t="s">
        <v>4067</v>
      </c>
      <c r="F192" s="203" t="s">
        <v>4068</v>
      </c>
      <c r="G192" s="204" t="s">
        <v>4065</v>
      </c>
      <c r="H192" s="205">
        <v>8</v>
      </c>
      <c r="I192" s="206"/>
      <c r="J192" s="207">
        <f>ROUND(I192*H192,2)</f>
        <v>0</v>
      </c>
      <c r="K192" s="208"/>
      <c r="L192" s="209"/>
      <c r="M192" s="210" t="s">
        <v>1</v>
      </c>
      <c r="N192" s="211" t="s">
        <v>42</v>
      </c>
      <c r="O192" s="78"/>
      <c r="P192" s="188">
        <f>O192*H192</f>
        <v>0</v>
      </c>
      <c r="Q192" s="188">
        <v>0</v>
      </c>
      <c r="R192" s="188">
        <f>Q192*H192</f>
        <v>0</v>
      </c>
      <c r="S192" s="188">
        <v>0</v>
      </c>
      <c r="T192" s="189">
        <f>S192*H192</f>
        <v>0</v>
      </c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R192" s="190" t="s">
        <v>103</v>
      </c>
      <c r="AT192" s="190" t="s">
        <v>201</v>
      </c>
      <c r="AU192" s="190" t="s">
        <v>81</v>
      </c>
      <c r="AY192" s="19" t="s">
        <v>165</v>
      </c>
      <c r="BE192" s="191">
        <f>IF(N192="základná",J192,0)</f>
        <v>0</v>
      </c>
      <c r="BF192" s="191">
        <f>IF(N192="znížená",J192,0)</f>
        <v>0</v>
      </c>
      <c r="BG192" s="191">
        <f>IF(N192="zákl. prenesená",J192,0)</f>
        <v>0</v>
      </c>
      <c r="BH192" s="191">
        <f>IF(N192="zníž. prenesená",J192,0)</f>
        <v>0</v>
      </c>
      <c r="BI192" s="191">
        <f>IF(N192="nulová",J192,0)</f>
        <v>0</v>
      </c>
      <c r="BJ192" s="19" t="s">
        <v>171</v>
      </c>
      <c r="BK192" s="191">
        <f>ROUND(I192*H192,2)</f>
        <v>0</v>
      </c>
      <c r="BL192" s="19" t="s">
        <v>91</v>
      </c>
      <c r="BM192" s="190" t="s">
        <v>4115</v>
      </c>
    </row>
    <row r="193" s="2" customFormat="1">
      <c r="A193" s="38"/>
      <c r="B193" s="39"/>
      <c r="C193" s="38"/>
      <c r="D193" s="193" t="s">
        <v>1053</v>
      </c>
      <c r="E193" s="38"/>
      <c r="F193" s="236" t="s">
        <v>4116</v>
      </c>
      <c r="G193" s="38"/>
      <c r="H193" s="38"/>
      <c r="I193" s="237"/>
      <c r="J193" s="38"/>
      <c r="K193" s="38"/>
      <c r="L193" s="39"/>
      <c r="M193" s="238"/>
      <c r="N193" s="239"/>
      <c r="O193" s="78"/>
      <c r="P193" s="78"/>
      <c r="Q193" s="78"/>
      <c r="R193" s="78"/>
      <c r="S193" s="78"/>
      <c r="T193" s="79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T193" s="19" t="s">
        <v>1053</v>
      </c>
      <c r="AU193" s="19" t="s">
        <v>81</v>
      </c>
    </row>
    <row r="194" s="2" customFormat="1" ht="24.15" customHeight="1">
      <c r="A194" s="38"/>
      <c r="B194" s="177"/>
      <c r="C194" s="201" t="s">
        <v>592</v>
      </c>
      <c r="D194" s="201" t="s">
        <v>201</v>
      </c>
      <c r="E194" s="202" t="s">
        <v>4089</v>
      </c>
      <c r="F194" s="203" t="s">
        <v>4090</v>
      </c>
      <c r="G194" s="204" t="s">
        <v>170</v>
      </c>
      <c r="H194" s="205">
        <v>140</v>
      </c>
      <c r="I194" s="206"/>
      <c r="J194" s="207">
        <f>ROUND(I194*H194,2)</f>
        <v>0</v>
      </c>
      <c r="K194" s="208"/>
      <c r="L194" s="209"/>
      <c r="M194" s="210" t="s">
        <v>1</v>
      </c>
      <c r="N194" s="211" t="s">
        <v>42</v>
      </c>
      <c r="O194" s="78"/>
      <c r="P194" s="188">
        <f>O194*H194</f>
        <v>0</v>
      </c>
      <c r="Q194" s="188">
        <v>0</v>
      </c>
      <c r="R194" s="188">
        <f>Q194*H194</f>
        <v>0</v>
      </c>
      <c r="S194" s="188">
        <v>0</v>
      </c>
      <c r="T194" s="189">
        <f>S194*H194</f>
        <v>0</v>
      </c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R194" s="190" t="s">
        <v>103</v>
      </c>
      <c r="AT194" s="190" t="s">
        <v>201</v>
      </c>
      <c r="AU194" s="190" t="s">
        <v>81</v>
      </c>
      <c r="AY194" s="19" t="s">
        <v>165</v>
      </c>
      <c r="BE194" s="191">
        <f>IF(N194="základná",J194,0)</f>
        <v>0</v>
      </c>
      <c r="BF194" s="191">
        <f>IF(N194="znížená",J194,0)</f>
        <v>0</v>
      </c>
      <c r="BG194" s="191">
        <f>IF(N194="zákl. prenesená",J194,0)</f>
        <v>0</v>
      </c>
      <c r="BH194" s="191">
        <f>IF(N194="zníž. prenesená",J194,0)</f>
        <v>0</v>
      </c>
      <c r="BI194" s="191">
        <f>IF(N194="nulová",J194,0)</f>
        <v>0</v>
      </c>
      <c r="BJ194" s="19" t="s">
        <v>171</v>
      </c>
      <c r="BK194" s="191">
        <f>ROUND(I194*H194,2)</f>
        <v>0</v>
      </c>
      <c r="BL194" s="19" t="s">
        <v>91</v>
      </c>
      <c r="BM194" s="190" t="s">
        <v>4117</v>
      </c>
    </row>
    <row r="195" s="2" customFormat="1">
      <c r="A195" s="38"/>
      <c r="B195" s="39"/>
      <c r="C195" s="38"/>
      <c r="D195" s="193" t="s">
        <v>1053</v>
      </c>
      <c r="E195" s="38"/>
      <c r="F195" s="236" t="s">
        <v>4092</v>
      </c>
      <c r="G195" s="38"/>
      <c r="H195" s="38"/>
      <c r="I195" s="237"/>
      <c r="J195" s="38"/>
      <c r="K195" s="38"/>
      <c r="L195" s="39"/>
      <c r="M195" s="238"/>
      <c r="N195" s="239"/>
      <c r="O195" s="78"/>
      <c r="P195" s="78"/>
      <c r="Q195" s="78"/>
      <c r="R195" s="78"/>
      <c r="S195" s="78"/>
      <c r="T195" s="79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T195" s="19" t="s">
        <v>1053</v>
      </c>
      <c r="AU195" s="19" t="s">
        <v>81</v>
      </c>
    </row>
    <row r="196" s="2" customFormat="1" ht="24.15" customHeight="1">
      <c r="A196" s="38"/>
      <c r="B196" s="177"/>
      <c r="C196" s="201" t="s">
        <v>597</v>
      </c>
      <c r="D196" s="201" t="s">
        <v>201</v>
      </c>
      <c r="E196" s="202" t="s">
        <v>4118</v>
      </c>
      <c r="F196" s="203" t="s">
        <v>4119</v>
      </c>
      <c r="G196" s="204" t="s">
        <v>170</v>
      </c>
      <c r="H196" s="205">
        <v>50</v>
      </c>
      <c r="I196" s="206"/>
      <c r="J196" s="207">
        <f>ROUND(I196*H196,2)</f>
        <v>0</v>
      </c>
      <c r="K196" s="208"/>
      <c r="L196" s="209"/>
      <c r="M196" s="210" t="s">
        <v>1</v>
      </c>
      <c r="N196" s="211" t="s">
        <v>42</v>
      </c>
      <c r="O196" s="78"/>
      <c r="P196" s="188">
        <f>O196*H196</f>
        <v>0</v>
      </c>
      <c r="Q196" s="188">
        <v>0</v>
      </c>
      <c r="R196" s="188">
        <f>Q196*H196</f>
        <v>0</v>
      </c>
      <c r="S196" s="188">
        <v>0</v>
      </c>
      <c r="T196" s="189">
        <f>S196*H196</f>
        <v>0</v>
      </c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R196" s="190" t="s">
        <v>103</v>
      </c>
      <c r="AT196" s="190" t="s">
        <v>201</v>
      </c>
      <c r="AU196" s="190" t="s">
        <v>81</v>
      </c>
      <c r="AY196" s="19" t="s">
        <v>165</v>
      </c>
      <c r="BE196" s="191">
        <f>IF(N196="základná",J196,0)</f>
        <v>0</v>
      </c>
      <c r="BF196" s="191">
        <f>IF(N196="znížená",J196,0)</f>
        <v>0</v>
      </c>
      <c r="BG196" s="191">
        <f>IF(N196="zákl. prenesená",J196,0)</f>
        <v>0</v>
      </c>
      <c r="BH196" s="191">
        <f>IF(N196="zníž. prenesená",J196,0)</f>
        <v>0</v>
      </c>
      <c r="BI196" s="191">
        <f>IF(N196="nulová",J196,0)</f>
        <v>0</v>
      </c>
      <c r="BJ196" s="19" t="s">
        <v>171</v>
      </c>
      <c r="BK196" s="191">
        <f>ROUND(I196*H196,2)</f>
        <v>0</v>
      </c>
      <c r="BL196" s="19" t="s">
        <v>91</v>
      </c>
      <c r="BM196" s="190" t="s">
        <v>4120</v>
      </c>
    </row>
    <row r="197" s="2" customFormat="1">
      <c r="A197" s="38"/>
      <c r="B197" s="39"/>
      <c r="C197" s="38"/>
      <c r="D197" s="193" t="s">
        <v>1053</v>
      </c>
      <c r="E197" s="38"/>
      <c r="F197" s="236" t="s">
        <v>4092</v>
      </c>
      <c r="G197" s="38"/>
      <c r="H197" s="38"/>
      <c r="I197" s="237"/>
      <c r="J197" s="38"/>
      <c r="K197" s="38"/>
      <c r="L197" s="39"/>
      <c r="M197" s="238"/>
      <c r="N197" s="239"/>
      <c r="O197" s="78"/>
      <c r="P197" s="78"/>
      <c r="Q197" s="78"/>
      <c r="R197" s="78"/>
      <c r="S197" s="78"/>
      <c r="T197" s="79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T197" s="19" t="s">
        <v>1053</v>
      </c>
      <c r="AU197" s="19" t="s">
        <v>81</v>
      </c>
    </row>
    <row r="198" s="2" customFormat="1" ht="24.15" customHeight="1">
      <c r="A198" s="38"/>
      <c r="B198" s="177"/>
      <c r="C198" s="201" t="s">
        <v>601</v>
      </c>
      <c r="D198" s="201" t="s">
        <v>201</v>
      </c>
      <c r="E198" s="202" t="s">
        <v>4121</v>
      </c>
      <c r="F198" s="203" t="s">
        <v>4097</v>
      </c>
      <c r="G198" s="204" t="s">
        <v>170</v>
      </c>
      <c r="H198" s="205">
        <v>18</v>
      </c>
      <c r="I198" s="206"/>
      <c r="J198" s="207">
        <f>ROUND(I198*H198,2)</f>
        <v>0</v>
      </c>
      <c r="K198" s="208"/>
      <c r="L198" s="209"/>
      <c r="M198" s="210" t="s">
        <v>1</v>
      </c>
      <c r="N198" s="211" t="s">
        <v>42</v>
      </c>
      <c r="O198" s="78"/>
      <c r="P198" s="188">
        <f>O198*H198</f>
        <v>0</v>
      </c>
      <c r="Q198" s="188">
        <v>0</v>
      </c>
      <c r="R198" s="188">
        <f>Q198*H198</f>
        <v>0</v>
      </c>
      <c r="S198" s="188">
        <v>0</v>
      </c>
      <c r="T198" s="189">
        <f>S198*H198</f>
        <v>0</v>
      </c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R198" s="190" t="s">
        <v>103</v>
      </c>
      <c r="AT198" s="190" t="s">
        <v>201</v>
      </c>
      <c r="AU198" s="190" t="s">
        <v>81</v>
      </c>
      <c r="AY198" s="19" t="s">
        <v>165</v>
      </c>
      <c r="BE198" s="191">
        <f>IF(N198="základná",J198,0)</f>
        <v>0</v>
      </c>
      <c r="BF198" s="191">
        <f>IF(N198="znížená",J198,0)</f>
        <v>0</v>
      </c>
      <c r="BG198" s="191">
        <f>IF(N198="zákl. prenesená",J198,0)</f>
        <v>0</v>
      </c>
      <c r="BH198" s="191">
        <f>IF(N198="zníž. prenesená",J198,0)</f>
        <v>0</v>
      </c>
      <c r="BI198" s="191">
        <f>IF(N198="nulová",J198,0)</f>
        <v>0</v>
      </c>
      <c r="BJ198" s="19" t="s">
        <v>171</v>
      </c>
      <c r="BK198" s="191">
        <f>ROUND(I198*H198,2)</f>
        <v>0</v>
      </c>
      <c r="BL198" s="19" t="s">
        <v>91</v>
      </c>
      <c r="BM198" s="190" t="s">
        <v>4122</v>
      </c>
    </row>
    <row r="199" s="2" customFormat="1">
      <c r="A199" s="38"/>
      <c r="B199" s="39"/>
      <c r="C199" s="38"/>
      <c r="D199" s="193" t="s">
        <v>1053</v>
      </c>
      <c r="E199" s="38"/>
      <c r="F199" s="236" t="s">
        <v>4099</v>
      </c>
      <c r="G199" s="38"/>
      <c r="H199" s="38"/>
      <c r="I199" s="237"/>
      <c r="J199" s="38"/>
      <c r="K199" s="38"/>
      <c r="L199" s="39"/>
      <c r="M199" s="238"/>
      <c r="N199" s="239"/>
      <c r="O199" s="78"/>
      <c r="P199" s="78"/>
      <c r="Q199" s="78"/>
      <c r="R199" s="78"/>
      <c r="S199" s="78"/>
      <c r="T199" s="79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T199" s="19" t="s">
        <v>1053</v>
      </c>
      <c r="AU199" s="19" t="s">
        <v>81</v>
      </c>
    </row>
    <row r="200" s="2" customFormat="1" ht="24.15" customHeight="1">
      <c r="A200" s="38"/>
      <c r="B200" s="177"/>
      <c r="C200" s="201" t="s">
        <v>605</v>
      </c>
      <c r="D200" s="201" t="s">
        <v>201</v>
      </c>
      <c r="E200" s="202" t="s">
        <v>4123</v>
      </c>
      <c r="F200" s="203" t="s">
        <v>4101</v>
      </c>
      <c r="G200" s="204" t="s">
        <v>170</v>
      </c>
      <c r="H200" s="205">
        <v>75</v>
      </c>
      <c r="I200" s="206"/>
      <c r="J200" s="207">
        <f>ROUND(I200*H200,2)</f>
        <v>0</v>
      </c>
      <c r="K200" s="208"/>
      <c r="L200" s="209"/>
      <c r="M200" s="210" t="s">
        <v>1</v>
      </c>
      <c r="N200" s="211" t="s">
        <v>42</v>
      </c>
      <c r="O200" s="78"/>
      <c r="P200" s="188">
        <f>O200*H200</f>
        <v>0</v>
      </c>
      <c r="Q200" s="188">
        <v>0</v>
      </c>
      <c r="R200" s="188">
        <f>Q200*H200</f>
        <v>0</v>
      </c>
      <c r="S200" s="188">
        <v>0</v>
      </c>
      <c r="T200" s="189">
        <f>S200*H200</f>
        <v>0</v>
      </c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R200" s="190" t="s">
        <v>103</v>
      </c>
      <c r="AT200" s="190" t="s">
        <v>201</v>
      </c>
      <c r="AU200" s="190" t="s">
        <v>81</v>
      </c>
      <c r="AY200" s="19" t="s">
        <v>165</v>
      </c>
      <c r="BE200" s="191">
        <f>IF(N200="základná",J200,0)</f>
        <v>0</v>
      </c>
      <c r="BF200" s="191">
        <f>IF(N200="znížená",J200,0)</f>
        <v>0</v>
      </c>
      <c r="BG200" s="191">
        <f>IF(N200="zákl. prenesená",J200,0)</f>
        <v>0</v>
      </c>
      <c r="BH200" s="191">
        <f>IF(N200="zníž. prenesená",J200,0)</f>
        <v>0</v>
      </c>
      <c r="BI200" s="191">
        <f>IF(N200="nulová",J200,0)</f>
        <v>0</v>
      </c>
      <c r="BJ200" s="19" t="s">
        <v>171</v>
      </c>
      <c r="BK200" s="191">
        <f>ROUND(I200*H200,2)</f>
        <v>0</v>
      </c>
      <c r="BL200" s="19" t="s">
        <v>91</v>
      </c>
      <c r="BM200" s="190" t="s">
        <v>4124</v>
      </c>
    </row>
    <row r="201" s="12" customFormat="1" ht="25.92" customHeight="1">
      <c r="A201" s="12"/>
      <c r="B201" s="164"/>
      <c r="C201" s="12"/>
      <c r="D201" s="165" t="s">
        <v>75</v>
      </c>
      <c r="E201" s="166" t="s">
        <v>4125</v>
      </c>
      <c r="F201" s="166" t="s">
        <v>4126</v>
      </c>
      <c r="G201" s="12"/>
      <c r="H201" s="12"/>
      <c r="I201" s="167"/>
      <c r="J201" s="168">
        <f>BK201</f>
        <v>0</v>
      </c>
      <c r="K201" s="12"/>
      <c r="L201" s="164"/>
      <c r="M201" s="169"/>
      <c r="N201" s="170"/>
      <c r="O201" s="170"/>
      <c r="P201" s="171">
        <f>P202</f>
        <v>0</v>
      </c>
      <c r="Q201" s="170"/>
      <c r="R201" s="171">
        <f>R202</f>
        <v>0</v>
      </c>
      <c r="S201" s="170"/>
      <c r="T201" s="172">
        <f>T202</f>
        <v>0</v>
      </c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R201" s="165" t="s">
        <v>81</v>
      </c>
      <c r="AT201" s="173" t="s">
        <v>75</v>
      </c>
      <c r="AU201" s="173" t="s">
        <v>76</v>
      </c>
      <c r="AY201" s="165" t="s">
        <v>165</v>
      </c>
      <c r="BK201" s="174">
        <f>BK202</f>
        <v>0</v>
      </c>
    </row>
    <row r="202" s="12" customFormat="1" ht="22.8" customHeight="1">
      <c r="A202" s="12"/>
      <c r="B202" s="164"/>
      <c r="C202" s="12"/>
      <c r="D202" s="165" t="s">
        <v>75</v>
      </c>
      <c r="E202" s="175" t="s">
        <v>4127</v>
      </c>
      <c r="F202" s="175" t="s">
        <v>4128</v>
      </c>
      <c r="G202" s="12"/>
      <c r="H202" s="12"/>
      <c r="I202" s="167"/>
      <c r="J202" s="176">
        <f>BK202</f>
        <v>0</v>
      </c>
      <c r="K202" s="12"/>
      <c r="L202" s="164"/>
      <c r="M202" s="169"/>
      <c r="N202" s="170"/>
      <c r="O202" s="170"/>
      <c r="P202" s="171">
        <f>SUM(P203:P215)</f>
        <v>0</v>
      </c>
      <c r="Q202" s="170"/>
      <c r="R202" s="171">
        <f>SUM(R203:R215)</f>
        <v>0</v>
      </c>
      <c r="S202" s="170"/>
      <c r="T202" s="172">
        <f>SUM(T203:T215)</f>
        <v>0</v>
      </c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R202" s="165" t="s">
        <v>81</v>
      </c>
      <c r="AT202" s="173" t="s">
        <v>75</v>
      </c>
      <c r="AU202" s="173" t="s">
        <v>81</v>
      </c>
      <c r="AY202" s="165" t="s">
        <v>165</v>
      </c>
      <c r="BK202" s="174">
        <f>SUM(BK203:BK215)</f>
        <v>0</v>
      </c>
    </row>
    <row r="203" s="2" customFormat="1" ht="16.5" customHeight="1">
      <c r="A203" s="38"/>
      <c r="B203" s="177"/>
      <c r="C203" s="201" t="s">
        <v>610</v>
      </c>
      <c r="D203" s="201" t="s">
        <v>201</v>
      </c>
      <c r="E203" s="202" t="s">
        <v>4129</v>
      </c>
      <c r="F203" s="203" t="s">
        <v>4130</v>
      </c>
      <c r="G203" s="204" t="s">
        <v>216</v>
      </c>
      <c r="H203" s="205">
        <v>1</v>
      </c>
      <c r="I203" s="206"/>
      <c r="J203" s="207">
        <f>ROUND(I203*H203,2)</f>
        <v>0</v>
      </c>
      <c r="K203" s="208"/>
      <c r="L203" s="209"/>
      <c r="M203" s="210" t="s">
        <v>1</v>
      </c>
      <c r="N203" s="211" t="s">
        <v>42</v>
      </c>
      <c r="O203" s="78"/>
      <c r="P203" s="188">
        <f>O203*H203</f>
        <v>0</v>
      </c>
      <c r="Q203" s="188">
        <v>0</v>
      </c>
      <c r="R203" s="188">
        <f>Q203*H203</f>
        <v>0</v>
      </c>
      <c r="S203" s="188">
        <v>0</v>
      </c>
      <c r="T203" s="189">
        <f>S203*H203</f>
        <v>0</v>
      </c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R203" s="190" t="s">
        <v>103</v>
      </c>
      <c r="AT203" s="190" t="s">
        <v>201</v>
      </c>
      <c r="AU203" s="190" t="s">
        <v>171</v>
      </c>
      <c r="AY203" s="19" t="s">
        <v>165</v>
      </c>
      <c r="BE203" s="191">
        <f>IF(N203="základná",J203,0)</f>
        <v>0</v>
      </c>
      <c r="BF203" s="191">
        <f>IF(N203="znížená",J203,0)</f>
        <v>0</v>
      </c>
      <c r="BG203" s="191">
        <f>IF(N203="zákl. prenesená",J203,0)</f>
        <v>0</v>
      </c>
      <c r="BH203" s="191">
        <f>IF(N203="zníž. prenesená",J203,0)</f>
        <v>0</v>
      </c>
      <c r="BI203" s="191">
        <f>IF(N203="nulová",J203,0)</f>
        <v>0</v>
      </c>
      <c r="BJ203" s="19" t="s">
        <v>171</v>
      </c>
      <c r="BK203" s="191">
        <f>ROUND(I203*H203,2)</f>
        <v>0</v>
      </c>
      <c r="BL203" s="19" t="s">
        <v>91</v>
      </c>
      <c r="BM203" s="190" t="s">
        <v>4131</v>
      </c>
    </row>
    <row r="204" s="2" customFormat="1">
      <c r="A204" s="38"/>
      <c r="B204" s="39"/>
      <c r="C204" s="38"/>
      <c r="D204" s="193" t="s">
        <v>1053</v>
      </c>
      <c r="E204" s="38"/>
      <c r="F204" s="236" t="s">
        <v>4132</v>
      </c>
      <c r="G204" s="38"/>
      <c r="H204" s="38"/>
      <c r="I204" s="237"/>
      <c r="J204" s="38"/>
      <c r="K204" s="38"/>
      <c r="L204" s="39"/>
      <c r="M204" s="238"/>
      <c r="N204" s="239"/>
      <c r="O204" s="78"/>
      <c r="P204" s="78"/>
      <c r="Q204" s="78"/>
      <c r="R204" s="78"/>
      <c r="S204" s="78"/>
      <c r="T204" s="79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T204" s="19" t="s">
        <v>1053</v>
      </c>
      <c r="AU204" s="19" t="s">
        <v>171</v>
      </c>
    </row>
    <row r="205" s="2" customFormat="1" ht="16.5" customHeight="1">
      <c r="A205" s="38"/>
      <c r="B205" s="177"/>
      <c r="C205" s="201" t="s">
        <v>615</v>
      </c>
      <c r="D205" s="201" t="s">
        <v>201</v>
      </c>
      <c r="E205" s="202" t="s">
        <v>4133</v>
      </c>
      <c r="F205" s="203" t="s">
        <v>4134</v>
      </c>
      <c r="G205" s="204" t="s">
        <v>216</v>
      </c>
      <c r="H205" s="205">
        <v>1</v>
      </c>
      <c r="I205" s="206"/>
      <c r="J205" s="207">
        <f>ROUND(I205*H205,2)</f>
        <v>0</v>
      </c>
      <c r="K205" s="208"/>
      <c r="L205" s="209"/>
      <c r="M205" s="210" t="s">
        <v>1</v>
      </c>
      <c r="N205" s="211" t="s">
        <v>42</v>
      </c>
      <c r="O205" s="78"/>
      <c r="P205" s="188">
        <f>O205*H205</f>
        <v>0</v>
      </c>
      <c r="Q205" s="188">
        <v>0</v>
      </c>
      <c r="R205" s="188">
        <f>Q205*H205</f>
        <v>0</v>
      </c>
      <c r="S205" s="188">
        <v>0</v>
      </c>
      <c r="T205" s="189">
        <f>S205*H205</f>
        <v>0</v>
      </c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R205" s="190" t="s">
        <v>103</v>
      </c>
      <c r="AT205" s="190" t="s">
        <v>201</v>
      </c>
      <c r="AU205" s="190" t="s">
        <v>171</v>
      </c>
      <c r="AY205" s="19" t="s">
        <v>165</v>
      </c>
      <c r="BE205" s="191">
        <f>IF(N205="základná",J205,0)</f>
        <v>0</v>
      </c>
      <c r="BF205" s="191">
        <f>IF(N205="znížená",J205,0)</f>
        <v>0</v>
      </c>
      <c r="BG205" s="191">
        <f>IF(N205="zákl. prenesená",J205,0)</f>
        <v>0</v>
      </c>
      <c r="BH205" s="191">
        <f>IF(N205="zníž. prenesená",J205,0)</f>
        <v>0</v>
      </c>
      <c r="BI205" s="191">
        <f>IF(N205="nulová",J205,0)</f>
        <v>0</v>
      </c>
      <c r="BJ205" s="19" t="s">
        <v>171</v>
      </c>
      <c r="BK205" s="191">
        <f>ROUND(I205*H205,2)</f>
        <v>0</v>
      </c>
      <c r="BL205" s="19" t="s">
        <v>91</v>
      </c>
      <c r="BM205" s="190" t="s">
        <v>4135</v>
      </c>
    </row>
    <row r="206" s="2" customFormat="1" ht="16.5" customHeight="1">
      <c r="A206" s="38"/>
      <c r="B206" s="177"/>
      <c r="C206" s="201" t="s">
        <v>619</v>
      </c>
      <c r="D206" s="201" t="s">
        <v>201</v>
      </c>
      <c r="E206" s="202" t="s">
        <v>4136</v>
      </c>
      <c r="F206" s="203" t="s">
        <v>4137</v>
      </c>
      <c r="G206" s="204" t="s">
        <v>216</v>
      </c>
      <c r="H206" s="205">
        <v>1</v>
      </c>
      <c r="I206" s="206"/>
      <c r="J206" s="207">
        <f>ROUND(I206*H206,2)</f>
        <v>0</v>
      </c>
      <c r="K206" s="208"/>
      <c r="L206" s="209"/>
      <c r="M206" s="210" t="s">
        <v>1</v>
      </c>
      <c r="N206" s="211" t="s">
        <v>42</v>
      </c>
      <c r="O206" s="78"/>
      <c r="P206" s="188">
        <f>O206*H206</f>
        <v>0</v>
      </c>
      <c r="Q206" s="188">
        <v>0</v>
      </c>
      <c r="R206" s="188">
        <f>Q206*H206</f>
        <v>0</v>
      </c>
      <c r="S206" s="188">
        <v>0</v>
      </c>
      <c r="T206" s="189">
        <f>S206*H206</f>
        <v>0</v>
      </c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R206" s="190" t="s">
        <v>103</v>
      </c>
      <c r="AT206" s="190" t="s">
        <v>201</v>
      </c>
      <c r="AU206" s="190" t="s">
        <v>171</v>
      </c>
      <c r="AY206" s="19" t="s">
        <v>165</v>
      </c>
      <c r="BE206" s="191">
        <f>IF(N206="základná",J206,0)</f>
        <v>0</v>
      </c>
      <c r="BF206" s="191">
        <f>IF(N206="znížená",J206,0)</f>
        <v>0</v>
      </c>
      <c r="BG206" s="191">
        <f>IF(N206="zákl. prenesená",J206,0)</f>
        <v>0</v>
      </c>
      <c r="BH206" s="191">
        <f>IF(N206="zníž. prenesená",J206,0)</f>
        <v>0</v>
      </c>
      <c r="BI206" s="191">
        <f>IF(N206="nulová",J206,0)</f>
        <v>0</v>
      </c>
      <c r="BJ206" s="19" t="s">
        <v>171</v>
      </c>
      <c r="BK206" s="191">
        <f>ROUND(I206*H206,2)</f>
        <v>0</v>
      </c>
      <c r="BL206" s="19" t="s">
        <v>91</v>
      </c>
      <c r="BM206" s="190" t="s">
        <v>4138</v>
      </c>
    </row>
    <row r="207" s="2" customFormat="1" ht="24.15" customHeight="1">
      <c r="A207" s="38"/>
      <c r="B207" s="177"/>
      <c r="C207" s="201" t="s">
        <v>624</v>
      </c>
      <c r="D207" s="201" t="s">
        <v>201</v>
      </c>
      <c r="E207" s="202" t="s">
        <v>4139</v>
      </c>
      <c r="F207" s="203" t="s">
        <v>4140</v>
      </c>
      <c r="G207" s="204" t="s">
        <v>216</v>
      </c>
      <c r="H207" s="205">
        <v>1</v>
      </c>
      <c r="I207" s="206"/>
      <c r="J207" s="207">
        <f>ROUND(I207*H207,2)</f>
        <v>0</v>
      </c>
      <c r="K207" s="208"/>
      <c r="L207" s="209"/>
      <c r="M207" s="210" t="s">
        <v>1</v>
      </c>
      <c r="N207" s="211" t="s">
        <v>42</v>
      </c>
      <c r="O207" s="78"/>
      <c r="P207" s="188">
        <f>O207*H207</f>
        <v>0</v>
      </c>
      <c r="Q207" s="188">
        <v>0</v>
      </c>
      <c r="R207" s="188">
        <f>Q207*H207</f>
        <v>0</v>
      </c>
      <c r="S207" s="188">
        <v>0</v>
      </c>
      <c r="T207" s="189">
        <f>S207*H207</f>
        <v>0</v>
      </c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R207" s="190" t="s">
        <v>103</v>
      </c>
      <c r="AT207" s="190" t="s">
        <v>201</v>
      </c>
      <c r="AU207" s="190" t="s">
        <v>171</v>
      </c>
      <c r="AY207" s="19" t="s">
        <v>165</v>
      </c>
      <c r="BE207" s="191">
        <f>IF(N207="základná",J207,0)</f>
        <v>0</v>
      </c>
      <c r="BF207" s="191">
        <f>IF(N207="znížená",J207,0)</f>
        <v>0</v>
      </c>
      <c r="BG207" s="191">
        <f>IF(N207="zákl. prenesená",J207,0)</f>
        <v>0</v>
      </c>
      <c r="BH207" s="191">
        <f>IF(N207="zníž. prenesená",J207,0)</f>
        <v>0</v>
      </c>
      <c r="BI207" s="191">
        <f>IF(N207="nulová",J207,0)</f>
        <v>0</v>
      </c>
      <c r="BJ207" s="19" t="s">
        <v>171</v>
      </c>
      <c r="BK207" s="191">
        <f>ROUND(I207*H207,2)</f>
        <v>0</v>
      </c>
      <c r="BL207" s="19" t="s">
        <v>91</v>
      </c>
      <c r="BM207" s="190" t="s">
        <v>4141</v>
      </c>
    </row>
    <row r="208" s="2" customFormat="1" ht="24.15" customHeight="1">
      <c r="A208" s="38"/>
      <c r="B208" s="177"/>
      <c r="C208" s="201" t="s">
        <v>630</v>
      </c>
      <c r="D208" s="201" t="s">
        <v>201</v>
      </c>
      <c r="E208" s="202" t="s">
        <v>4142</v>
      </c>
      <c r="F208" s="203" t="s">
        <v>4143</v>
      </c>
      <c r="G208" s="204" t="s">
        <v>216</v>
      </c>
      <c r="H208" s="205">
        <v>1</v>
      </c>
      <c r="I208" s="206"/>
      <c r="J208" s="207">
        <f>ROUND(I208*H208,2)</f>
        <v>0</v>
      </c>
      <c r="K208" s="208"/>
      <c r="L208" s="209"/>
      <c r="M208" s="210" t="s">
        <v>1</v>
      </c>
      <c r="N208" s="211" t="s">
        <v>42</v>
      </c>
      <c r="O208" s="78"/>
      <c r="P208" s="188">
        <f>O208*H208</f>
        <v>0</v>
      </c>
      <c r="Q208" s="188">
        <v>0</v>
      </c>
      <c r="R208" s="188">
        <f>Q208*H208</f>
        <v>0</v>
      </c>
      <c r="S208" s="188">
        <v>0</v>
      </c>
      <c r="T208" s="189">
        <f>S208*H208</f>
        <v>0</v>
      </c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R208" s="190" t="s">
        <v>103</v>
      </c>
      <c r="AT208" s="190" t="s">
        <v>201</v>
      </c>
      <c r="AU208" s="190" t="s">
        <v>171</v>
      </c>
      <c r="AY208" s="19" t="s">
        <v>165</v>
      </c>
      <c r="BE208" s="191">
        <f>IF(N208="základná",J208,0)</f>
        <v>0</v>
      </c>
      <c r="BF208" s="191">
        <f>IF(N208="znížená",J208,0)</f>
        <v>0</v>
      </c>
      <c r="BG208" s="191">
        <f>IF(N208="zákl. prenesená",J208,0)</f>
        <v>0</v>
      </c>
      <c r="BH208" s="191">
        <f>IF(N208="zníž. prenesená",J208,0)</f>
        <v>0</v>
      </c>
      <c r="BI208" s="191">
        <f>IF(N208="nulová",J208,0)</f>
        <v>0</v>
      </c>
      <c r="BJ208" s="19" t="s">
        <v>171</v>
      </c>
      <c r="BK208" s="191">
        <f>ROUND(I208*H208,2)</f>
        <v>0</v>
      </c>
      <c r="BL208" s="19" t="s">
        <v>91</v>
      </c>
      <c r="BM208" s="190" t="s">
        <v>4144</v>
      </c>
    </row>
    <row r="209" s="2" customFormat="1" ht="24.15" customHeight="1">
      <c r="A209" s="38"/>
      <c r="B209" s="177"/>
      <c r="C209" s="201" t="s">
        <v>636</v>
      </c>
      <c r="D209" s="201" t="s">
        <v>201</v>
      </c>
      <c r="E209" s="202" t="s">
        <v>4145</v>
      </c>
      <c r="F209" s="203" t="s">
        <v>4146</v>
      </c>
      <c r="G209" s="204" t="s">
        <v>2853</v>
      </c>
      <c r="H209" s="205">
        <v>1</v>
      </c>
      <c r="I209" s="206"/>
      <c r="J209" s="207">
        <f>ROUND(I209*H209,2)</f>
        <v>0</v>
      </c>
      <c r="K209" s="208"/>
      <c r="L209" s="209"/>
      <c r="M209" s="210" t="s">
        <v>1</v>
      </c>
      <c r="N209" s="211" t="s">
        <v>42</v>
      </c>
      <c r="O209" s="78"/>
      <c r="P209" s="188">
        <f>O209*H209</f>
        <v>0</v>
      </c>
      <c r="Q209" s="188">
        <v>0</v>
      </c>
      <c r="R209" s="188">
        <f>Q209*H209</f>
        <v>0</v>
      </c>
      <c r="S209" s="188">
        <v>0</v>
      </c>
      <c r="T209" s="189">
        <f>S209*H209</f>
        <v>0</v>
      </c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R209" s="190" t="s">
        <v>103</v>
      </c>
      <c r="AT209" s="190" t="s">
        <v>201</v>
      </c>
      <c r="AU209" s="190" t="s">
        <v>171</v>
      </c>
      <c r="AY209" s="19" t="s">
        <v>165</v>
      </c>
      <c r="BE209" s="191">
        <f>IF(N209="základná",J209,0)</f>
        <v>0</v>
      </c>
      <c r="BF209" s="191">
        <f>IF(N209="znížená",J209,0)</f>
        <v>0</v>
      </c>
      <c r="BG209" s="191">
        <f>IF(N209="zákl. prenesená",J209,0)</f>
        <v>0</v>
      </c>
      <c r="BH209" s="191">
        <f>IF(N209="zníž. prenesená",J209,0)</f>
        <v>0</v>
      </c>
      <c r="BI209" s="191">
        <f>IF(N209="nulová",J209,0)</f>
        <v>0</v>
      </c>
      <c r="BJ209" s="19" t="s">
        <v>171</v>
      </c>
      <c r="BK209" s="191">
        <f>ROUND(I209*H209,2)</f>
        <v>0</v>
      </c>
      <c r="BL209" s="19" t="s">
        <v>91</v>
      </c>
      <c r="BM209" s="190" t="s">
        <v>4147</v>
      </c>
    </row>
    <row r="210" s="2" customFormat="1" ht="16.5" customHeight="1">
      <c r="A210" s="38"/>
      <c r="B210" s="177"/>
      <c r="C210" s="201" t="s">
        <v>641</v>
      </c>
      <c r="D210" s="201" t="s">
        <v>201</v>
      </c>
      <c r="E210" s="202" t="s">
        <v>4148</v>
      </c>
      <c r="F210" s="203" t="s">
        <v>4149</v>
      </c>
      <c r="G210" s="204" t="s">
        <v>216</v>
      </c>
      <c r="H210" s="205">
        <v>2</v>
      </c>
      <c r="I210" s="206"/>
      <c r="J210" s="207">
        <f>ROUND(I210*H210,2)</f>
        <v>0</v>
      </c>
      <c r="K210" s="208"/>
      <c r="L210" s="209"/>
      <c r="M210" s="210" t="s">
        <v>1</v>
      </c>
      <c r="N210" s="211" t="s">
        <v>42</v>
      </c>
      <c r="O210" s="78"/>
      <c r="P210" s="188">
        <f>O210*H210</f>
        <v>0</v>
      </c>
      <c r="Q210" s="188">
        <v>0</v>
      </c>
      <c r="R210" s="188">
        <f>Q210*H210</f>
        <v>0</v>
      </c>
      <c r="S210" s="188">
        <v>0</v>
      </c>
      <c r="T210" s="189">
        <f>S210*H210</f>
        <v>0</v>
      </c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R210" s="190" t="s">
        <v>103</v>
      </c>
      <c r="AT210" s="190" t="s">
        <v>201</v>
      </c>
      <c r="AU210" s="190" t="s">
        <v>171</v>
      </c>
      <c r="AY210" s="19" t="s">
        <v>165</v>
      </c>
      <c r="BE210" s="191">
        <f>IF(N210="základná",J210,0)</f>
        <v>0</v>
      </c>
      <c r="BF210" s="191">
        <f>IF(N210="znížená",J210,0)</f>
        <v>0</v>
      </c>
      <c r="BG210" s="191">
        <f>IF(N210="zákl. prenesená",J210,0)</f>
        <v>0</v>
      </c>
      <c r="BH210" s="191">
        <f>IF(N210="zníž. prenesená",J210,0)</f>
        <v>0</v>
      </c>
      <c r="BI210" s="191">
        <f>IF(N210="nulová",J210,0)</f>
        <v>0</v>
      </c>
      <c r="BJ210" s="19" t="s">
        <v>171</v>
      </c>
      <c r="BK210" s="191">
        <f>ROUND(I210*H210,2)</f>
        <v>0</v>
      </c>
      <c r="BL210" s="19" t="s">
        <v>91</v>
      </c>
      <c r="BM210" s="190" t="s">
        <v>4150</v>
      </c>
    </row>
    <row r="211" s="2" customFormat="1" ht="16.5" customHeight="1">
      <c r="A211" s="38"/>
      <c r="B211" s="177"/>
      <c r="C211" s="201" t="s">
        <v>659</v>
      </c>
      <c r="D211" s="201" t="s">
        <v>201</v>
      </c>
      <c r="E211" s="202" t="s">
        <v>4151</v>
      </c>
      <c r="F211" s="203" t="s">
        <v>4152</v>
      </c>
      <c r="G211" s="204" t="s">
        <v>216</v>
      </c>
      <c r="H211" s="205">
        <v>4</v>
      </c>
      <c r="I211" s="206"/>
      <c r="J211" s="207">
        <f>ROUND(I211*H211,2)</f>
        <v>0</v>
      </c>
      <c r="K211" s="208"/>
      <c r="L211" s="209"/>
      <c r="M211" s="210" t="s">
        <v>1</v>
      </c>
      <c r="N211" s="211" t="s">
        <v>42</v>
      </c>
      <c r="O211" s="78"/>
      <c r="P211" s="188">
        <f>O211*H211</f>
        <v>0</v>
      </c>
      <c r="Q211" s="188">
        <v>0</v>
      </c>
      <c r="R211" s="188">
        <f>Q211*H211</f>
        <v>0</v>
      </c>
      <c r="S211" s="188">
        <v>0</v>
      </c>
      <c r="T211" s="189">
        <f>S211*H211</f>
        <v>0</v>
      </c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R211" s="190" t="s">
        <v>103</v>
      </c>
      <c r="AT211" s="190" t="s">
        <v>201</v>
      </c>
      <c r="AU211" s="190" t="s">
        <v>171</v>
      </c>
      <c r="AY211" s="19" t="s">
        <v>165</v>
      </c>
      <c r="BE211" s="191">
        <f>IF(N211="základná",J211,0)</f>
        <v>0</v>
      </c>
      <c r="BF211" s="191">
        <f>IF(N211="znížená",J211,0)</f>
        <v>0</v>
      </c>
      <c r="BG211" s="191">
        <f>IF(N211="zákl. prenesená",J211,0)</f>
        <v>0</v>
      </c>
      <c r="BH211" s="191">
        <f>IF(N211="zníž. prenesená",J211,0)</f>
        <v>0</v>
      </c>
      <c r="BI211" s="191">
        <f>IF(N211="nulová",J211,0)</f>
        <v>0</v>
      </c>
      <c r="BJ211" s="19" t="s">
        <v>171</v>
      </c>
      <c r="BK211" s="191">
        <f>ROUND(I211*H211,2)</f>
        <v>0</v>
      </c>
      <c r="BL211" s="19" t="s">
        <v>91</v>
      </c>
      <c r="BM211" s="190" t="s">
        <v>4153</v>
      </c>
    </row>
    <row r="212" s="2" customFormat="1" ht="16.5" customHeight="1">
      <c r="A212" s="38"/>
      <c r="B212" s="177"/>
      <c r="C212" s="201" t="s">
        <v>664</v>
      </c>
      <c r="D212" s="201" t="s">
        <v>201</v>
      </c>
      <c r="E212" s="202" t="s">
        <v>4154</v>
      </c>
      <c r="F212" s="203" t="s">
        <v>4155</v>
      </c>
      <c r="G212" s="204" t="s">
        <v>216</v>
      </c>
      <c r="H212" s="205">
        <v>2</v>
      </c>
      <c r="I212" s="206"/>
      <c r="J212" s="207">
        <f>ROUND(I212*H212,2)</f>
        <v>0</v>
      </c>
      <c r="K212" s="208"/>
      <c r="L212" s="209"/>
      <c r="M212" s="210" t="s">
        <v>1</v>
      </c>
      <c r="N212" s="211" t="s">
        <v>42</v>
      </c>
      <c r="O212" s="78"/>
      <c r="P212" s="188">
        <f>O212*H212</f>
        <v>0</v>
      </c>
      <c r="Q212" s="188">
        <v>0</v>
      </c>
      <c r="R212" s="188">
        <f>Q212*H212</f>
        <v>0</v>
      </c>
      <c r="S212" s="188">
        <v>0</v>
      </c>
      <c r="T212" s="189">
        <f>S212*H212</f>
        <v>0</v>
      </c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R212" s="190" t="s">
        <v>103</v>
      </c>
      <c r="AT212" s="190" t="s">
        <v>201</v>
      </c>
      <c r="AU212" s="190" t="s">
        <v>171</v>
      </c>
      <c r="AY212" s="19" t="s">
        <v>165</v>
      </c>
      <c r="BE212" s="191">
        <f>IF(N212="základná",J212,0)</f>
        <v>0</v>
      </c>
      <c r="BF212" s="191">
        <f>IF(N212="znížená",J212,0)</f>
        <v>0</v>
      </c>
      <c r="BG212" s="191">
        <f>IF(N212="zákl. prenesená",J212,0)</f>
        <v>0</v>
      </c>
      <c r="BH212" s="191">
        <f>IF(N212="zníž. prenesená",J212,0)</f>
        <v>0</v>
      </c>
      <c r="BI212" s="191">
        <f>IF(N212="nulová",J212,0)</f>
        <v>0</v>
      </c>
      <c r="BJ212" s="19" t="s">
        <v>171</v>
      </c>
      <c r="BK212" s="191">
        <f>ROUND(I212*H212,2)</f>
        <v>0</v>
      </c>
      <c r="BL212" s="19" t="s">
        <v>91</v>
      </c>
      <c r="BM212" s="190" t="s">
        <v>4156</v>
      </c>
    </row>
    <row r="213" s="2" customFormat="1" ht="16.5" customHeight="1">
      <c r="A213" s="38"/>
      <c r="B213" s="177"/>
      <c r="C213" s="201" t="s">
        <v>669</v>
      </c>
      <c r="D213" s="201" t="s">
        <v>201</v>
      </c>
      <c r="E213" s="202" t="s">
        <v>4157</v>
      </c>
      <c r="F213" s="203" t="s">
        <v>4158</v>
      </c>
      <c r="G213" s="204" t="s">
        <v>216</v>
      </c>
      <c r="H213" s="205">
        <v>1</v>
      </c>
      <c r="I213" s="206"/>
      <c r="J213" s="207">
        <f>ROUND(I213*H213,2)</f>
        <v>0</v>
      </c>
      <c r="K213" s="208"/>
      <c r="L213" s="209"/>
      <c r="M213" s="210" t="s">
        <v>1</v>
      </c>
      <c r="N213" s="211" t="s">
        <v>42</v>
      </c>
      <c r="O213" s="78"/>
      <c r="P213" s="188">
        <f>O213*H213</f>
        <v>0</v>
      </c>
      <c r="Q213" s="188">
        <v>0</v>
      </c>
      <c r="R213" s="188">
        <f>Q213*H213</f>
        <v>0</v>
      </c>
      <c r="S213" s="188">
        <v>0</v>
      </c>
      <c r="T213" s="189">
        <f>S213*H213</f>
        <v>0</v>
      </c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R213" s="190" t="s">
        <v>103</v>
      </c>
      <c r="AT213" s="190" t="s">
        <v>201</v>
      </c>
      <c r="AU213" s="190" t="s">
        <v>171</v>
      </c>
      <c r="AY213" s="19" t="s">
        <v>165</v>
      </c>
      <c r="BE213" s="191">
        <f>IF(N213="základná",J213,0)</f>
        <v>0</v>
      </c>
      <c r="BF213" s="191">
        <f>IF(N213="znížená",J213,0)</f>
        <v>0</v>
      </c>
      <c r="BG213" s="191">
        <f>IF(N213="zákl. prenesená",J213,0)</f>
        <v>0</v>
      </c>
      <c r="BH213" s="191">
        <f>IF(N213="zníž. prenesená",J213,0)</f>
        <v>0</v>
      </c>
      <c r="BI213" s="191">
        <f>IF(N213="nulová",J213,0)</f>
        <v>0</v>
      </c>
      <c r="BJ213" s="19" t="s">
        <v>171</v>
      </c>
      <c r="BK213" s="191">
        <f>ROUND(I213*H213,2)</f>
        <v>0</v>
      </c>
      <c r="BL213" s="19" t="s">
        <v>91</v>
      </c>
      <c r="BM213" s="190" t="s">
        <v>4159</v>
      </c>
    </row>
    <row r="214" s="2" customFormat="1" ht="16.5" customHeight="1">
      <c r="A214" s="38"/>
      <c r="B214" s="177"/>
      <c r="C214" s="201" t="s">
        <v>673</v>
      </c>
      <c r="D214" s="201" t="s">
        <v>201</v>
      </c>
      <c r="E214" s="202" t="s">
        <v>4160</v>
      </c>
      <c r="F214" s="203" t="s">
        <v>4161</v>
      </c>
      <c r="G214" s="204" t="s">
        <v>216</v>
      </c>
      <c r="H214" s="205">
        <v>3</v>
      </c>
      <c r="I214" s="206"/>
      <c r="J214" s="207">
        <f>ROUND(I214*H214,2)</f>
        <v>0</v>
      </c>
      <c r="K214" s="208"/>
      <c r="L214" s="209"/>
      <c r="M214" s="210" t="s">
        <v>1</v>
      </c>
      <c r="N214" s="211" t="s">
        <v>42</v>
      </c>
      <c r="O214" s="78"/>
      <c r="P214" s="188">
        <f>O214*H214</f>
        <v>0</v>
      </c>
      <c r="Q214" s="188">
        <v>0</v>
      </c>
      <c r="R214" s="188">
        <f>Q214*H214</f>
        <v>0</v>
      </c>
      <c r="S214" s="188">
        <v>0</v>
      </c>
      <c r="T214" s="189">
        <f>S214*H214</f>
        <v>0</v>
      </c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R214" s="190" t="s">
        <v>103</v>
      </c>
      <c r="AT214" s="190" t="s">
        <v>201</v>
      </c>
      <c r="AU214" s="190" t="s">
        <v>171</v>
      </c>
      <c r="AY214" s="19" t="s">
        <v>165</v>
      </c>
      <c r="BE214" s="191">
        <f>IF(N214="základná",J214,0)</f>
        <v>0</v>
      </c>
      <c r="BF214" s="191">
        <f>IF(N214="znížená",J214,0)</f>
        <v>0</v>
      </c>
      <c r="BG214" s="191">
        <f>IF(N214="zákl. prenesená",J214,0)</f>
        <v>0</v>
      </c>
      <c r="BH214" s="191">
        <f>IF(N214="zníž. prenesená",J214,0)</f>
        <v>0</v>
      </c>
      <c r="BI214" s="191">
        <f>IF(N214="nulová",J214,0)</f>
        <v>0</v>
      </c>
      <c r="BJ214" s="19" t="s">
        <v>171</v>
      </c>
      <c r="BK214" s="191">
        <f>ROUND(I214*H214,2)</f>
        <v>0</v>
      </c>
      <c r="BL214" s="19" t="s">
        <v>91</v>
      </c>
      <c r="BM214" s="190" t="s">
        <v>4162</v>
      </c>
    </row>
    <row r="215" s="2" customFormat="1" ht="16.5" customHeight="1">
      <c r="A215" s="38"/>
      <c r="B215" s="177"/>
      <c r="C215" s="201" t="s">
        <v>680</v>
      </c>
      <c r="D215" s="201" t="s">
        <v>201</v>
      </c>
      <c r="E215" s="202" t="s">
        <v>4163</v>
      </c>
      <c r="F215" s="203" t="s">
        <v>4055</v>
      </c>
      <c r="G215" s="204" t="s">
        <v>2853</v>
      </c>
      <c r="H215" s="205">
        <v>1</v>
      </c>
      <c r="I215" s="206"/>
      <c r="J215" s="207">
        <f>ROUND(I215*H215,2)</f>
        <v>0</v>
      </c>
      <c r="K215" s="208"/>
      <c r="L215" s="209"/>
      <c r="M215" s="210" t="s">
        <v>1</v>
      </c>
      <c r="N215" s="211" t="s">
        <v>42</v>
      </c>
      <c r="O215" s="78"/>
      <c r="P215" s="188">
        <f>O215*H215</f>
        <v>0</v>
      </c>
      <c r="Q215" s="188">
        <v>0</v>
      </c>
      <c r="R215" s="188">
        <f>Q215*H215</f>
        <v>0</v>
      </c>
      <c r="S215" s="188">
        <v>0</v>
      </c>
      <c r="T215" s="189">
        <f>S215*H215</f>
        <v>0</v>
      </c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R215" s="190" t="s">
        <v>103</v>
      </c>
      <c r="AT215" s="190" t="s">
        <v>201</v>
      </c>
      <c r="AU215" s="190" t="s">
        <v>171</v>
      </c>
      <c r="AY215" s="19" t="s">
        <v>165</v>
      </c>
      <c r="BE215" s="191">
        <f>IF(N215="základná",J215,0)</f>
        <v>0</v>
      </c>
      <c r="BF215" s="191">
        <f>IF(N215="znížená",J215,0)</f>
        <v>0</v>
      </c>
      <c r="BG215" s="191">
        <f>IF(N215="zákl. prenesená",J215,0)</f>
        <v>0</v>
      </c>
      <c r="BH215" s="191">
        <f>IF(N215="zníž. prenesená",J215,0)</f>
        <v>0</v>
      </c>
      <c r="BI215" s="191">
        <f>IF(N215="nulová",J215,0)</f>
        <v>0</v>
      </c>
      <c r="BJ215" s="19" t="s">
        <v>171</v>
      </c>
      <c r="BK215" s="191">
        <f>ROUND(I215*H215,2)</f>
        <v>0</v>
      </c>
      <c r="BL215" s="19" t="s">
        <v>91</v>
      </c>
      <c r="BM215" s="190" t="s">
        <v>4164</v>
      </c>
    </row>
    <row r="216" s="12" customFormat="1" ht="25.92" customHeight="1">
      <c r="A216" s="12"/>
      <c r="B216" s="164"/>
      <c r="C216" s="12"/>
      <c r="D216" s="165" t="s">
        <v>75</v>
      </c>
      <c r="E216" s="166" t="s">
        <v>4165</v>
      </c>
      <c r="F216" s="166" t="s">
        <v>4166</v>
      </c>
      <c r="G216" s="12"/>
      <c r="H216" s="12"/>
      <c r="I216" s="167"/>
      <c r="J216" s="168">
        <f>BK216</f>
        <v>0</v>
      </c>
      <c r="K216" s="12"/>
      <c r="L216" s="164"/>
      <c r="M216" s="169"/>
      <c r="N216" s="170"/>
      <c r="O216" s="170"/>
      <c r="P216" s="171">
        <f>SUM(P217:P221)</f>
        <v>0</v>
      </c>
      <c r="Q216" s="170"/>
      <c r="R216" s="171">
        <f>SUM(R217:R221)</f>
        <v>0</v>
      </c>
      <c r="S216" s="170"/>
      <c r="T216" s="172">
        <f>SUM(T217:T221)</f>
        <v>0</v>
      </c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R216" s="165" t="s">
        <v>81</v>
      </c>
      <c r="AT216" s="173" t="s">
        <v>75</v>
      </c>
      <c r="AU216" s="173" t="s">
        <v>76</v>
      </c>
      <c r="AY216" s="165" t="s">
        <v>165</v>
      </c>
      <c r="BK216" s="174">
        <f>SUM(BK217:BK221)</f>
        <v>0</v>
      </c>
    </row>
    <row r="217" s="2" customFormat="1" ht="24.15" customHeight="1">
      <c r="A217" s="38"/>
      <c r="B217" s="177"/>
      <c r="C217" s="201" t="s">
        <v>684</v>
      </c>
      <c r="D217" s="201" t="s">
        <v>201</v>
      </c>
      <c r="E217" s="202" t="s">
        <v>4059</v>
      </c>
      <c r="F217" s="203" t="s">
        <v>4060</v>
      </c>
      <c r="G217" s="204" t="s">
        <v>170</v>
      </c>
      <c r="H217" s="205">
        <v>16</v>
      </c>
      <c r="I217" s="206"/>
      <c r="J217" s="207">
        <f>ROUND(I217*H217,2)</f>
        <v>0</v>
      </c>
      <c r="K217" s="208"/>
      <c r="L217" s="209"/>
      <c r="M217" s="210" t="s">
        <v>1</v>
      </c>
      <c r="N217" s="211" t="s">
        <v>42</v>
      </c>
      <c r="O217" s="78"/>
      <c r="P217" s="188">
        <f>O217*H217</f>
        <v>0</v>
      </c>
      <c r="Q217" s="188">
        <v>0</v>
      </c>
      <c r="R217" s="188">
        <f>Q217*H217</f>
        <v>0</v>
      </c>
      <c r="S217" s="188">
        <v>0</v>
      </c>
      <c r="T217" s="189">
        <f>S217*H217</f>
        <v>0</v>
      </c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R217" s="190" t="s">
        <v>103</v>
      </c>
      <c r="AT217" s="190" t="s">
        <v>201</v>
      </c>
      <c r="AU217" s="190" t="s">
        <v>81</v>
      </c>
      <c r="AY217" s="19" t="s">
        <v>165</v>
      </c>
      <c r="BE217" s="191">
        <f>IF(N217="základná",J217,0)</f>
        <v>0</v>
      </c>
      <c r="BF217" s="191">
        <f>IF(N217="znížená",J217,0)</f>
        <v>0</v>
      </c>
      <c r="BG217" s="191">
        <f>IF(N217="zákl. prenesená",J217,0)</f>
        <v>0</v>
      </c>
      <c r="BH217" s="191">
        <f>IF(N217="zníž. prenesená",J217,0)</f>
        <v>0</v>
      </c>
      <c r="BI217" s="191">
        <f>IF(N217="nulová",J217,0)</f>
        <v>0</v>
      </c>
      <c r="BJ217" s="19" t="s">
        <v>171</v>
      </c>
      <c r="BK217" s="191">
        <f>ROUND(I217*H217,2)</f>
        <v>0</v>
      </c>
      <c r="BL217" s="19" t="s">
        <v>91</v>
      </c>
      <c r="BM217" s="190" t="s">
        <v>4167</v>
      </c>
    </row>
    <row r="218" s="2" customFormat="1">
      <c r="A218" s="38"/>
      <c r="B218" s="39"/>
      <c r="C218" s="38"/>
      <c r="D218" s="193" t="s">
        <v>1053</v>
      </c>
      <c r="E218" s="38"/>
      <c r="F218" s="236" t="s">
        <v>4062</v>
      </c>
      <c r="G218" s="38"/>
      <c r="H218" s="38"/>
      <c r="I218" s="237"/>
      <c r="J218" s="38"/>
      <c r="K218" s="38"/>
      <c r="L218" s="39"/>
      <c r="M218" s="238"/>
      <c r="N218" s="239"/>
      <c r="O218" s="78"/>
      <c r="P218" s="78"/>
      <c r="Q218" s="78"/>
      <c r="R218" s="78"/>
      <c r="S218" s="78"/>
      <c r="T218" s="79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T218" s="19" t="s">
        <v>1053</v>
      </c>
      <c r="AU218" s="19" t="s">
        <v>81</v>
      </c>
    </row>
    <row r="219" s="2" customFormat="1" ht="16.5" customHeight="1">
      <c r="A219" s="38"/>
      <c r="B219" s="177"/>
      <c r="C219" s="201" t="s">
        <v>691</v>
      </c>
      <c r="D219" s="201" t="s">
        <v>201</v>
      </c>
      <c r="E219" s="202" t="s">
        <v>4063</v>
      </c>
      <c r="F219" s="203" t="s">
        <v>4064</v>
      </c>
      <c r="G219" s="204" t="s">
        <v>4065</v>
      </c>
      <c r="H219" s="205">
        <v>17</v>
      </c>
      <c r="I219" s="206"/>
      <c r="J219" s="207">
        <f>ROUND(I219*H219,2)</f>
        <v>0</v>
      </c>
      <c r="K219" s="208"/>
      <c r="L219" s="209"/>
      <c r="M219" s="210" t="s">
        <v>1</v>
      </c>
      <c r="N219" s="211" t="s">
        <v>42</v>
      </c>
      <c r="O219" s="78"/>
      <c r="P219" s="188">
        <f>O219*H219</f>
        <v>0</v>
      </c>
      <c r="Q219" s="188">
        <v>0</v>
      </c>
      <c r="R219" s="188">
        <f>Q219*H219</f>
        <v>0</v>
      </c>
      <c r="S219" s="188">
        <v>0</v>
      </c>
      <c r="T219" s="189">
        <f>S219*H219</f>
        <v>0</v>
      </c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R219" s="190" t="s">
        <v>103</v>
      </c>
      <c r="AT219" s="190" t="s">
        <v>201</v>
      </c>
      <c r="AU219" s="190" t="s">
        <v>81</v>
      </c>
      <c r="AY219" s="19" t="s">
        <v>165</v>
      </c>
      <c r="BE219" s="191">
        <f>IF(N219="základná",J219,0)</f>
        <v>0</v>
      </c>
      <c r="BF219" s="191">
        <f>IF(N219="znížená",J219,0)</f>
        <v>0</v>
      </c>
      <c r="BG219" s="191">
        <f>IF(N219="zákl. prenesená",J219,0)</f>
        <v>0</v>
      </c>
      <c r="BH219" s="191">
        <f>IF(N219="zníž. prenesená",J219,0)</f>
        <v>0</v>
      </c>
      <c r="BI219" s="191">
        <f>IF(N219="nulová",J219,0)</f>
        <v>0</v>
      </c>
      <c r="BJ219" s="19" t="s">
        <v>171</v>
      </c>
      <c r="BK219" s="191">
        <f>ROUND(I219*H219,2)</f>
        <v>0</v>
      </c>
      <c r="BL219" s="19" t="s">
        <v>91</v>
      </c>
      <c r="BM219" s="190" t="s">
        <v>4168</v>
      </c>
    </row>
    <row r="220" s="2" customFormat="1" ht="16.5" customHeight="1">
      <c r="A220" s="38"/>
      <c r="B220" s="177"/>
      <c r="C220" s="201" t="s">
        <v>695</v>
      </c>
      <c r="D220" s="201" t="s">
        <v>201</v>
      </c>
      <c r="E220" s="202" t="s">
        <v>4067</v>
      </c>
      <c r="F220" s="203" t="s">
        <v>4068</v>
      </c>
      <c r="G220" s="204" t="s">
        <v>4065</v>
      </c>
      <c r="H220" s="205">
        <v>5</v>
      </c>
      <c r="I220" s="206"/>
      <c r="J220" s="207">
        <f>ROUND(I220*H220,2)</f>
        <v>0</v>
      </c>
      <c r="K220" s="208"/>
      <c r="L220" s="209"/>
      <c r="M220" s="210" t="s">
        <v>1</v>
      </c>
      <c r="N220" s="211" t="s">
        <v>42</v>
      </c>
      <c r="O220" s="78"/>
      <c r="P220" s="188">
        <f>O220*H220</f>
        <v>0</v>
      </c>
      <c r="Q220" s="188">
        <v>0</v>
      </c>
      <c r="R220" s="188">
        <f>Q220*H220</f>
        <v>0</v>
      </c>
      <c r="S220" s="188">
        <v>0</v>
      </c>
      <c r="T220" s="189">
        <f>S220*H220</f>
        <v>0</v>
      </c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R220" s="190" t="s">
        <v>103</v>
      </c>
      <c r="AT220" s="190" t="s">
        <v>201</v>
      </c>
      <c r="AU220" s="190" t="s">
        <v>81</v>
      </c>
      <c r="AY220" s="19" t="s">
        <v>165</v>
      </c>
      <c r="BE220" s="191">
        <f>IF(N220="základná",J220,0)</f>
        <v>0</v>
      </c>
      <c r="BF220" s="191">
        <f>IF(N220="znížená",J220,0)</f>
        <v>0</v>
      </c>
      <c r="BG220" s="191">
        <f>IF(N220="zákl. prenesená",J220,0)</f>
        <v>0</v>
      </c>
      <c r="BH220" s="191">
        <f>IF(N220="zníž. prenesená",J220,0)</f>
        <v>0</v>
      </c>
      <c r="BI220" s="191">
        <f>IF(N220="nulová",J220,0)</f>
        <v>0</v>
      </c>
      <c r="BJ220" s="19" t="s">
        <v>171</v>
      </c>
      <c r="BK220" s="191">
        <f>ROUND(I220*H220,2)</f>
        <v>0</v>
      </c>
      <c r="BL220" s="19" t="s">
        <v>91</v>
      </c>
      <c r="BM220" s="190" t="s">
        <v>4169</v>
      </c>
    </row>
    <row r="221" s="2" customFormat="1">
      <c r="A221" s="38"/>
      <c r="B221" s="39"/>
      <c r="C221" s="38"/>
      <c r="D221" s="193" t="s">
        <v>1053</v>
      </c>
      <c r="E221" s="38"/>
      <c r="F221" s="236" t="s">
        <v>4116</v>
      </c>
      <c r="G221" s="38"/>
      <c r="H221" s="38"/>
      <c r="I221" s="237"/>
      <c r="J221" s="38"/>
      <c r="K221" s="38"/>
      <c r="L221" s="39"/>
      <c r="M221" s="238"/>
      <c r="N221" s="239"/>
      <c r="O221" s="78"/>
      <c r="P221" s="78"/>
      <c r="Q221" s="78"/>
      <c r="R221" s="78"/>
      <c r="S221" s="78"/>
      <c r="T221" s="79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T221" s="19" t="s">
        <v>1053</v>
      </c>
      <c r="AU221" s="19" t="s">
        <v>81</v>
      </c>
    </row>
    <row r="222" s="12" customFormat="1" ht="25.92" customHeight="1">
      <c r="A222" s="12"/>
      <c r="B222" s="164"/>
      <c r="C222" s="12"/>
      <c r="D222" s="165" t="s">
        <v>75</v>
      </c>
      <c r="E222" s="166" t="s">
        <v>4170</v>
      </c>
      <c r="F222" s="166" t="s">
        <v>4171</v>
      </c>
      <c r="G222" s="12"/>
      <c r="H222" s="12"/>
      <c r="I222" s="167"/>
      <c r="J222" s="168">
        <f>BK222</f>
        <v>0</v>
      </c>
      <c r="K222" s="12"/>
      <c r="L222" s="164"/>
      <c r="M222" s="169"/>
      <c r="N222" s="170"/>
      <c r="O222" s="170"/>
      <c r="P222" s="171">
        <f>SUM(P223:P247)</f>
        <v>0</v>
      </c>
      <c r="Q222" s="170"/>
      <c r="R222" s="171">
        <f>SUM(R223:R247)</f>
        <v>0</v>
      </c>
      <c r="S222" s="170"/>
      <c r="T222" s="172">
        <f>SUM(T223:T247)</f>
        <v>0</v>
      </c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R222" s="165" t="s">
        <v>81</v>
      </c>
      <c r="AT222" s="173" t="s">
        <v>75</v>
      </c>
      <c r="AU222" s="173" t="s">
        <v>76</v>
      </c>
      <c r="AY222" s="165" t="s">
        <v>165</v>
      </c>
      <c r="BK222" s="174">
        <f>SUM(BK223:BK247)</f>
        <v>0</v>
      </c>
    </row>
    <row r="223" s="2" customFormat="1" ht="24.15" customHeight="1">
      <c r="A223" s="38"/>
      <c r="B223" s="177"/>
      <c r="C223" s="201" t="s">
        <v>699</v>
      </c>
      <c r="D223" s="201" t="s">
        <v>201</v>
      </c>
      <c r="E223" s="202" t="s">
        <v>4059</v>
      </c>
      <c r="F223" s="203" t="s">
        <v>4060</v>
      </c>
      <c r="G223" s="204" t="s">
        <v>170</v>
      </c>
      <c r="H223" s="205">
        <v>85</v>
      </c>
      <c r="I223" s="206"/>
      <c r="J223" s="207">
        <f>ROUND(I223*H223,2)</f>
        <v>0</v>
      </c>
      <c r="K223" s="208"/>
      <c r="L223" s="209"/>
      <c r="M223" s="210" t="s">
        <v>1</v>
      </c>
      <c r="N223" s="211" t="s">
        <v>42</v>
      </c>
      <c r="O223" s="78"/>
      <c r="P223" s="188">
        <f>O223*H223</f>
        <v>0</v>
      </c>
      <c r="Q223" s="188">
        <v>0</v>
      </c>
      <c r="R223" s="188">
        <f>Q223*H223</f>
        <v>0</v>
      </c>
      <c r="S223" s="188">
        <v>0</v>
      </c>
      <c r="T223" s="189">
        <f>S223*H223</f>
        <v>0</v>
      </c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R223" s="190" t="s">
        <v>103</v>
      </c>
      <c r="AT223" s="190" t="s">
        <v>201</v>
      </c>
      <c r="AU223" s="190" t="s">
        <v>81</v>
      </c>
      <c r="AY223" s="19" t="s">
        <v>165</v>
      </c>
      <c r="BE223" s="191">
        <f>IF(N223="základná",J223,0)</f>
        <v>0</v>
      </c>
      <c r="BF223" s="191">
        <f>IF(N223="znížená",J223,0)</f>
        <v>0</v>
      </c>
      <c r="BG223" s="191">
        <f>IF(N223="zákl. prenesená",J223,0)</f>
        <v>0</v>
      </c>
      <c r="BH223" s="191">
        <f>IF(N223="zníž. prenesená",J223,0)</f>
        <v>0</v>
      </c>
      <c r="BI223" s="191">
        <f>IF(N223="nulová",J223,0)</f>
        <v>0</v>
      </c>
      <c r="BJ223" s="19" t="s">
        <v>171</v>
      </c>
      <c r="BK223" s="191">
        <f>ROUND(I223*H223,2)</f>
        <v>0</v>
      </c>
      <c r="BL223" s="19" t="s">
        <v>91</v>
      </c>
      <c r="BM223" s="190" t="s">
        <v>4172</v>
      </c>
    </row>
    <row r="224" s="2" customFormat="1">
      <c r="A224" s="38"/>
      <c r="B224" s="39"/>
      <c r="C224" s="38"/>
      <c r="D224" s="193" t="s">
        <v>1053</v>
      </c>
      <c r="E224" s="38"/>
      <c r="F224" s="236" t="s">
        <v>4062</v>
      </c>
      <c r="G224" s="38"/>
      <c r="H224" s="38"/>
      <c r="I224" s="237"/>
      <c r="J224" s="38"/>
      <c r="K224" s="38"/>
      <c r="L224" s="39"/>
      <c r="M224" s="238"/>
      <c r="N224" s="239"/>
      <c r="O224" s="78"/>
      <c r="P224" s="78"/>
      <c r="Q224" s="78"/>
      <c r="R224" s="78"/>
      <c r="S224" s="78"/>
      <c r="T224" s="79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T224" s="19" t="s">
        <v>1053</v>
      </c>
      <c r="AU224" s="19" t="s">
        <v>81</v>
      </c>
    </row>
    <row r="225" s="2" customFormat="1" ht="16.5" customHeight="1">
      <c r="A225" s="38"/>
      <c r="B225" s="177"/>
      <c r="C225" s="201" t="s">
        <v>703</v>
      </c>
      <c r="D225" s="201" t="s">
        <v>201</v>
      </c>
      <c r="E225" s="202" t="s">
        <v>4063</v>
      </c>
      <c r="F225" s="203" t="s">
        <v>4064</v>
      </c>
      <c r="G225" s="204" t="s">
        <v>4065</v>
      </c>
      <c r="H225" s="205">
        <v>35</v>
      </c>
      <c r="I225" s="206"/>
      <c r="J225" s="207">
        <f>ROUND(I225*H225,2)</f>
        <v>0</v>
      </c>
      <c r="K225" s="208"/>
      <c r="L225" s="209"/>
      <c r="M225" s="210" t="s">
        <v>1</v>
      </c>
      <c r="N225" s="211" t="s">
        <v>42</v>
      </c>
      <c r="O225" s="78"/>
      <c r="P225" s="188">
        <f>O225*H225</f>
        <v>0</v>
      </c>
      <c r="Q225" s="188">
        <v>0</v>
      </c>
      <c r="R225" s="188">
        <f>Q225*H225</f>
        <v>0</v>
      </c>
      <c r="S225" s="188">
        <v>0</v>
      </c>
      <c r="T225" s="189">
        <f>S225*H225</f>
        <v>0</v>
      </c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R225" s="190" t="s">
        <v>103</v>
      </c>
      <c r="AT225" s="190" t="s">
        <v>201</v>
      </c>
      <c r="AU225" s="190" t="s">
        <v>81</v>
      </c>
      <c r="AY225" s="19" t="s">
        <v>165</v>
      </c>
      <c r="BE225" s="191">
        <f>IF(N225="základná",J225,0)</f>
        <v>0</v>
      </c>
      <c r="BF225" s="191">
        <f>IF(N225="znížená",J225,0)</f>
        <v>0</v>
      </c>
      <c r="BG225" s="191">
        <f>IF(N225="zákl. prenesená",J225,0)</f>
        <v>0</v>
      </c>
      <c r="BH225" s="191">
        <f>IF(N225="zníž. prenesená",J225,0)</f>
        <v>0</v>
      </c>
      <c r="BI225" s="191">
        <f>IF(N225="nulová",J225,0)</f>
        <v>0</v>
      </c>
      <c r="BJ225" s="19" t="s">
        <v>171</v>
      </c>
      <c r="BK225" s="191">
        <f>ROUND(I225*H225,2)</f>
        <v>0</v>
      </c>
      <c r="BL225" s="19" t="s">
        <v>91</v>
      </c>
      <c r="BM225" s="190" t="s">
        <v>4173</v>
      </c>
    </row>
    <row r="226" s="2" customFormat="1" ht="16.5" customHeight="1">
      <c r="A226" s="38"/>
      <c r="B226" s="177"/>
      <c r="C226" s="201" t="s">
        <v>707</v>
      </c>
      <c r="D226" s="201" t="s">
        <v>201</v>
      </c>
      <c r="E226" s="202" t="s">
        <v>4067</v>
      </c>
      <c r="F226" s="203" t="s">
        <v>4068</v>
      </c>
      <c r="G226" s="204" t="s">
        <v>4065</v>
      </c>
      <c r="H226" s="205">
        <v>6</v>
      </c>
      <c r="I226" s="206"/>
      <c r="J226" s="207">
        <f>ROUND(I226*H226,2)</f>
        <v>0</v>
      </c>
      <c r="K226" s="208"/>
      <c r="L226" s="209"/>
      <c r="M226" s="210" t="s">
        <v>1</v>
      </c>
      <c r="N226" s="211" t="s">
        <v>42</v>
      </c>
      <c r="O226" s="78"/>
      <c r="P226" s="188">
        <f>O226*H226</f>
        <v>0</v>
      </c>
      <c r="Q226" s="188">
        <v>0</v>
      </c>
      <c r="R226" s="188">
        <f>Q226*H226</f>
        <v>0</v>
      </c>
      <c r="S226" s="188">
        <v>0</v>
      </c>
      <c r="T226" s="189">
        <f>S226*H226</f>
        <v>0</v>
      </c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R226" s="190" t="s">
        <v>103</v>
      </c>
      <c r="AT226" s="190" t="s">
        <v>201</v>
      </c>
      <c r="AU226" s="190" t="s">
        <v>81</v>
      </c>
      <c r="AY226" s="19" t="s">
        <v>165</v>
      </c>
      <c r="BE226" s="191">
        <f>IF(N226="základná",J226,0)</f>
        <v>0</v>
      </c>
      <c r="BF226" s="191">
        <f>IF(N226="znížená",J226,0)</f>
        <v>0</v>
      </c>
      <c r="BG226" s="191">
        <f>IF(N226="zákl. prenesená",J226,0)</f>
        <v>0</v>
      </c>
      <c r="BH226" s="191">
        <f>IF(N226="zníž. prenesená",J226,0)</f>
        <v>0</v>
      </c>
      <c r="BI226" s="191">
        <f>IF(N226="nulová",J226,0)</f>
        <v>0</v>
      </c>
      <c r="BJ226" s="19" t="s">
        <v>171</v>
      </c>
      <c r="BK226" s="191">
        <f>ROUND(I226*H226,2)</f>
        <v>0</v>
      </c>
      <c r="BL226" s="19" t="s">
        <v>91</v>
      </c>
      <c r="BM226" s="190" t="s">
        <v>4174</v>
      </c>
    </row>
    <row r="227" s="2" customFormat="1" ht="16.5" customHeight="1">
      <c r="A227" s="38"/>
      <c r="B227" s="177"/>
      <c r="C227" s="201" t="s">
        <v>712</v>
      </c>
      <c r="D227" s="201" t="s">
        <v>201</v>
      </c>
      <c r="E227" s="202" t="s">
        <v>4070</v>
      </c>
      <c r="F227" s="203" t="s">
        <v>4071</v>
      </c>
      <c r="G227" s="204" t="s">
        <v>4065</v>
      </c>
      <c r="H227" s="205">
        <v>8</v>
      </c>
      <c r="I227" s="206"/>
      <c r="J227" s="207">
        <f>ROUND(I227*H227,2)</f>
        <v>0</v>
      </c>
      <c r="K227" s="208"/>
      <c r="L227" s="209"/>
      <c r="M227" s="210" t="s">
        <v>1</v>
      </c>
      <c r="N227" s="211" t="s">
        <v>42</v>
      </c>
      <c r="O227" s="78"/>
      <c r="P227" s="188">
        <f>O227*H227</f>
        <v>0</v>
      </c>
      <c r="Q227" s="188">
        <v>0</v>
      </c>
      <c r="R227" s="188">
        <f>Q227*H227</f>
        <v>0</v>
      </c>
      <c r="S227" s="188">
        <v>0</v>
      </c>
      <c r="T227" s="189">
        <f>S227*H227</f>
        <v>0</v>
      </c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R227" s="190" t="s">
        <v>103</v>
      </c>
      <c r="AT227" s="190" t="s">
        <v>201</v>
      </c>
      <c r="AU227" s="190" t="s">
        <v>81</v>
      </c>
      <c r="AY227" s="19" t="s">
        <v>165</v>
      </c>
      <c r="BE227" s="191">
        <f>IF(N227="základná",J227,0)</f>
        <v>0</v>
      </c>
      <c r="BF227" s="191">
        <f>IF(N227="znížená",J227,0)</f>
        <v>0</v>
      </c>
      <c r="BG227" s="191">
        <f>IF(N227="zákl. prenesená",J227,0)</f>
        <v>0</v>
      </c>
      <c r="BH227" s="191">
        <f>IF(N227="zníž. prenesená",J227,0)</f>
        <v>0</v>
      </c>
      <c r="BI227" s="191">
        <f>IF(N227="nulová",J227,0)</f>
        <v>0</v>
      </c>
      <c r="BJ227" s="19" t="s">
        <v>171</v>
      </c>
      <c r="BK227" s="191">
        <f>ROUND(I227*H227,2)</f>
        <v>0</v>
      </c>
      <c r="BL227" s="19" t="s">
        <v>91</v>
      </c>
      <c r="BM227" s="190" t="s">
        <v>4175</v>
      </c>
    </row>
    <row r="228" s="2" customFormat="1" ht="16.5" customHeight="1">
      <c r="A228" s="38"/>
      <c r="B228" s="177"/>
      <c r="C228" s="201" t="s">
        <v>716</v>
      </c>
      <c r="D228" s="201" t="s">
        <v>201</v>
      </c>
      <c r="E228" s="202" t="s">
        <v>4073</v>
      </c>
      <c r="F228" s="203" t="s">
        <v>4074</v>
      </c>
      <c r="G228" s="204" t="s">
        <v>4065</v>
      </c>
      <c r="H228" s="205">
        <v>36</v>
      </c>
      <c r="I228" s="206"/>
      <c r="J228" s="207">
        <f>ROUND(I228*H228,2)</f>
        <v>0</v>
      </c>
      <c r="K228" s="208"/>
      <c r="L228" s="209"/>
      <c r="M228" s="210" t="s">
        <v>1</v>
      </c>
      <c r="N228" s="211" t="s">
        <v>42</v>
      </c>
      <c r="O228" s="78"/>
      <c r="P228" s="188">
        <f>O228*H228</f>
        <v>0</v>
      </c>
      <c r="Q228" s="188">
        <v>0</v>
      </c>
      <c r="R228" s="188">
        <f>Q228*H228</f>
        <v>0</v>
      </c>
      <c r="S228" s="188">
        <v>0</v>
      </c>
      <c r="T228" s="189">
        <f>S228*H228</f>
        <v>0</v>
      </c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R228" s="190" t="s">
        <v>103</v>
      </c>
      <c r="AT228" s="190" t="s">
        <v>201</v>
      </c>
      <c r="AU228" s="190" t="s">
        <v>81</v>
      </c>
      <c r="AY228" s="19" t="s">
        <v>165</v>
      </c>
      <c r="BE228" s="191">
        <f>IF(N228="základná",J228,0)</f>
        <v>0</v>
      </c>
      <c r="BF228" s="191">
        <f>IF(N228="znížená",J228,0)</f>
        <v>0</v>
      </c>
      <c r="BG228" s="191">
        <f>IF(N228="zákl. prenesená",J228,0)</f>
        <v>0</v>
      </c>
      <c r="BH228" s="191">
        <f>IF(N228="zníž. prenesená",J228,0)</f>
        <v>0</v>
      </c>
      <c r="BI228" s="191">
        <f>IF(N228="nulová",J228,0)</f>
        <v>0</v>
      </c>
      <c r="BJ228" s="19" t="s">
        <v>171</v>
      </c>
      <c r="BK228" s="191">
        <f>ROUND(I228*H228,2)</f>
        <v>0</v>
      </c>
      <c r="BL228" s="19" t="s">
        <v>91</v>
      </c>
      <c r="BM228" s="190" t="s">
        <v>4176</v>
      </c>
    </row>
    <row r="229" s="2" customFormat="1" ht="16.5" customHeight="1">
      <c r="A229" s="38"/>
      <c r="B229" s="177"/>
      <c r="C229" s="201" t="s">
        <v>720</v>
      </c>
      <c r="D229" s="201" t="s">
        <v>201</v>
      </c>
      <c r="E229" s="202" t="s">
        <v>4177</v>
      </c>
      <c r="F229" s="203" t="s">
        <v>4178</v>
      </c>
      <c r="G229" s="204" t="s">
        <v>4065</v>
      </c>
      <c r="H229" s="205">
        <v>0</v>
      </c>
      <c r="I229" s="206"/>
      <c r="J229" s="207">
        <f>ROUND(I229*H229,2)</f>
        <v>0</v>
      </c>
      <c r="K229" s="208"/>
      <c r="L229" s="209"/>
      <c r="M229" s="210" t="s">
        <v>1</v>
      </c>
      <c r="N229" s="211" t="s">
        <v>42</v>
      </c>
      <c r="O229" s="78"/>
      <c r="P229" s="188">
        <f>O229*H229</f>
        <v>0</v>
      </c>
      <c r="Q229" s="188">
        <v>0</v>
      </c>
      <c r="R229" s="188">
        <f>Q229*H229</f>
        <v>0</v>
      </c>
      <c r="S229" s="188">
        <v>0</v>
      </c>
      <c r="T229" s="189">
        <f>S229*H229</f>
        <v>0</v>
      </c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R229" s="190" t="s">
        <v>103</v>
      </c>
      <c r="AT229" s="190" t="s">
        <v>201</v>
      </c>
      <c r="AU229" s="190" t="s">
        <v>81</v>
      </c>
      <c r="AY229" s="19" t="s">
        <v>165</v>
      </c>
      <c r="BE229" s="191">
        <f>IF(N229="základná",J229,0)</f>
        <v>0</v>
      </c>
      <c r="BF229" s="191">
        <f>IF(N229="znížená",J229,0)</f>
        <v>0</v>
      </c>
      <c r="BG229" s="191">
        <f>IF(N229="zákl. prenesená",J229,0)</f>
        <v>0</v>
      </c>
      <c r="BH229" s="191">
        <f>IF(N229="zníž. prenesená",J229,0)</f>
        <v>0</v>
      </c>
      <c r="BI229" s="191">
        <f>IF(N229="nulová",J229,0)</f>
        <v>0</v>
      </c>
      <c r="BJ229" s="19" t="s">
        <v>171</v>
      </c>
      <c r="BK229" s="191">
        <f>ROUND(I229*H229,2)</f>
        <v>0</v>
      </c>
      <c r="BL229" s="19" t="s">
        <v>91</v>
      </c>
      <c r="BM229" s="190" t="s">
        <v>4179</v>
      </c>
    </row>
    <row r="230" s="2" customFormat="1">
      <c r="A230" s="38"/>
      <c r="B230" s="39"/>
      <c r="C230" s="38"/>
      <c r="D230" s="193" t="s">
        <v>1053</v>
      </c>
      <c r="E230" s="38"/>
      <c r="F230" s="236" t="s">
        <v>4079</v>
      </c>
      <c r="G230" s="38"/>
      <c r="H230" s="38"/>
      <c r="I230" s="237"/>
      <c r="J230" s="38"/>
      <c r="K230" s="38"/>
      <c r="L230" s="39"/>
      <c r="M230" s="238"/>
      <c r="N230" s="239"/>
      <c r="O230" s="78"/>
      <c r="P230" s="78"/>
      <c r="Q230" s="78"/>
      <c r="R230" s="78"/>
      <c r="S230" s="78"/>
      <c r="T230" s="79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T230" s="19" t="s">
        <v>1053</v>
      </c>
      <c r="AU230" s="19" t="s">
        <v>81</v>
      </c>
    </row>
    <row r="231" s="2" customFormat="1" ht="16.5" customHeight="1">
      <c r="A231" s="38"/>
      <c r="B231" s="177"/>
      <c r="C231" s="201" t="s">
        <v>725</v>
      </c>
      <c r="D231" s="201" t="s">
        <v>201</v>
      </c>
      <c r="E231" s="202" t="s">
        <v>4080</v>
      </c>
      <c r="F231" s="203" t="s">
        <v>4081</v>
      </c>
      <c r="G231" s="204" t="s">
        <v>4065</v>
      </c>
      <c r="H231" s="205">
        <v>10</v>
      </c>
      <c r="I231" s="206"/>
      <c r="J231" s="207">
        <f>ROUND(I231*H231,2)</f>
        <v>0</v>
      </c>
      <c r="K231" s="208"/>
      <c r="L231" s="209"/>
      <c r="M231" s="210" t="s">
        <v>1</v>
      </c>
      <c r="N231" s="211" t="s">
        <v>42</v>
      </c>
      <c r="O231" s="78"/>
      <c r="P231" s="188">
        <f>O231*H231</f>
        <v>0</v>
      </c>
      <c r="Q231" s="188">
        <v>0</v>
      </c>
      <c r="R231" s="188">
        <f>Q231*H231</f>
        <v>0</v>
      </c>
      <c r="S231" s="188">
        <v>0</v>
      </c>
      <c r="T231" s="189">
        <f>S231*H231</f>
        <v>0</v>
      </c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R231" s="190" t="s">
        <v>103</v>
      </c>
      <c r="AT231" s="190" t="s">
        <v>201</v>
      </c>
      <c r="AU231" s="190" t="s">
        <v>81</v>
      </c>
      <c r="AY231" s="19" t="s">
        <v>165</v>
      </c>
      <c r="BE231" s="191">
        <f>IF(N231="základná",J231,0)</f>
        <v>0</v>
      </c>
      <c r="BF231" s="191">
        <f>IF(N231="znížená",J231,0)</f>
        <v>0</v>
      </c>
      <c r="BG231" s="191">
        <f>IF(N231="zákl. prenesená",J231,0)</f>
        <v>0</v>
      </c>
      <c r="BH231" s="191">
        <f>IF(N231="zníž. prenesená",J231,0)</f>
        <v>0</v>
      </c>
      <c r="BI231" s="191">
        <f>IF(N231="nulová",J231,0)</f>
        <v>0</v>
      </c>
      <c r="BJ231" s="19" t="s">
        <v>171</v>
      </c>
      <c r="BK231" s="191">
        <f>ROUND(I231*H231,2)</f>
        <v>0</v>
      </c>
      <c r="BL231" s="19" t="s">
        <v>91</v>
      </c>
      <c r="BM231" s="190" t="s">
        <v>4180</v>
      </c>
    </row>
    <row r="232" s="2" customFormat="1" ht="16.5" customHeight="1">
      <c r="A232" s="38"/>
      <c r="B232" s="177"/>
      <c r="C232" s="201" t="s">
        <v>730</v>
      </c>
      <c r="D232" s="201" t="s">
        <v>201</v>
      </c>
      <c r="E232" s="202" t="s">
        <v>4083</v>
      </c>
      <c r="F232" s="203" t="s">
        <v>4084</v>
      </c>
      <c r="G232" s="204" t="s">
        <v>4065</v>
      </c>
      <c r="H232" s="205">
        <v>10</v>
      </c>
      <c r="I232" s="206"/>
      <c r="J232" s="207">
        <f>ROUND(I232*H232,2)</f>
        <v>0</v>
      </c>
      <c r="K232" s="208"/>
      <c r="L232" s="209"/>
      <c r="M232" s="210" t="s">
        <v>1</v>
      </c>
      <c r="N232" s="211" t="s">
        <v>42</v>
      </c>
      <c r="O232" s="78"/>
      <c r="P232" s="188">
        <f>O232*H232</f>
        <v>0</v>
      </c>
      <c r="Q232" s="188">
        <v>0</v>
      </c>
      <c r="R232" s="188">
        <f>Q232*H232</f>
        <v>0</v>
      </c>
      <c r="S232" s="188">
        <v>0</v>
      </c>
      <c r="T232" s="189">
        <f>S232*H232</f>
        <v>0</v>
      </c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R232" s="190" t="s">
        <v>103</v>
      </c>
      <c r="AT232" s="190" t="s">
        <v>201</v>
      </c>
      <c r="AU232" s="190" t="s">
        <v>81</v>
      </c>
      <c r="AY232" s="19" t="s">
        <v>165</v>
      </c>
      <c r="BE232" s="191">
        <f>IF(N232="základná",J232,0)</f>
        <v>0</v>
      </c>
      <c r="BF232" s="191">
        <f>IF(N232="znížená",J232,0)</f>
        <v>0</v>
      </c>
      <c r="BG232" s="191">
        <f>IF(N232="zákl. prenesená",J232,0)</f>
        <v>0</v>
      </c>
      <c r="BH232" s="191">
        <f>IF(N232="zníž. prenesená",J232,0)</f>
        <v>0</v>
      </c>
      <c r="BI232" s="191">
        <f>IF(N232="nulová",J232,0)</f>
        <v>0</v>
      </c>
      <c r="BJ232" s="19" t="s">
        <v>171</v>
      </c>
      <c r="BK232" s="191">
        <f>ROUND(I232*H232,2)</f>
        <v>0</v>
      </c>
      <c r="BL232" s="19" t="s">
        <v>91</v>
      </c>
      <c r="BM232" s="190" t="s">
        <v>4181</v>
      </c>
    </row>
    <row r="233" s="2" customFormat="1" ht="16.5" customHeight="1">
      <c r="A233" s="38"/>
      <c r="B233" s="177"/>
      <c r="C233" s="201" t="s">
        <v>734</v>
      </c>
      <c r="D233" s="201" t="s">
        <v>201</v>
      </c>
      <c r="E233" s="202" t="s">
        <v>4182</v>
      </c>
      <c r="F233" s="203" t="s">
        <v>4087</v>
      </c>
      <c r="G233" s="204" t="s">
        <v>4065</v>
      </c>
      <c r="H233" s="205">
        <v>30</v>
      </c>
      <c r="I233" s="206"/>
      <c r="J233" s="207">
        <f>ROUND(I233*H233,2)</f>
        <v>0</v>
      </c>
      <c r="K233" s="208"/>
      <c r="L233" s="209"/>
      <c r="M233" s="210" t="s">
        <v>1</v>
      </c>
      <c r="N233" s="211" t="s">
        <v>42</v>
      </c>
      <c r="O233" s="78"/>
      <c r="P233" s="188">
        <f>O233*H233</f>
        <v>0</v>
      </c>
      <c r="Q233" s="188">
        <v>0</v>
      </c>
      <c r="R233" s="188">
        <f>Q233*H233</f>
        <v>0</v>
      </c>
      <c r="S233" s="188">
        <v>0</v>
      </c>
      <c r="T233" s="189">
        <f>S233*H233</f>
        <v>0</v>
      </c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R233" s="190" t="s">
        <v>103</v>
      </c>
      <c r="AT233" s="190" t="s">
        <v>201</v>
      </c>
      <c r="AU233" s="190" t="s">
        <v>81</v>
      </c>
      <c r="AY233" s="19" t="s">
        <v>165</v>
      </c>
      <c r="BE233" s="191">
        <f>IF(N233="základná",J233,0)</f>
        <v>0</v>
      </c>
      <c r="BF233" s="191">
        <f>IF(N233="znížená",J233,0)</f>
        <v>0</v>
      </c>
      <c r="BG233" s="191">
        <f>IF(N233="zákl. prenesená",J233,0)</f>
        <v>0</v>
      </c>
      <c r="BH233" s="191">
        <f>IF(N233="zníž. prenesená",J233,0)</f>
        <v>0</v>
      </c>
      <c r="BI233" s="191">
        <f>IF(N233="nulová",J233,0)</f>
        <v>0</v>
      </c>
      <c r="BJ233" s="19" t="s">
        <v>171</v>
      </c>
      <c r="BK233" s="191">
        <f>ROUND(I233*H233,2)</f>
        <v>0</v>
      </c>
      <c r="BL233" s="19" t="s">
        <v>91</v>
      </c>
      <c r="BM233" s="190" t="s">
        <v>4183</v>
      </c>
    </row>
    <row r="234" s="2" customFormat="1" ht="24.15" customHeight="1">
      <c r="A234" s="38"/>
      <c r="B234" s="177"/>
      <c r="C234" s="201" t="s">
        <v>738</v>
      </c>
      <c r="D234" s="201" t="s">
        <v>201</v>
      </c>
      <c r="E234" s="202" t="s">
        <v>4089</v>
      </c>
      <c r="F234" s="203" t="s">
        <v>4090</v>
      </c>
      <c r="G234" s="204" t="s">
        <v>170</v>
      </c>
      <c r="H234" s="205">
        <v>265</v>
      </c>
      <c r="I234" s="206"/>
      <c r="J234" s="207">
        <f>ROUND(I234*H234,2)</f>
        <v>0</v>
      </c>
      <c r="K234" s="208"/>
      <c r="L234" s="209"/>
      <c r="M234" s="210" t="s">
        <v>1</v>
      </c>
      <c r="N234" s="211" t="s">
        <v>42</v>
      </c>
      <c r="O234" s="78"/>
      <c r="P234" s="188">
        <f>O234*H234</f>
        <v>0</v>
      </c>
      <c r="Q234" s="188">
        <v>0</v>
      </c>
      <c r="R234" s="188">
        <f>Q234*H234</f>
        <v>0</v>
      </c>
      <c r="S234" s="188">
        <v>0</v>
      </c>
      <c r="T234" s="189">
        <f>S234*H234</f>
        <v>0</v>
      </c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R234" s="190" t="s">
        <v>103</v>
      </c>
      <c r="AT234" s="190" t="s">
        <v>201</v>
      </c>
      <c r="AU234" s="190" t="s">
        <v>81</v>
      </c>
      <c r="AY234" s="19" t="s">
        <v>165</v>
      </c>
      <c r="BE234" s="191">
        <f>IF(N234="základná",J234,0)</f>
        <v>0</v>
      </c>
      <c r="BF234" s="191">
        <f>IF(N234="znížená",J234,0)</f>
        <v>0</v>
      </c>
      <c r="BG234" s="191">
        <f>IF(N234="zákl. prenesená",J234,0)</f>
        <v>0</v>
      </c>
      <c r="BH234" s="191">
        <f>IF(N234="zníž. prenesená",J234,0)</f>
        <v>0</v>
      </c>
      <c r="BI234" s="191">
        <f>IF(N234="nulová",J234,0)</f>
        <v>0</v>
      </c>
      <c r="BJ234" s="19" t="s">
        <v>171</v>
      </c>
      <c r="BK234" s="191">
        <f>ROUND(I234*H234,2)</f>
        <v>0</v>
      </c>
      <c r="BL234" s="19" t="s">
        <v>91</v>
      </c>
      <c r="BM234" s="190" t="s">
        <v>4184</v>
      </c>
    </row>
    <row r="235" s="2" customFormat="1">
      <c r="A235" s="38"/>
      <c r="B235" s="39"/>
      <c r="C235" s="38"/>
      <c r="D235" s="193" t="s">
        <v>1053</v>
      </c>
      <c r="E235" s="38"/>
      <c r="F235" s="236" t="s">
        <v>4092</v>
      </c>
      <c r="G235" s="38"/>
      <c r="H235" s="38"/>
      <c r="I235" s="237"/>
      <c r="J235" s="38"/>
      <c r="K235" s="38"/>
      <c r="L235" s="39"/>
      <c r="M235" s="238"/>
      <c r="N235" s="239"/>
      <c r="O235" s="78"/>
      <c r="P235" s="78"/>
      <c r="Q235" s="78"/>
      <c r="R235" s="78"/>
      <c r="S235" s="78"/>
      <c r="T235" s="79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T235" s="19" t="s">
        <v>1053</v>
      </c>
      <c r="AU235" s="19" t="s">
        <v>81</v>
      </c>
    </row>
    <row r="236" s="2" customFormat="1" ht="24.15" customHeight="1">
      <c r="A236" s="38"/>
      <c r="B236" s="177"/>
      <c r="C236" s="201" t="s">
        <v>742</v>
      </c>
      <c r="D236" s="201" t="s">
        <v>201</v>
      </c>
      <c r="E236" s="202" t="s">
        <v>4093</v>
      </c>
      <c r="F236" s="203" t="s">
        <v>4094</v>
      </c>
      <c r="G236" s="204" t="s">
        <v>170</v>
      </c>
      <c r="H236" s="205">
        <v>0</v>
      </c>
      <c r="I236" s="206"/>
      <c r="J236" s="207">
        <f>ROUND(I236*H236,2)</f>
        <v>0</v>
      </c>
      <c r="K236" s="208"/>
      <c r="L236" s="209"/>
      <c r="M236" s="210" t="s">
        <v>1</v>
      </c>
      <c r="N236" s="211" t="s">
        <v>42</v>
      </c>
      <c r="O236" s="78"/>
      <c r="P236" s="188">
        <f>O236*H236</f>
        <v>0</v>
      </c>
      <c r="Q236" s="188">
        <v>0</v>
      </c>
      <c r="R236" s="188">
        <f>Q236*H236</f>
        <v>0</v>
      </c>
      <c r="S236" s="188">
        <v>0</v>
      </c>
      <c r="T236" s="189">
        <f>S236*H236</f>
        <v>0</v>
      </c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R236" s="190" t="s">
        <v>103</v>
      </c>
      <c r="AT236" s="190" t="s">
        <v>201</v>
      </c>
      <c r="AU236" s="190" t="s">
        <v>81</v>
      </c>
      <c r="AY236" s="19" t="s">
        <v>165</v>
      </c>
      <c r="BE236" s="191">
        <f>IF(N236="základná",J236,0)</f>
        <v>0</v>
      </c>
      <c r="BF236" s="191">
        <f>IF(N236="znížená",J236,0)</f>
        <v>0</v>
      </c>
      <c r="BG236" s="191">
        <f>IF(N236="zákl. prenesená",J236,0)</f>
        <v>0</v>
      </c>
      <c r="BH236" s="191">
        <f>IF(N236="zníž. prenesená",J236,0)</f>
        <v>0</v>
      </c>
      <c r="BI236" s="191">
        <f>IF(N236="nulová",J236,0)</f>
        <v>0</v>
      </c>
      <c r="BJ236" s="19" t="s">
        <v>171</v>
      </c>
      <c r="BK236" s="191">
        <f>ROUND(I236*H236,2)</f>
        <v>0</v>
      </c>
      <c r="BL236" s="19" t="s">
        <v>91</v>
      </c>
      <c r="BM236" s="190" t="s">
        <v>4185</v>
      </c>
    </row>
    <row r="237" s="2" customFormat="1">
      <c r="A237" s="38"/>
      <c r="B237" s="39"/>
      <c r="C237" s="38"/>
      <c r="D237" s="193" t="s">
        <v>1053</v>
      </c>
      <c r="E237" s="38"/>
      <c r="F237" s="236" t="s">
        <v>4092</v>
      </c>
      <c r="G237" s="38"/>
      <c r="H237" s="38"/>
      <c r="I237" s="237"/>
      <c r="J237" s="38"/>
      <c r="K237" s="38"/>
      <c r="L237" s="39"/>
      <c r="M237" s="238"/>
      <c r="N237" s="239"/>
      <c r="O237" s="78"/>
      <c r="P237" s="78"/>
      <c r="Q237" s="78"/>
      <c r="R237" s="78"/>
      <c r="S237" s="78"/>
      <c r="T237" s="79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T237" s="19" t="s">
        <v>1053</v>
      </c>
      <c r="AU237" s="19" t="s">
        <v>81</v>
      </c>
    </row>
    <row r="238" s="2" customFormat="1" ht="24.15" customHeight="1">
      <c r="A238" s="38"/>
      <c r="B238" s="177"/>
      <c r="C238" s="201" t="s">
        <v>746</v>
      </c>
      <c r="D238" s="201" t="s">
        <v>201</v>
      </c>
      <c r="E238" s="202" t="s">
        <v>4186</v>
      </c>
      <c r="F238" s="203" t="s">
        <v>4097</v>
      </c>
      <c r="G238" s="204" t="s">
        <v>170</v>
      </c>
      <c r="H238" s="205">
        <v>84</v>
      </c>
      <c r="I238" s="206"/>
      <c r="J238" s="207">
        <f>ROUND(I238*H238,2)</f>
        <v>0</v>
      </c>
      <c r="K238" s="208"/>
      <c r="L238" s="209"/>
      <c r="M238" s="210" t="s">
        <v>1</v>
      </c>
      <c r="N238" s="211" t="s">
        <v>42</v>
      </c>
      <c r="O238" s="78"/>
      <c r="P238" s="188">
        <f>O238*H238</f>
        <v>0</v>
      </c>
      <c r="Q238" s="188">
        <v>0</v>
      </c>
      <c r="R238" s="188">
        <f>Q238*H238</f>
        <v>0</v>
      </c>
      <c r="S238" s="188">
        <v>0</v>
      </c>
      <c r="T238" s="189">
        <f>S238*H238</f>
        <v>0</v>
      </c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R238" s="190" t="s">
        <v>103</v>
      </c>
      <c r="AT238" s="190" t="s">
        <v>201</v>
      </c>
      <c r="AU238" s="190" t="s">
        <v>81</v>
      </c>
      <c r="AY238" s="19" t="s">
        <v>165</v>
      </c>
      <c r="BE238" s="191">
        <f>IF(N238="základná",J238,0)</f>
        <v>0</v>
      </c>
      <c r="BF238" s="191">
        <f>IF(N238="znížená",J238,0)</f>
        <v>0</v>
      </c>
      <c r="BG238" s="191">
        <f>IF(N238="zákl. prenesená",J238,0)</f>
        <v>0</v>
      </c>
      <c r="BH238" s="191">
        <f>IF(N238="zníž. prenesená",J238,0)</f>
        <v>0</v>
      </c>
      <c r="BI238" s="191">
        <f>IF(N238="nulová",J238,0)</f>
        <v>0</v>
      </c>
      <c r="BJ238" s="19" t="s">
        <v>171</v>
      </c>
      <c r="BK238" s="191">
        <f>ROUND(I238*H238,2)</f>
        <v>0</v>
      </c>
      <c r="BL238" s="19" t="s">
        <v>91</v>
      </c>
      <c r="BM238" s="190" t="s">
        <v>4187</v>
      </c>
    </row>
    <row r="239" s="2" customFormat="1">
      <c r="A239" s="38"/>
      <c r="B239" s="39"/>
      <c r="C239" s="38"/>
      <c r="D239" s="193" t="s">
        <v>1053</v>
      </c>
      <c r="E239" s="38"/>
      <c r="F239" s="236" t="s">
        <v>4099</v>
      </c>
      <c r="G239" s="38"/>
      <c r="H239" s="38"/>
      <c r="I239" s="237"/>
      <c r="J239" s="38"/>
      <c r="K239" s="38"/>
      <c r="L239" s="39"/>
      <c r="M239" s="238"/>
      <c r="N239" s="239"/>
      <c r="O239" s="78"/>
      <c r="P239" s="78"/>
      <c r="Q239" s="78"/>
      <c r="R239" s="78"/>
      <c r="S239" s="78"/>
      <c r="T239" s="79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T239" s="19" t="s">
        <v>1053</v>
      </c>
      <c r="AU239" s="19" t="s">
        <v>81</v>
      </c>
    </row>
    <row r="240" s="2" customFormat="1" ht="24.15" customHeight="1">
      <c r="A240" s="38"/>
      <c r="B240" s="177"/>
      <c r="C240" s="201" t="s">
        <v>751</v>
      </c>
      <c r="D240" s="201" t="s">
        <v>201</v>
      </c>
      <c r="E240" s="202" t="s">
        <v>4100</v>
      </c>
      <c r="F240" s="203" t="s">
        <v>4101</v>
      </c>
      <c r="G240" s="204" t="s">
        <v>170</v>
      </c>
      <c r="H240" s="205">
        <v>110</v>
      </c>
      <c r="I240" s="206"/>
      <c r="J240" s="207">
        <f>ROUND(I240*H240,2)</f>
        <v>0</v>
      </c>
      <c r="K240" s="208"/>
      <c r="L240" s="209"/>
      <c r="M240" s="210" t="s">
        <v>1</v>
      </c>
      <c r="N240" s="211" t="s">
        <v>42</v>
      </c>
      <c r="O240" s="78"/>
      <c r="P240" s="188">
        <f>O240*H240</f>
        <v>0</v>
      </c>
      <c r="Q240" s="188">
        <v>0</v>
      </c>
      <c r="R240" s="188">
        <f>Q240*H240</f>
        <v>0</v>
      </c>
      <c r="S240" s="188">
        <v>0</v>
      </c>
      <c r="T240" s="189">
        <f>S240*H240</f>
        <v>0</v>
      </c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R240" s="190" t="s">
        <v>103</v>
      </c>
      <c r="AT240" s="190" t="s">
        <v>201</v>
      </c>
      <c r="AU240" s="190" t="s">
        <v>81</v>
      </c>
      <c r="AY240" s="19" t="s">
        <v>165</v>
      </c>
      <c r="BE240" s="191">
        <f>IF(N240="základná",J240,0)</f>
        <v>0</v>
      </c>
      <c r="BF240" s="191">
        <f>IF(N240="znížená",J240,0)</f>
        <v>0</v>
      </c>
      <c r="BG240" s="191">
        <f>IF(N240="zákl. prenesená",J240,0)</f>
        <v>0</v>
      </c>
      <c r="BH240" s="191">
        <f>IF(N240="zníž. prenesená",J240,0)</f>
        <v>0</v>
      </c>
      <c r="BI240" s="191">
        <f>IF(N240="nulová",J240,0)</f>
        <v>0</v>
      </c>
      <c r="BJ240" s="19" t="s">
        <v>171</v>
      </c>
      <c r="BK240" s="191">
        <f>ROUND(I240*H240,2)</f>
        <v>0</v>
      </c>
      <c r="BL240" s="19" t="s">
        <v>91</v>
      </c>
      <c r="BM240" s="190" t="s">
        <v>4188</v>
      </c>
    </row>
    <row r="241" s="2" customFormat="1">
      <c r="A241" s="38"/>
      <c r="B241" s="39"/>
      <c r="C241" s="38"/>
      <c r="D241" s="193" t="s">
        <v>1053</v>
      </c>
      <c r="E241" s="38"/>
      <c r="F241" s="236" t="s">
        <v>4189</v>
      </c>
      <c r="G241" s="38"/>
      <c r="H241" s="38"/>
      <c r="I241" s="237"/>
      <c r="J241" s="38"/>
      <c r="K241" s="38"/>
      <c r="L241" s="39"/>
      <c r="M241" s="238"/>
      <c r="N241" s="239"/>
      <c r="O241" s="78"/>
      <c r="P241" s="78"/>
      <c r="Q241" s="78"/>
      <c r="R241" s="78"/>
      <c r="S241" s="78"/>
      <c r="T241" s="79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T241" s="19" t="s">
        <v>1053</v>
      </c>
      <c r="AU241" s="19" t="s">
        <v>81</v>
      </c>
    </row>
    <row r="242" s="2" customFormat="1" ht="16.5" customHeight="1">
      <c r="A242" s="38"/>
      <c r="B242" s="177"/>
      <c r="C242" s="201" t="s">
        <v>767</v>
      </c>
      <c r="D242" s="201" t="s">
        <v>201</v>
      </c>
      <c r="E242" s="202" t="s">
        <v>4190</v>
      </c>
      <c r="F242" s="203" t="s">
        <v>4191</v>
      </c>
      <c r="G242" s="204" t="s">
        <v>4065</v>
      </c>
      <c r="H242" s="205">
        <v>10</v>
      </c>
      <c r="I242" s="206"/>
      <c r="J242" s="207">
        <f>ROUND(I242*H242,2)</f>
        <v>0</v>
      </c>
      <c r="K242" s="208"/>
      <c r="L242" s="209"/>
      <c r="M242" s="210" t="s">
        <v>1</v>
      </c>
      <c r="N242" s="211" t="s">
        <v>42</v>
      </c>
      <c r="O242" s="78"/>
      <c r="P242" s="188">
        <f>O242*H242</f>
        <v>0</v>
      </c>
      <c r="Q242" s="188">
        <v>0</v>
      </c>
      <c r="R242" s="188">
        <f>Q242*H242</f>
        <v>0</v>
      </c>
      <c r="S242" s="188">
        <v>0</v>
      </c>
      <c r="T242" s="189">
        <f>S242*H242</f>
        <v>0</v>
      </c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R242" s="190" t="s">
        <v>103</v>
      </c>
      <c r="AT242" s="190" t="s">
        <v>201</v>
      </c>
      <c r="AU242" s="190" t="s">
        <v>81</v>
      </c>
      <c r="AY242" s="19" t="s">
        <v>165</v>
      </c>
      <c r="BE242" s="191">
        <f>IF(N242="základná",J242,0)</f>
        <v>0</v>
      </c>
      <c r="BF242" s="191">
        <f>IF(N242="znížená",J242,0)</f>
        <v>0</v>
      </c>
      <c r="BG242" s="191">
        <f>IF(N242="zákl. prenesená",J242,0)</f>
        <v>0</v>
      </c>
      <c r="BH242" s="191">
        <f>IF(N242="zníž. prenesená",J242,0)</f>
        <v>0</v>
      </c>
      <c r="BI242" s="191">
        <f>IF(N242="nulová",J242,0)</f>
        <v>0</v>
      </c>
      <c r="BJ242" s="19" t="s">
        <v>171</v>
      </c>
      <c r="BK242" s="191">
        <f>ROUND(I242*H242,2)</f>
        <v>0</v>
      </c>
      <c r="BL242" s="19" t="s">
        <v>91</v>
      </c>
      <c r="BM242" s="190" t="s">
        <v>4192</v>
      </c>
    </row>
    <row r="243" s="2" customFormat="1" ht="16.5" customHeight="1">
      <c r="A243" s="38"/>
      <c r="B243" s="177"/>
      <c r="C243" s="201" t="s">
        <v>775</v>
      </c>
      <c r="D243" s="201" t="s">
        <v>201</v>
      </c>
      <c r="E243" s="202" t="s">
        <v>4193</v>
      </c>
      <c r="F243" s="203" t="s">
        <v>4068</v>
      </c>
      <c r="G243" s="204" t="s">
        <v>4065</v>
      </c>
      <c r="H243" s="205">
        <v>4</v>
      </c>
      <c r="I243" s="206"/>
      <c r="J243" s="207">
        <f>ROUND(I243*H243,2)</f>
        <v>0</v>
      </c>
      <c r="K243" s="208"/>
      <c r="L243" s="209"/>
      <c r="M243" s="210" t="s">
        <v>1</v>
      </c>
      <c r="N243" s="211" t="s">
        <v>42</v>
      </c>
      <c r="O243" s="78"/>
      <c r="P243" s="188">
        <f>O243*H243</f>
        <v>0</v>
      </c>
      <c r="Q243" s="188">
        <v>0</v>
      </c>
      <c r="R243" s="188">
        <f>Q243*H243</f>
        <v>0</v>
      </c>
      <c r="S243" s="188">
        <v>0</v>
      </c>
      <c r="T243" s="189">
        <f>S243*H243</f>
        <v>0</v>
      </c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R243" s="190" t="s">
        <v>103</v>
      </c>
      <c r="AT243" s="190" t="s">
        <v>201</v>
      </c>
      <c r="AU243" s="190" t="s">
        <v>81</v>
      </c>
      <c r="AY243" s="19" t="s">
        <v>165</v>
      </c>
      <c r="BE243" s="191">
        <f>IF(N243="základná",J243,0)</f>
        <v>0</v>
      </c>
      <c r="BF243" s="191">
        <f>IF(N243="znížená",J243,0)</f>
        <v>0</v>
      </c>
      <c r="BG243" s="191">
        <f>IF(N243="zákl. prenesená",J243,0)</f>
        <v>0</v>
      </c>
      <c r="BH243" s="191">
        <f>IF(N243="zníž. prenesená",J243,0)</f>
        <v>0</v>
      </c>
      <c r="BI243" s="191">
        <f>IF(N243="nulová",J243,0)</f>
        <v>0</v>
      </c>
      <c r="BJ243" s="19" t="s">
        <v>171</v>
      </c>
      <c r="BK243" s="191">
        <f>ROUND(I243*H243,2)</f>
        <v>0</v>
      </c>
      <c r="BL243" s="19" t="s">
        <v>91</v>
      </c>
      <c r="BM243" s="190" t="s">
        <v>4194</v>
      </c>
    </row>
    <row r="244" s="2" customFormat="1" ht="16.5" customHeight="1">
      <c r="A244" s="38"/>
      <c r="B244" s="177"/>
      <c r="C244" s="201" t="s">
        <v>782</v>
      </c>
      <c r="D244" s="201" t="s">
        <v>201</v>
      </c>
      <c r="E244" s="202" t="s">
        <v>4195</v>
      </c>
      <c r="F244" s="203" t="s">
        <v>4071</v>
      </c>
      <c r="G244" s="204" t="s">
        <v>4065</v>
      </c>
      <c r="H244" s="205">
        <v>9</v>
      </c>
      <c r="I244" s="206"/>
      <c r="J244" s="207">
        <f>ROUND(I244*H244,2)</f>
        <v>0</v>
      </c>
      <c r="K244" s="208"/>
      <c r="L244" s="209"/>
      <c r="M244" s="210" t="s">
        <v>1</v>
      </c>
      <c r="N244" s="211" t="s">
        <v>42</v>
      </c>
      <c r="O244" s="78"/>
      <c r="P244" s="188">
        <f>O244*H244</f>
        <v>0</v>
      </c>
      <c r="Q244" s="188">
        <v>0</v>
      </c>
      <c r="R244" s="188">
        <f>Q244*H244</f>
        <v>0</v>
      </c>
      <c r="S244" s="188">
        <v>0</v>
      </c>
      <c r="T244" s="189">
        <f>S244*H244</f>
        <v>0</v>
      </c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R244" s="190" t="s">
        <v>103</v>
      </c>
      <c r="AT244" s="190" t="s">
        <v>201</v>
      </c>
      <c r="AU244" s="190" t="s">
        <v>81</v>
      </c>
      <c r="AY244" s="19" t="s">
        <v>165</v>
      </c>
      <c r="BE244" s="191">
        <f>IF(N244="základná",J244,0)</f>
        <v>0</v>
      </c>
      <c r="BF244" s="191">
        <f>IF(N244="znížená",J244,0)</f>
        <v>0</v>
      </c>
      <c r="BG244" s="191">
        <f>IF(N244="zákl. prenesená",J244,0)</f>
        <v>0</v>
      </c>
      <c r="BH244" s="191">
        <f>IF(N244="zníž. prenesená",J244,0)</f>
        <v>0</v>
      </c>
      <c r="BI244" s="191">
        <f>IF(N244="nulová",J244,0)</f>
        <v>0</v>
      </c>
      <c r="BJ244" s="19" t="s">
        <v>171</v>
      </c>
      <c r="BK244" s="191">
        <f>ROUND(I244*H244,2)</f>
        <v>0</v>
      </c>
      <c r="BL244" s="19" t="s">
        <v>91</v>
      </c>
      <c r="BM244" s="190" t="s">
        <v>4196</v>
      </c>
    </row>
    <row r="245" s="2" customFormat="1" ht="16.5" customHeight="1">
      <c r="A245" s="38"/>
      <c r="B245" s="177"/>
      <c r="C245" s="201" t="s">
        <v>789</v>
      </c>
      <c r="D245" s="201" t="s">
        <v>201</v>
      </c>
      <c r="E245" s="202" t="s">
        <v>4197</v>
      </c>
      <c r="F245" s="203" t="s">
        <v>4198</v>
      </c>
      <c r="G245" s="204" t="s">
        <v>4065</v>
      </c>
      <c r="H245" s="205">
        <v>53</v>
      </c>
      <c r="I245" s="206"/>
      <c r="J245" s="207">
        <f>ROUND(I245*H245,2)</f>
        <v>0</v>
      </c>
      <c r="K245" s="208"/>
      <c r="L245" s="209"/>
      <c r="M245" s="210" t="s">
        <v>1</v>
      </c>
      <c r="N245" s="211" t="s">
        <v>42</v>
      </c>
      <c r="O245" s="78"/>
      <c r="P245" s="188">
        <f>O245*H245</f>
        <v>0</v>
      </c>
      <c r="Q245" s="188">
        <v>0</v>
      </c>
      <c r="R245" s="188">
        <f>Q245*H245</f>
        <v>0</v>
      </c>
      <c r="S245" s="188">
        <v>0</v>
      </c>
      <c r="T245" s="189">
        <f>S245*H245</f>
        <v>0</v>
      </c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R245" s="190" t="s">
        <v>103</v>
      </c>
      <c r="AT245" s="190" t="s">
        <v>201</v>
      </c>
      <c r="AU245" s="190" t="s">
        <v>81</v>
      </c>
      <c r="AY245" s="19" t="s">
        <v>165</v>
      </c>
      <c r="BE245" s="191">
        <f>IF(N245="základná",J245,0)</f>
        <v>0</v>
      </c>
      <c r="BF245" s="191">
        <f>IF(N245="znížená",J245,0)</f>
        <v>0</v>
      </c>
      <c r="BG245" s="191">
        <f>IF(N245="zákl. prenesená",J245,0)</f>
        <v>0</v>
      </c>
      <c r="BH245" s="191">
        <f>IF(N245="zníž. prenesená",J245,0)</f>
        <v>0</v>
      </c>
      <c r="BI245" s="191">
        <f>IF(N245="nulová",J245,0)</f>
        <v>0</v>
      </c>
      <c r="BJ245" s="19" t="s">
        <v>171</v>
      </c>
      <c r="BK245" s="191">
        <f>ROUND(I245*H245,2)</f>
        <v>0</v>
      </c>
      <c r="BL245" s="19" t="s">
        <v>91</v>
      </c>
      <c r="BM245" s="190" t="s">
        <v>4199</v>
      </c>
    </row>
    <row r="246" s="2" customFormat="1" ht="16.5" customHeight="1">
      <c r="A246" s="38"/>
      <c r="B246" s="177"/>
      <c r="C246" s="201" t="s">
        <v>795</v>
      </c>
      <c r="D246" s="201" t="s">
        <v>201</v>
      </c>
      <c r="E246" s="202" t="s">
        <v>4200</v>
      </c>
      <c r="F246" s="203" t="s">
        <v>4077</v>
      </c>
      <c r="G246" s="204" t="s">
        <v>4065</v>
      </c>
      <c r="H246" s="205">
        <v>4</v>
      </c>
      <c r="I246" s="206"/>
      <c r="J246" s="207">
        <f>ROUND(I246*H246,2)</f>
        <v>0</v>
      </c>
      <c r="K246" s="208"/>
      <c r="L246" s="209"/>
      <c r="M246" s="210" t="s">
        <v>1</v>
      </c>
      <c r="N246" s="211" t="s">
        <v>42</v>
      </c>
      <c r="O246" s="78"/>
      <c r="P246" s="188">
        <f>O246*H246</f>
        <v>0</v>
      </c>
      <c r="Q246" s="188">
        <v>0</v>
      </c>
      <c r="R246" s="188">
        <f>Q246*H246</f>
        <v>0</v>
      </c>
      <c r="S246" s="188">
        <v>0</v>
      </c>
      <c r="T246" s="189">
        <f>S246*H246</f>
        <v>0</v>
      </c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R246" s="190" t="s">
        <v>103</v>
      </c>
      <c r="AT246" s="190" t="s">
        <v>201</v>
      </c>
      <c r="AU246" s="190" t="s">
        <v>81</v>
      </c>
      <c r="AY246" s="19" t="s">
        <v>165</v>
      </c>
      <c r="BE246" s="191">
        <f>IF(N246="základná",J246,0)</f>
        <v>0</v>
      </c>
      <c r="BF246" s="191">
        <f>IF(N246="znížená",J246,0)</f>
        <v>0</v>
      </c>
      <c r="BG246" s="191">
        <f>IF(N246="zákl. prenesená",J246,0)</f>
        <v>0</v>
      </c>
      <c r="BH246" s="191">
        <f>IF(N246="zníž. prenesená",J246,0)</f>
        <v>0</v>
      </c>
      <c r="BI246" s="191">
        <f>IF(N246="nulová",J246,0)</f>
        <v>0</v>
      </c>
      <c r="BJ246" s="19" t="s">
        <v>171</v>
      </c>
      <c r="BK246" s="191">
        <f>ROUND(I246*H246,2)</f>
        <v>0</v>
      </c>
      <c r="BL246" s="19" t="s">
        <v>91</v>
      </c>
      <c r="BM246" s="190" t="s">
        <v>4201</v>
      </c>
    </row>
    <row r="247" s="2" customFormat="1">
      <c r="A247" s="38"/>
      <c r="B247" s="39"/>
      <c r="C247" s="38"/>
      <c r="D247" s="193" t="s">
        <v>1053</v>
      </c>
      <c r="E247" s="38"/>
      <c r="F247" s="236" t="s">
        <v>4116</v>
      </c>
      <c r="G247" s="38"/>
      <c r="H247" s="38"/>
      <c r="I247" s="237"/>
      <c r="J247" s="38"/>
      <c r="K247" s="38"/>
      <c r="L247" s="39"/>
      <c r="M247" s="238"/>
      <c r="N247" s="239"/>
      <c r="O247" s="78"/>
      <c r="P247" s="78"/>
      <c r="Q247" s="78"/>
      <c r="R247" s="78"/>
      <c r="S247" s="78"/>
      <c r="T247" s="79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T247" s="19" t="s">
        <v>1053</v>
      </c>
      <c r="AU247" s="19" t="s">
        <v>81</v>
      </c>
    </row>
    <row r="248" s="12" customFormat="1" ht="25.92" customHeight="1">
      <c r="A248" s="12"/>
      <c r="B248" s="164"/>
      <c r="C248" s="12"/>
      <c r="D248" s="165" t="s">
        <v>75</v>
      </c>
      <c r="E248" s="166" t="s">
        <v>4202</v>
      </c>
      <c r="F248" s="166" t="s">
        <v>4203</v>
      </c>
      <c r="G248" s="12"/>
      <c r="H248" s="12"/>
      <c r="I248" s="167"/>
      <c r="J248" s="168">
        <f>BK248</f>
        <v>0</v>
      </c>
      <c r="K248" s="12"/>
      <c r="L248" s="164"/>
      <c r="M248" s="169"/>
      <c r="N248" s="170"/>
      <c r="O248" s="170"/>
      <c r="P248" s="171">
        <f>SUM(P249:P270)</f>
        <v>0</v>
      </c>
      <c r="Q248" s="170"/>
      <c r="R248" s="171">
        <f>SUM(R249:R270)</f>
        <v>0</v>
      </c>
      <c r="S248" s="170"/>
      <c r="T248" s="172">
        <f>SUM(T249:T270)</f>
        <v>0</v>
      </c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R248" s="165" t="s">
        <v>81</v>
      </c>
      <c r="AT248" s="173" t="s">
        <v>75</v>
      </c>
      <c r="AU248" s="173" t="s">
        <v>76</v>
      </c>
      <c r="AY248" s="165" t="s">
        <v>165</v>
      </c>
      <c r="BK248" s="174">
        <f>SUM(BK249:BK270)</f>
        <v>0</v>
      </c>
    </row>
    <row r="249" s="2" customFormat="1" ht="16.5" customHeight="1">
      <c r="A249" s="38"/>
      <c r="B249" s="177"/>
      <c r="C249" s="201" t="s">
        <v>799</v>
      </c>
      <c r="D249" s="201" t="s">
        <v>201</v>
      </c>
      <c r="E249" s="202" t="s">
        <v>4204</v>
      </c>
      <c r="F249" s="203" t="s">
        <v>3996</v>
      </c>
      <c r="G249" s="204" t="s">
        <v>216</v>
      </c>
      <c r="H249" s="205">
        <v>1</v>
      </c>
      <c r="I249" s="206"/>
      <c r="J249" s="207">
        <f>ROUND(I249*H249,2)</f>
        <v>0</v>
      </c>
      <c r="K249" s="208"/>
      <c r="L249" s="209"/>
      <c r="M249" s="210" t="s">
        <v>1</v>
      </c>
      <c r="N249" s="211" t="s">
        <v>42</v>
      </c>
      <c r="O249" s="78"/>
      <c r="P249" s="188">
        <f>O249*H249</f>
        <v>0</v>
      </c>
      <c r="Q249" s="188">
        <v>0</v>
      </c>
      <c r="R249" s="188">
        <f>Q249*H249</f>
        <v>0</v>
      </c>
      <c r="S249" s="188">
        <v>0</v>
      </c>
      <c r="T249" s="189">
        <f>S249*H249</f>
        <v>0</v>
      </c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R249" s="190" t="s">
        <v>103</v>
      </c>
      <c r="AT249" s="190" t="s">
        <v>201</v>
      </c>
      <c r="AU249" s="190" t="s">
        <v>81</v>
      </c>
      <c r="AY249" s="19" t="s">
        <v>165</v>
      </c>
      <c r="BE249" s="191">
        <f>IF(N249="základná",J249,0)</f>
        <v>0</v>
      </c>
      <c r="BF249" s="191">
        <f>IF(N249="znížená",J249,0)</f>
        <v>0</v>
      </c>
      <c r="BG249" s="191">
        <f>IF(N249="zákl. prenesená",J249,0)</f>
        <v>0</v>
      </c>
      <c r="BH249" s="191">
        <f>IF(N249="zníž. prenesená",J249,0)</f>
        <v>0</v>
      </c>
      <c r="BI249" s="191">
        <f>IF(N249="nulová",J249,0)</f>
        <v>0</v>
      </c>
      <c r="BJ249" s="19" t="s">
        <v>171</v>
      </c>
      <c r="BK249" s="191">
        <f>ROUND(I249*H249,2)</f>
        <v>0</v>
      </c>
      <c r="BL249" s="19" t="s">
        <v>91</v>
      </c>
      <c r="BM249" s="190" t="s">
        <v>4205</v>
      </c>
    </row>
    <row r="250" s="2" customFormat="1">
      <c r="A250" s="38"/>
      <c r="B250" s="39"/>
      <c r="C250" s="38"/>
      <c r="D250" s="193" t="s">
        <v>1053</v>
      </c>
      <c r="E250" s="38"/>
      <c r="F250" s="236" t="s">
        <v>4206</v>
      </c>
      <c r="G250" s="38"/>
      <c r="H250" s="38"/>
      <c r="I250" s="237"/>
      <c r="J250" s="38"/>
      <c r="K250" s="38"/>
      <c r="L250" s="39"/>
      <c r="M250" s="238"/>
      <c r="N250" s="239"/>
      <c r="O250" s="78"/>
      <c r="P250" s="78"/>
      <c r="Q250" s="78"/>
      <c r="R250" s="78"/>
      <c r="S250" s="78"/>
      <c r="T250" s="79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T250" s="19" t="s">
        <v>1053</v>
      </c>
      <c r="AU250" s="19" t="s">
        <v>81</v>
      </c>
    </row>
    <row r="251" s="2" customFormat="1" ht="16.5" customHeight="1">
      <c r="A251" s="38"/>
      <c r="B251" s="177"/>
      <c r="C251" s="201" t="s">
        <v>807</v>
      </c>
      <c r="D251" s="201" t="s">
        <v>201</v>
      </c>
      <c r="E251" s="202" t="s">
        <v>3999</v>
      </c>
      <c r="F251" s="203" t="s">
        <v>4000</v>
      </c>
      <c r="G251" s="204" t="s">
        <v>216</v>
      </c>
      <c r="H251" s="205">
        <v>1</v>
      </c>
      <c r="I251" s="206"/>
      <c r="J251" s="207">
        <f>ROUND(I251*H251,2)</f>
        <v>0</v>
      </c>
      <c r="K251" s="208"/>
      <c r="L251" s="209"/>
      <c r="M251" s="210" t="s">
        <v>1</v>
      </c>
      <c r="N251" s="211" t="s">
        <v>42</v>
      </c>
      <c r="O251" s="78"/>
      <c r="P251" s="188">
        <f>O251*H251</f>
        <v>0</v>
      </c>
      <c r="Q251" s="188">
        <v>0</v>
      </c>
      <c r="R251" s="188">
        <f>Q251*H251</f>
        <v>0</v>
      </c>
      <c r="S251" s="188">
        <v>0</v>
      </c>
      <c r="T251" s="189">
        <f>S251*H251</f>
        <v>0</v>
      </c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R251" s="190" t="s">
        <v>103</v>
      </c>
      <c r="AT251" s="190" t="s">
        <v>201</v>
      </c>
      <c r="AU251" s="190" t="s">
        <v>81</v>
      </c>
      <c r="AY251" s="19" t="s">
        <v>165</v>
      </c>
      <c r="BE251" s="191">
        <f>IF(N251="základná",J251,0)</f>
        <v>0</v>
      </c>
      <c r="BF251" s="191">
        <f>IF(N251="znížená",J251,0)</f>
        <v>0</v>
      </c>
      <c r="BG251" s="191">
        <f>IF(N251="zákl. prenesená",J251,0)</f>
        <v>0</v>
      </c>
      <c r="BH251" s="191">
        <f>IF(N251="zníž. prenesená",J251,0)</f>
        <v>0</v>
      </c>
      <c r="BI251" s="191">
        <f>IF(N251="nulová",J251,0)</f>
        <v>0</v>
      </c>
      <c r="BJ251" s="19" t="s">
        <v>171</v>
      </c>
      <c r="BK251" s="191">
        <f>ROUND(I251*H251,2)</f>
        <v>0</v>
      </c>
      <c r="BL251" s="19" t="s">
        <v>91</v>
      </c>
      <c r="BM251" s="190" t="s">
        <v>4207</v>
      </c>
    </row>
    <row r="252" s="2" customFormat="1" ht="16.5" customHeight="1">
      <c r="A252" s="38"/>
      <c r="B252" s="177"/>
      <c r="C252" s="201" t="s">
        <v>823</v>
      </c>
      <c r="D252" s="201" t="s">
        <v>201</v>
      </c>
      <c r="E252" s="202" t="s">
        <v>4002</v>
      </c>
      <c r="F252" s="203" t="s">
        <v>4003</v>
      </c>
      <c r="G252" s="204" t="s">
        <v>216</v>
      </c>
      <c r="H252" s="205">
        <v>1</v>
      </c>
      <c r="I252" s="206"/>
      <c r="J252" s="207">
        <f>ROUND(I252*H252,2)</f>
        <v>0</v>
      </c>
      <c r="K252" s="208"/>
      <c r="L252" s="209"/>
      <c r="M252" s="210" t="s">
        <v>1</v>
      </c>
      <c r="N252" s="211" t="s">
        <v>42</v>
      </c>
      <c r="O252" s="78"/>
      <c r="P252" s="188">
        <f>O252*H252</f>
        <v>0</v>
      </c>
      <c r="Q252" s="188">
        <v>0</v>
      </c>
      <c r="R252" s="188">
        <f>Q252*H252</f>
        <v>0</v>
      </c>
      <c r="S252" s="188">
        <v>0</v>
      </c>
      <c r="T252" s="189">
        <f>S252*H252</f>
        <v>0</v>
      </c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R252" s="190" t="s">
        <v>103</v>
      </c>
      <c r="AT252" s="190" t="s">
        <v>201</v>
      </c>
      <c r="AU252" s="190" t="s">
        <v>81</v>
      </c>
      <c r="AY252" s="19" t="s">
        <v>165</v>
      </c>
      <c r="BE252" s="191">
        <f>IF(N252="základná",J252,0)</f>
        <v>0</v>
      </c>
      <c r="BF252" s="191">
        <f>IF(N252="znížená",J252,0)</f>
        <v>0</v>
      </c>
      <c r="BG252" s="191">
        <f>IF(N252="zákl. prenesená",J252,0)</f>
        <v>0</v>
      </c>
      <c r="BH252" s="191">
        <f>IF(N252="zníž. prenesená",J252,0)</f>
        <v>0</v>
      </c>
      <c r="BI252" s="191">
        <f>IF(N252="nulová",J252,0)</f>
        <v>0</v>
      </c>
      <c r="BJ252" s="19" t="s">
        <v>171</v>
      </c>
      <c r="BK252" s="191">
        <f>ROUND(I252*H252,2)</f>
        <v>0</v>
      </c>
      <c r="BL252" s="19" t="s">
        <v>91</v>
      </c>
      <c r="BM252" s="190" t="s">
        <v>4208</v>
      </c>
    </row>
    <row r="253" s="2" customFormat="1" ht="24.15" customHeight="1">
      <c r="A253" s="38"/>
      <c r="B253" s="177"/>
      <c r="C253" s="201" t="s">
        <v>835</v>
      </c>
      <c r="D253" s="201" t="s">
        <v>201</v>
      </c>
      <c r="E253" s="202" t="s">
        <v>4209</v>
      </c>
      <c r="F253" s="203" t="s">
        <v>4210</v>
      </c>
      <c r="G253" s="204" t="s">
        <v>216</v>
      </c>
      <c r="H253" s="205">
        <v>1</v>
      </c>
      <c r="I253" s="206"/>
      <c r="J253" s="207">
        <f>ROUND(I253*H253,2)</f>
        <v>0</v>
      </c>
      <c r="K253" s="208"/>
      <c r="L253" s="209"/>
      <c r="M253" s="210" t="s">
        <v>1</v>
      </c>
      <c r="N253" s="211" t="s">
        <v>42</v>
      </c>
      <c r="O253" s="78"/>
      <c r="P253" s="188">
        <f>O253*H253</f>
        <v>0</v>
      </c>
      <c r="Q253" s="188">
        <v>0</v>
      </c>
      <c r="R253" s="188">
        <f>Q253*H253</f>
        <v>0</v>
      </c>
      <c r="S253" s="188">
        <v>0</v>
      </c>
      <c r="T253" s="189">
        <f>S253*H253</f>
        <v>0</v>
      </c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R253" s="190" t="s">
        <v>103</v>
      </c>
      <c r="AT253" s="190" t="s">
        <v>201</v>
      </c>
      <c r="AU253" s="190" t="s">
        <v>81</v>
      </c>
      <c r="AY253" s="19" t="s">
        <v>165</v>
      </c>
      <c r="BE253" s="191">
        <f>IF(N253="základná",J253,0)</f>
        <v>0</v>
      </c>
      <c r="BF253" s="191">
        <f>IF(N253="znížená",J253,0)</f>
        <v>0</v>
      </c>
      <c r="BG253" s="191">
        <f>IF(N253="zákl. prenesená",J253,0)</f>
        <v>0</v>
      </c>
      <c r="BH253" s="191">
        <f>IF(N253="zníž. prenesená",J253,0)</f>
        <v>0</v>
      </c>
      <c r="BI253" s="191">
        <f>IF(N253="nulová",J253,0)</f>
        <v>0</v>
      </c>
      <c r="BJ253" s="19" t="s">
        <v>171</v>
      </c>
      <c r="BK253" s="191">
        <f>ROUND(I253*H253,2)</f>
        <v>0</v>
      </c>
      <c r="BL253" s="19" t="s">
        <v>91</v>
      </c>
      <c r="BM253" s="190" t="s">
        <v>4211</v>
      </c>
    </row>
    <row r="254" s="2" customFormat="1" ht="24.15" customHeight="1">
      <c r="A254" s="38"/>
      <c r="B254" s="177"/>
      <c r="C254" s="201" t="s">
        <v>840</v>
      </c>
      <c r="D254" s="201" t="s">
        <v>201</v>
      </c>
      <c r="E254" s="202" t="s">
        <v>4212</v>
      </c>
      <c r="F254" s="203" t="s">
        <v>4213</v>
      </c>
      <c r="G254" s="204" t="s">
        <v>216</v>
      </c>
      <c r="H254" s="205">
        <v>1</v>
      </c>
      <c r="I254" s="206"/>
      <c r="J254" s="207">
        <f>ROUND(I254*H254,2)</f>
        <v>0</v>
      </c>
      <c r="K254" s="208"/>
      <c r="L254" s="209"/>
      <c r="M254" s="210" t="s">
        <v>1</v>
      </c>
      <c r="N254" s="211" t="s">
        <v>42</v>
      </c>
      <c r="O254" s="78"/>
      <c r="P254" s="188">
        <f>O254*H254</f>
        <v>0</v>
      </c>
      <c r="Q254" s="188">
        <v>0</v>
      </c>
      <c r="R254" s="188">
        <f>Q254*H254</f>
        <v>0</v>
      </c>
      <c r="S254" s="188">
        <v>0</v>
      </c>
      <c r="T254" s="189">
        <f>S254*H254</f>
        <v>0</v>
      </c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R254" s="190" t="s">
        <v>103</v>
      </c>
      <c r="AT254" s="190" t="s">
        <v>201</v>
      </c>
      <c r="AU254" s="190" t="s">
        <v>81</v>
      </c>
      <c r="AY254" s="19" t="s">
        <v>165</v>
      </c>
      <c r="BE254" s="191">
        <f>IF(N254="základná",J254,0)</f>
        <v>0</v>
      </c>
      <c r="BF254" s="191">
        <f>IF(N254="znížená",J254,0)</f>
        <v>0</v>
      </c>
      <c r="BG254" s="191">
        <f>IF(N254="zákl. prenesená",J254,0)</f>
        <v>0</v>
      </c>
      <c r="BH254" s="191">
        <f>IF(N254="zníž. prenesená",J254,0)</f>
        <v>0</v>
      </c>
      <c r="BI254" s="191">
        <f>IF(N254="nulová",J254,0)</f>
        <v>0</v>
      </c>
      <c r="BJ254" s="19" t="s">
        <v>171</v>
      </c>
      <c r="BK254" s="191">
        <f>ROUND(I254*H254,2)</f>
        <v>0</v>
      </c>
      <c r="BL254" s="19" t="s">
        <v>91</v>
      </c>
      <c r="BM254" s="190" t="s">
        <v>4214</v>
      </c>
    </row>
    <row r="255" s="2" customFormat="1" ht="24.15" customHeight="1">
      <c r="A255" s="38"/>
      <c r="B255" s="177"/>
      <c r="C255" s="201" t="s">
        <v>846</v>
      </c>
      <c r="D255" s="201" t="s">
        <v>201</v>
      </c>
      <c r="E255" s="202" t="s">
        <v>4215</v>
      </c>
      <c r="F255" s="203" t="s">
        <v>4216</v>
      </c>
      <c r="G255" s="204" t="s">
        <v>216</v>
      </c>
      <c r="H255" s="205">
        <v>1</v>
      </c>
      <c r="I255" s="206"/>
      <c r="J255" s="207">
        <f>ROUND(I255*H255,2)</f>
        <v>0</v>
      </c>
      <c r="K255" s="208"/>
      <c r="L255" s="209"/>
      <c r="M255" s="210" t="s">
        <v>1</v>
      </c>
      <c r="N255" s="211" t="s">
        <v>42</v>
      </c>
      <c r="O255" s="78"/>
      <c r="P255" s="188">
        <f>O255*H255</f>
        <v>0</v>
      </c>
      <c r="Q255" s="188">
        <v>0</v>
      </c>
      <c r="R255" s="188">
        <f>Q255*H255</f>
        <v>0</v>
      </c>
      <c r="S255" s="188">
        <v>0</v>
      </c>
      <c r="T255" s="189">
        <f>S255*H255</f>
        <v>0</v>
      </c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R255" s="190" t="s">
        <v>103</v>
      </c>
      <c r="AT255" s="190" t="s">
        <v>201</v>
      </c>
      <c r="AU255" s="190" t="s">
        <v>81</v>
      </c>
      <c r="AY255" s="19" t="s">
        <v>165</v>
      </c>
      <c r="BE255" s="191">
        <f>IF(N255="základná",J255,0)</f>
        <v>0</v>
      </c>
      <c r="BF255" s="191">
        <f>IF(N255="znížená",J255,0)</f>
        <v>0</v>
      </c>
      <c r="BG255" s="191">
        <f>IF(N255="zákl. prenesená",J255,0)</f>
        <v>0</v>
      </c>
      <c r="BH255" s="191">
        <f>IF(N255="zníž. prenesená",J255,0)</f>
        <v>0</v>
      </c>
      <c r="BI255" s="191">
        <f>IF(N255="nulová",J255,0)</f>
        <v>0</v>
      </c>
      <c r="BJ255" s="19" t="s">
        <v>171</v>
      </c>
      <c r="BK255" s="191">
        <f>ROUND(I255*H255,2)</f>
        <v>0</v>
      </c>
      <c r="BL255" s="19" t="s">
        <v>91</v>
      </c>
      <c r="BM255" s="190" t="s">
        <v>4217</v>
      </c>
    </row>
    <row r="256" s="2" customFormat="1" ht="24.15" customHeight="1">
      <c r="A256" s="38"/>
      <c r="B256" s="177"/>
      <c r="C256" s="201" t="s">
        <v>853</v>
      </c>
      <c r="D256" s="201" t="s">
        <v>201</v>
      </c>
      <c r="E256" s="202" t="s">
        <v>4218</v>
      </c>
      <c r="F256" s="203" t="s">
        <v>4219</v>
      </c>
      <c r="G256" s="204" t="s">
        <v>216</v>
      </c>
      <c r="H256" s="205">
        <v>1</v>
      </c>
      <c r="I256" s="206"/>
      <c r="J256" s="207">
        <f>ROUND(I256*H256,2)</f>
        <v>0</v>
      </c>
      <c r="K256" s="208"/>
      <c r="L256" s="209"/>
      <c r="M256" s="210" t="s">
        <v>1</v>
      </c>
      <c r="N256" s="211" t="s">
        <v>42</v>
      </c>
      <c r="O256" s="78"/>
      <c r="P256" s="188">
        <f>O256*H256</f>
        <v>0</v>
      </c>
      <c r="Q256" s="188">
        <v>0</v>
      </c>
      <c r="R256" s="188">
        <f>Q256*H256</f>
        <v>0</v>
      </c>
      <c r="S256" s="188">
        <v>0</v>
      </c>
      <c r="T256" s="189">
        <f>S256*H256</f>
        <v>0</v>
      </c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R256" s="190" t="s">
        <v>103</v>
      </c>
      <c r="AT256" s="190" t="s">
        <v>201</v>
      </c>
      <c r="AU256" s="190" t="s">
        <v>81</v>
      </c>
      <c r="AY256" s="19" t="s">
        <v>165</v>
      </c>
      <c r="BE256" s="191">
        <f>IF(N256="základná",J256,0)</f>
        <v>0</v>
      </c>
      <c r="BF256" s="191">
        <f>IF(N256="znížená",J256,0)</f>
        <v>0</v>
      </c>
      <c r="BG256" s="191">
        <f>IF(N256="zákl. prenesená",J256,0)</f>
        <v>0</v>
      </c>
      <c r="BH256" s="191">
        <f>IF(N256="zníž. prenesená",J256,0)</f>
        <v>0</v>
      </c>
      <c r="BI256" s="191">
        <f>IF(N256="nulová",J256,0)</f>
        <v>0</v>
      </c>
      <c r="BJ256" s="19" t="s">
        <v>171</v>
      </c>
      <c r="BK256" s="191">
        <f>ROUND(I256*H256,2)</f>
        <v>0</v>
      </c>
      <c r="BL256" s="19" t="s">
        <v>91</v>
      </c>
      <c r="BM256" s="190" t="s">
        <v>4220</v>
      </c>
    </row>
    <row r="257" s="2" customFormat="1" ht="16.5" customHeight="1">
      <c r="A257" s="38"/>
      <c r="B257" s="177"/>
      <c r="C257" s="201" t="s">
        <v>860</v>
      </c>
      <c r="D257" s="201" t="s">
        <v>201</v>
      </c>
      <c r="E257" s="202" t="s">
        <v>4221</v>
      </c>
      <c r="F257" s="203" t="s">
        <v>4222</v>
      </c>
      <c r="G257" s="204" t="s">
        <v>216</v>
      </c>
      <c r="H257" s="205">
        <v>1</v>
      </c>
      <c r="I257" s="206"/>
      <c r="J257" s="207">
        <f>ROUND(I257*H257,2)</f>
        <v>0</v>
      </c>
      <c r="K257" s="208"/>
      <c r="L257" s="209"/>
      <c r="M257" s="210" t="s">
        <v>1</v>
      </c>
      <c r="N257" s="211" t="s">
        <v>42</v>
      </c>
      <c r="O257" s="78"/>
      <c r="P257" s="188">
        <f>O257*H257</f>
        <v>0</v>
      </c>
      <c r="Q257" s="188">
        <v>0</v>
      </c>
      <c r="R257" s="188">
        <f>Q257*H257</f>
        <v>0</v>
      </c>
      <c r="S257" s="188">
        <v>0</v>
      </c>
      <c r="T257" s="189">
        <f>S257*H257</f>
        <v>0</v>
      </c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R257" s="190" t="s">
        <v>103</v>
      </c>
      <c r="AT257" s="190" t="s">
        <v>201</v>
      </c>
      <c r="AU257" s="190" t="s">
        <v>81</v>
      </c>
      <c r="AY257" s="19" t="s">
        <v>165</v>
      </c>
      <c r="BE257" s="191">
        <f>IF(N257="základná",J257,0)</f>
        <v>0</v>
      </c>
      <c r="BF257" s="191">
        <f>IF(N257="znížená",J257,0)</f>
        <v>0</v>
      </c>
      <c r="BG257" s="191">
        <f>IF(N257="zákl. prenesená",J257,0)</f>
        <v>0</v>
      </c>
      <c r="BH257" s="191">
        <f>IF(N257="zníž. prenesená",J257,0)</f>
        <v>0</v>
      </c>
      <c r="BI257" s="191">
        <f>IF(N257="nulová",J257,0)</f>
        <v>0</v>
      </c>
      <c r="BJ257" s="19" t="s">
        <v>171</v>
      </c>
      <c r="BK257" s="191">
        <f>ROUND(I257*H257,2)</f>
        <v>0</v>
      </c>
      <c r="BL257" s="19" t="s">
        <v>91</v>
      </c>
      <c r="BM257" s="190" t="s">
        <v>4223</v>
      </c>
    </row>
    <row r="258" s="2" customFormat="1" ht="16.5" customHeight="1">
      <c r="A258" s="38"/>
      <c r="B258" s="177"/>
      <c r="C258" s="201" t="s">
        <v>864</v>
      </c>
      <c r="D258" s="201" t="s">
        <v>201</v>
      </c>
      <c r="E258" s="202" t="s">
        <v>4224</v>
      </c>
      <c r="F258" s="203" t="s">
        <v>4225</v>
      </c>
      <c r="G258" s="204" t="s">
        <v>216</v>
      </c>
      <c r="H258" s="205">
        <v>1</v>
      </c>
      <c r="I258" s="206"/>
      <c r="J258" s="207">
        <f>ROUND(I258*H258,2)</f>
        <v>0</v>
      </c>
      <c r="K258" s="208"/>
      <c r="L258" s="209"/>
      <c r="M258" s="210" t="s">
        <v>1</v>
      </c>
      <c r="N258" s="211" t="s">
        <v>42</v>
      </c>
      <c r="O258" s="78"/>
      <c r="P258" s="188">
        <f>O258*H258</f>
        <v>0</v>
      </c>
      <c r="Q258" s="188">
        <v>0</v>
      </c>
      <c r="R258" s="188">
        <f>Q258*H258</f>
        <v>0</v>
      </c>
      <c r="S258" s="188">
        <v>0</v>
      </c>
      <c r="T258" s="189">
        <f>S258*H258</f>
        <v>0</v>
      </c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R258" s="190" t="s">
        <v>103</v>
      </c>
      <c r="AT258" s="190" t="s">
        <v>201</v>
      </c>
      <c r="AU258" s="190" t="s">
        <v>81</v>
      </c>
      <c r="AY258" s="19" t="s">
        <v>165</v>
      </c>
      <c r="BE258" s="191">
        <f>IF(N258="základná",J258,0)</f>
        <v>0</v>
      </c>
      <c r="BF258" s="191">
        <f>IF(N258="znížená",J258,0)</f>
        <v>0</v>
      </c>
      <c r="BG258" s="191">
        <f>IF(N258="zákl. prenesená",J258,0)</f>
        <v>0</v>
      </c>
      <c r="BH258" s="191">
        <f>IF(N258="zníž. prenesená",J258,0)</f>
        <v>0</v>
      </c>
      <c r="BI258" s="191">
        <f>IF(N258="nulová",J258,0)</f>
        <v>0</v>
      </c>
      <c r="BJ258" s="19" t="s">
        <v>171</v>
      </c>
      <c r="BK258" s="191">
        <f>ROUND(I258*H258,2)</f>
        <v>0</v>
      </c>
      <c r="BL258" s="19" t="s">
        <v>91</v>
      </c>
      <c r="BM258" s="190" t="s">
        <v>4226</v>
      </c>
    </row>
    <row r="259" s="2" customFormat="1" ht="16.5" customHeight="1">
      <c r="A259" s="38"/>
      <c r="B259" s="177"/>
      <c r="C259" s="201" t="s">
        <v>867</v>
      </c>
      <c r="D259" s="201" t="s">
        <v>201</v>
      </c>
      <c r="E259" s="202" t="s">
        <v>4227</v>
      </c>
      <c r="F259" s="203" t="s">
        <v>4228</v>
      </c>
      <c r="G259" s="204" t="s">
        <v>216</v>
      </c>
      <c r="H259" s="205">
        <v>1</v>
      </c>
      <c r="I259" s="206"/>
      <c r="J259" s="207">
        <f>ROUND(I259*H259,2)</f>
        <v>0</v>
      </c>
      <c r="K259" s="208"/>
      <c r="L259" s="209"/>
      <c r="M259" s="210" t="s">
        <v>1</v>
      </c>
      <c r="N259" s="211" t="s">
        <v>42</v>
      </c>
      <c r="O259" s="78"/>
      <c r="P259" s="188">
        <f>O259*H259</f>
        <v>0</v>
      </c>
      <c r="Q259" s="188">
        <v>0</v>
      </c>
      <c r="R259" s="188">
        <f>Q259*H259</f>
        <v>0</v>
      </c>
      <c r="S259" s="188">
        <v>0</v>
      </c>
      <c r="T259" s="189">
        <f>S259*H259</f>
        <v>0</v>
      </c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R259" s="190" t="s">
        <v>103</v>
      </c>
      <c r="AT259" s="190" t="s">
        <v>201</v>
      </c>
      <c r="AU259" s="190" t="s">
        <v>81</v>
      </c>
      <c r="AY259" s="19" t="s">
        <v>165</v>
      </c>
      <c r="BE259" s="191">
        <f>IF(N259="základná",J259,0)</f>
        <v>0</v>
      </c>
      <c r="BF259" s="191">
        <f>IF(N259="znížená",J259,0)</f>
        <v>0</v>
      </c>
      <c r="BG259" s="191">
        <f>IF(N259="zákl. prenesená",J259,0)</f>
        <v>0</v>
      </c>
      <c r="BH259" s="191">
        <f>IF(N259="zníž. prenesená",J259,0)</f>
        <v>0</v>
      </c>
      <c r="BI259" s="191">
        <f>IF(N259="nulová",J259,0)</f>
        <v>0</v>
      </c>
      <c r="BJ259" s="19" t="s">
        <v>171</v>
      </c>
      <c r="BK259" s="191">
        <f>ROUND(I259*H259,2)</f>
        <v>0</v>
      </c>
      <c r="BL259" s="19" t="s">
        <v>91</v>
      </c>
      <c r="BM259" s="190" t="s">
        <v>4229</v>
      </c>
    </row>
    <row r="260" s="2" customFormat="1" ht="16.5" customHeight="1">
      <c r="A260" s="38"/>
      <c r="B260" s="177"/>
      <c r="C260" s="201" t="s">
        <v>871</v>
      </c>
      <c r="D260" s="201" t="s">
        <v>201</v>
      </c>
      <c r="E260" s="202" t="s">
        <v>4230</v>
      </c>
      <c r="F260" s="203" t="s">
        <v>4231</v>
      </c>
      <c r="G260" s="204" t="s">
        <v>216</v>
      </c>
      <c r="H260" s="205">
        <v>1</v>
      </c>
      <c r="I260" s="206"/>
      <c r="J260" s="207">
        <f>ROUND(I260*H260,2)</f>
        <v>0</v>
      </c>
      <c r="K260" s="208"/>
      <c r="L260" s="209"/>
      <c r="M260" s="210" t="s">
        <v>1</v>
      </c>
      <c r="N260" s="211" t="s">
        <v>42</v>
      </c>
      <c r="O260" s="78"/>
      <c r="P260" s="188">
        <f>O260*H260</f>
        <v>0</v>
      </c>
      <c r="Q260" s="188">
        <v>0</v>
      </c>
      <c r="R260" s="188">
        <f>Q260*H260</f>
        <v>0</v>
      </c>
      <c r="S260" s="188">
        <v>0</v>
      </c>
      <c r="T260" s="189">
        <f>S260*H260</f>
        <v>0</v>
      </c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R260" s="190" t="s">
        <v>103</v>
      </c>
      <c r="AT260" s="190" t="s">
        <v>201</v>
      </c>
      <c r="AU260" s="190" t="s">
        <v>81</v>
      </c>
      <c r="AY260" s="19" t="s">
        <v>165</v>
      </c>
      <c r="BE260" s="191">
        <f>IF(N260="základná",J260,0)</f>
        <v>0</v>
      </c>
      <c r="BF260" s="191">
        <f>IF(N260="znížená",J260,0)</f>
        <v>0</v>
      </c>
      <c r="BG260" s="191">
        <f>IF(N260="zákl. prenesená",J260,0)</f>
        <v>0</v>
      </c>
      <c r="BH260" s="191">
        <f>IF(N260="zníž. prenesená",J260,0)</f>
        <v>0</v>
      </c>
      <c r="BI260" s="191">
        <f>IF(N260="nulová",J260,0)</f>
        <v>0</v>
      </c>
      <c r="BJ260" s="19" t="s">
        <v>171</v>
      </c>
      <c r="BK260" s="191">
        <f>ROUND(I260*H260,2)</f>
        <v>0</v>
      </c>
      <c r="BL260" s="19" t="s">
        <v>91</v>
      </c>
      <c r="BM260" s="190" t="s">
        <v>4232</v>
      </c>
    </row>
    <row r="261" s="2" customFormat="1" ht="16.5" customHeight="1">
      <c r="A261" s="38"/>
      <c r="B261" s="177"/>
      <c r="C261" s="201" t="s">
        <v>880</v>
      </c>
      <c r="D261" s="201" t="s">
        <v>201</v>
      </c>
      <c r="E261" s="202" t="s">
        <v>4233</v>
      </c>
      <c r="F261" s="203" t="s">
        <v>4234</v>
      </c>
      <c r="G261" s="204" t="s">
        <v>216</v>
      </c>
      <c r="H261" s="205">
        <v>1</v>
      </c>
      <c r="I261" s="206"/>
      <c r="J261" s="207">
        <f>ROUND(I261*H261,2)</f>
        <v>0</v>
      </c>
      <c r="K261" s="208"/>
      <c r="L261" s="209"/>
      <c r="M261" s="210" t="s">
        <v>1</v>
      </c>
      <c r="N261" s="211" t="s">
        <v>42</v>
      </c>
      <c r="O261" s="78"/>
      <c r="P261" s="188">
        <f>O261*H261</f>
        <v>0</v>
      </c>
      <c r="Q261" s="188">
        <v>0</v>
      </c>
      <c r="R261" s="188">
        <f>Q261*H261</f>
        <v>0</v>
      </c>
      <c r="S261" s="188">
        <v>0</v>
      </c>
      <c r="T261" s="189">
        <f>S261*H261</f>
        <v>0</v>
      </c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R261" s="190" t="s">
        <v>103</v>
      </c>
      <c r="AT261" s="190" t="s">
        <v>201</v>
      </c>
      <c r="AU261" s="190" t="s">
        <v>81</v>
      </c>
      <c r="AY261" s="19" t="s">
        <v>165</v>
      </c>
      <c r="BE261" s="191">
        <f>IF(N261="základná",J261,0)</f>
        <v>0</v>
      </c>
      <c r="BF261" s="191">
        <f>IF(N261="znížená",J261,0)</f>
        <v>0</v>
      </c>
      <c r="BG261" s="191">
        <f>IF(N261="zákl. prenesená",J261,0)</f>
        <v>0</v>
      </c>
      <c r="BH261" s="191">
        <f>IF(N261="zníž. prenesená",J261,0)</f>
        <v>0</v>
      </c>
      <c r="BI261" s="191">
        <f>IF(N261="nulová",J261,0)</f>
        <v>0</v>
      </c>
      <c r="BJ261" s="19" t="s">
        <v>171</v>
      </c>
      <c r="BK261" s="191">
        <f>ROUND(I261*H261,2)</f>
        <v>0</v>
      </c>
      <c r="BL261" s="19" t="s">
        <v>91</v>
      </c>
      <c r="BM261" s="190" t="s">
        <v>4235</v>
      </c>
    </row>
    <row r="262" s="2" customFormat="1" ht="21.75" customHeight="1">
      <c r="A262" s="38"/>
      <c r="B262" s="177"/>
      <c r="C262" s="201" t="s">
        <v>884</v>
      </c>
      <c r="D262" s="201" t="s">
        <v>201</v>
      </c>
      <c r="E262" s="202" t="s">
        <v>4023</v>
      </c>
      <c r="F262" s="203" t="s">
        <v>4024</v>
      </c>
      <c r="G262" s="204" t="s">
        <v>216</v>
      </c>
      <c r="H262" s="205">
        <v>8</v>
      </c>
      <c r="I262" s="206"/>
      <c r="J262" s="207">
        <f>ROUND(I262*H262,2)</f>
        <v>0</v>
      </c>
      <c r="K262" s="208"/>
      <c r="L262" s="209"/>
      <c r="M262" s="210" t="s">
        <v>1</v>
      </c>
      <c r="N262" s="211" t="s">
        <v>42</v>
      </c>
      <c r="O262" s="78"/>
      <c r="P262" s="188">
        <f>O262*H262</f>
        <v>0</v>
      </c>
      <c r="Q262" s="188">
        <v>0</v>
      </c>
      <c r="R262" s="188">
        <f>Q262*H262</f>
        <v>0</v>
      </c>
      <c r="S262" s="188">
        <v>0</v>
      </c>
      <c r="T262" s="189">
        <f>S262*H262</f>
        <v>0</v>
      </c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R262" s="190" t="s">
        <v>103</v>
      </c>
      <c r="AT262" s="190" t="s">
        <v>201</v>
      </c>
      <c r="AU262" s="190" t="s">
        <v>81</v>
      </c>
      <c r="AY262" s="19" t="s">
        <v>165</v>
      </c>
      <c r="BE262" s="191">
        <f>IF(N262="základná",J262,0)</f>
        <v>0</v>
      </c>
      <c r="BF262" s="191">
        <f>IF(N262="znížená",J262,0)</f>
        <v>0</v>
      </c>
      <c r="BG262" s="191">
        <f>IF(N262="zákl. prenesená",J262,0)</f>
        <v>0</v>
      </c>
      <c r="BH262" s="191">
        <f>IF(N262="zníž. prenesená",J262,0)</f>
        <v>0</v>
      </c>
      <c r="BI262" s="191">
        <f>IF(N262="nulová",J262,0)</f>
        <v>0</v>
      </c>
      <c r="BJ262" s="19" t="s">
        <v>171</v>
      </c>
      <c r="BK262" s="191">
        <f>ROUND(I262*H262,2)</f>
        <v>0</v>
      </c>
      <c r="BL262" s="19" t="s">
        <v>91</v>
      </c>
      <c r="BM262" s="190" t="s">
        <v>4236</v>
      </c>
    </row>
    <row r="263" s="2" customFormat="1" ht="16.5" customHeight="1">
      <c r="A263" s="38"/>
      <c r="B263" s="177"/>
      <c r="C263" s="201" t="s">
        <v>890</v>
      </c>
      <c r="D263" s="201" t="s">
        <v>201</v>
      </c>
      <c r="E263" s="202" t="s">
        <v>4026</v>
      </c>
      <c r="F263" s="203" t="s">
        <v>4027</v>
      </c>
      <c r="G263" s="204" t="s">
        <v>216</v>
      </c>
      <c r="H263" s="205">
        <v>8</v>
      </c>
      <c r="I263" s="206"/>
      <c r="J263" s="207">
        <f>ROUND(I263*H263,2)</f>
        <v>0</v>
      </c>
      <c r="K263" s="208"/>
      <c r="L263" s="209"/>
      <c r="M263" s="210" t="s">
        <v>1</v>
      </c>
      <c r="N263" s="211" t="s">
        <v>42</v>
      </c>
      <c r="O263" s="78"/>
      <c r="P263" s="188">
        <f>O263*H263</f>
        <v>0</v>
      </c>
      <c r="Q263" s="188">
        <v>0</v>
      </c>
      <c r="R263" s="188">
        <f>Q263*H263</f>
        <v>0</v>
      </c>
      <c r="S263" s="188">
        <v>0</v>
      </c>
      <c r="T263" s="189">
        <f>S263*H263</f>
        <v>0</v>
      </c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R263" s="190" t="s">
        <v>103</v>
      </c>
      <c r="AT263" s="190" t="s">
        <v>201</v>
      </c>
      <c r="AU263" s="190" t="s">
        <v>81</v>
      </c>
      <c r="AY263" s="19" t="s">
        <v>165</v>
      </c>
      <c r="BE263" s="191">
        <f>IF(N263="základná",J263,0)</f>
        <v>0</v>
      </c>
      <c r="BF263" s="191">
        <f>IF(N263="znížená",J263,0)</f>
        <v>0</v>
      </c>
      <c r="BG263" s="191">
        <f>IF(N263="zákl. prenesená",J263,0)</f>
        <v>0</v>
      </c>
      <c r="BH263" s="191">
        <f>IF(N263="zníž. prenesená",J263,0)</f>
        <v>0</v>
      </c>
      <c r="BI263" s="191">
        <f>IF(N263="nulová",J263,0)</f>
        <v>0</v>
      </c>
      <c r="BJ263" s="19" t="s">
        <v>171</v>
      </c>
      <c r="BK263" s="191">
        <f>ROUND(I263*H263,2)</f>
        <v>0</v>
      </c>
      <c r="BL263" s="19" t="s">
        <v>91</v>
      </c>
      <c r="BM263" s="190" t="s">
        <v>4237</v>
      </c>
    </row>
    <row r="264" s="2" customFormat="1" ht="21.75" customHeight="1">
      <c r="A264" s="38"/>
      <c r="B264" s="177"/>
      <c r="C264" s="201" t="s">
        <v>894</v>
      </c>
      <c r="D264" s="201" t="s">
        <v>201</v>
      </c>
      <c r="E264" s="202" t="s">
        <v>4032</v>
      </c>
      <c r="F264" s="203" t="s">
        <v>4033</v>
      </c>
      <c r="G264" s="204" t="s">
        <v>216</v>
      </c>
      <c r="H264" s="205">
        <v>8</v>
      </c>
      <c r="I264" s="206"/>
      <c r="J264" s="207">
        <f>ROUND(I264*H264,2)</f>
        <v>0</v>
      </c>
      <c r="K264" s="208"/>
      <c r="L264" s="209"/>
      <c r="M264" s="210" t="s">
        <v>1</v>
      </c>
      <c r="N264" s="211" t="s">
        <v>42</v>
      </c>
      <c r="O264" s="78"/>
      <c r="P264" s="188">
        <f>O264*H264</f>
        <v>0</v>
      </c>
      <c r="Q264" s="188">
        <v>0</v>
      </c>
      <c r="R264" s="188">
        <f>Q264*H264</f>
        <v>0</v>
      </c>
      <c r="S264" s="188">
        <v>0</v>
      </c>
      <c r="T264" s="189">
        <f>S264*H264</f>
        <v>0</v>
      </c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R264" s="190" t="s">
        <v>103</v>
      </c>
      <c r="AT264" s="190" t="s">
        <v>201</v>
      </c>
      <c r="AU264" s="190" t="s">
        <v>81</v>
      </c>
      <c r="AY264" s="19" t="s">
        <v>165</v>
      </c>
      <c r="BE264" s="191">
        <f>IF(N264="základná",J264,0)</f>
        <v>0</v>
      </c>
      <c r="BF264" s="191">
        <f>IF(N264="znížená",J264,0)</f>
        <v>0</v>
      </c>
      <c r="BG264" s="191">
        <f>IF(N264="zákl. prenesená",J264,0)</f>
        <v>0</v>
      </c>
      <c r="BH264" s="191">
        <f>IF(N264="zníž. prenesená",J264,0)</f>
        <v>0</v>
      </c>
      <c r="BI264" s="191">
        <f>IF(N264="nulová",J264,0)</f>
        <v>0</v>
      </c>
      <c r="BJ264" s="19" t="s">
        <v>171</v>
      </c>
      <c r="BK264" s="191">
        <f>ROUND(I264*H264,2)</f>
        <v>0</v>
      </c>
      <c r="BL264" s="19" t="s">
        <v>91</v>
      </c>
      <c r="BM264" s="190" t="s">
        <v>4238</v>
      </c>
    </row>
    <row r="265" s="2" customFormat="1" ht="16.5" customHeight="1">
      <c r="A265" s="38"/>
      <c r="B265" s="177"/>
      <c r="C265" s="201" t="s">
        <v>898</v>
      </c>
      <c r="D265" s="201" t="s">
        <v>201</v>
      </c>
      <c r="E265" s="202" t="s">
        <v>4026</v>
      </c>
      <c r="F265" s="203" t="s">
        <v>4027</v>
      </c>
      <c r="G265" s="204" t="s">
        <v>216</v>
      </c>
      <c r="H265" s="205">
        <v>8</v>
      </c>
      <c r="I265" s="206"/>
      <c r="J265" s="207">
        <f>ROUND(I265*H265,2)</f>
        <v>0</v>
      </c>
      <c r="K265" s="208"/>
      <c r="L265" s="209"/>
      <c r="M265" s="210" t="s">
        <v>1</v>
      </c>
      <c r="N265" s="211" t="s">
        <v>42</v>
      </c>
      <c r="O265" s="78"/>
      <c r="P265" s="188">
        <f>O265*H265</f>
        <v>0</v>
      </c>
      <c r="Q265" s="188">
        <v>0</v>
      </c>
      <c r="R265" s="188">
        <f>Q265*H265</f>
        <v>0</v>
      </c>
      <c r="S265" s="188">
        <v>0</v>
      </c>
      <c r="T265" s="189">
        <f>S265*H265</f>
        <v>0</v>
      </c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R265" s="190" t="s">
        <v>103</v>
      </c>
      <c r="AT265" s="190" t="s">
        <v>201</v>
      </c>
      <c r="AU265" s="190" t="s">
        <v>81</v>
      </c>
      <c r="AY265" s="19" t="s">
        <v>165</v>
      </c>
      <c r="BE265" s="191">
        <f>IF(N265="základná",J265,0)</f>
        <v>0</v>
      </c>
      <c r="BF265" s="191">
        <f>IF(N265="znížená",J265,0)</f>
        <v>0</v>
      </c>
      <c r="BG265" s="191">
        <f>IF(N265="zákl. prenesená",J265,0)</f>
        <v>0</v>
      </c>
      <c r="BH265" s="191">
        <f>IF(N265="zníž. prenesená",J265,0)</f>
        <v>0</v>
      </c>
      <c r="BI265" s="191">
        <f>IF(N265="nulová",J265,0)</f>
        <v>0</v>
      </c>
      <c r="BJ265" s="19" t="s">
        <v>171</v>
      </c>
      <c r="BK265" s="191">
        <f>ROUND(I265*H265,2)</f>
        <v>0</v>
      </c>
      <c r="BL265" s="19" t="s">
        <v>91</v>
      </c>
      <c r="BM265" s="190" t="s">
        <v>4239</v>
      </c>
    </row>
    <row r="266" s="2" customFormat="1" ht="21.75" customHeight="1">
      <c r="A266" s="38"/>
      <c r="B266" s="177"/>
      <c r="C266" s="201" t="s">
        <v>902</v>
      </c>
      <c r="D266" s="201" t="s">
        <v>201</v>
      </c>
      <c r="E266" s="202" t="s">
        <v>4240</v>
      </c>
      <c r="F266" s="203" t="s">
        <v>4241</v>
      </c>
      <c r="G266" s="204" t="s">
        <v>216</v>
      </c>
      <c r="H266" s="205">
        <v>4</v>
      </c>
      <c r="I266" s="206"/>
      <c r="J266" s="207">
        <f>ROUND(I266*H266,2)</f>
        <v>0</v>
      </c>
      <c r="K266" s="208"/>
      <c r="L266" s="209"/>
      <c r="M266" s="210" t="s">
        <v>1</v>
      </c>
      <c r="N266" s="211" t="s">
        <v>42</v>
      </c>
      <c r="O266" s="78"/>
      <c r="P266" s="188">
        <f>O266*H266</f>
        <v>0</v>
      </c>
      <c r="Q266" s="188">
        <v>0</v>
      </c>
      <c r="R266" s="188">
        <f>Q266*H266</f>
        <v>0</v>
      </c>
      <c r="S266" s="188">
        <v>0</v>
      </c>
      <c r="T266" s="189">
        <f>S266*H266</f>
        <v>0</v>
      </c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R266" s="190" t="s">
        <v>103</v>
      </c>
      <c r="AT266" s="190" t="s">
        <v>201</v>
      </c>
      <c r="AU266" s="190" t="s">
        <v>81</v>
      </c>
      <c r="AY266" s="19" t="s">
        <v>165</v>
      </c>
      <c r="BE266" s="191">
        <f>IF(N266="základná",J266,0)</f>
        <v>0</v>
      </c>
      <c r="BF266" s="191">
        <f>IF(N266="znížená",J266,0)</f>
        <v>0</v>
      </c>
      <c r="BG266" s="191">
        <f>IF(N266="zákl. prenesená",J266,0)</f>
        <v>0</v>
      </c>
      <c r="BH266" s="191">
        <f>IF(N266="zníž. prenesená",J266,0)</f>
        <v>0</v>
      </c>
      <c r="BI266" s="191">
        <f>IF(N266="nulová",J266,0)</f>
        <v>0</v>
      </c>
      <c r="BJ266" s="19" t="s">
        <v>171</v>
      </c>
      <c r="BK266" s="191">
        <f>ROUND(I266*H266,2)</f>
        <v>0</v>
      </c>
      <c r="BL266" s="19" t="s">
        <v>91</v>
      </c>
      <c r="BM266" s="190" t="s">
        <v>4242</v>
      </c>
    </row>
    <row r="267" s="2" customFormat="1" ht="16.5" customHeight="1">
      <c r="A267" s="38"/>
      <c r="B267" s="177"/>
      <c r="C267" s="201" t="s">
        <v>907</v>
      </c>
      <c r="D267" s="201" t="s">
        <v>201</v>
      </c>
      <c r="E267" s="202" t="s">
        <v>4243</v>
      </c>
      <c r="F267" s="203" t="s">
        <v>4244</v>
      </c>
      <c r="G267" s="204" t="s">
        <v>216</v>
      </c>
      <c r="H267" s="205">
        <v>4</v>
      </c>
      <c r="I267" s="206"/>
      <c r="J267" s="207">
        <f>ROUND(I267*H267,2)</f>
        <v>0</v>
      </c>
      <c r="K267" s="208"/>
      <c r="L267" s="209"/>
      <c r="M267" s="210" t="s">
        <v>1</v>
      </c>
      <c r="N267" s="211" t="s">
        <v>42</v>
      </c>
      <c r="O267" s="78"/>
      <c r="P267" s="188">
        <f>O267*H267</f>
        <v>0</v>
      </c>
      <c r="Q267" s="188">
        <v>0</v>
      </c>
      <c r="R267" s="188">
        <f>Q267*H267</f>
        <v>0</v>
      </c>
      <c r="S267" s="188">
        <v>0</v>
      </c>
      <c r="T267" s="189">
        <f>S267*H267</f>
        <v>0</v>
      </c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R267" s="190" t="s">
        <v>103</v>
      </c>
      <c r="AT267" s="190" t="s">
        <v>201</v>
      </c>
      <c r="AU267" s="190" t="s">
        <v>81</v>
      </c>
      <c r="AY267" s="19" t="s">
        <v>165</v>
      </c>
      <c r="BE267" s="191">
        <f>IF(N267="základná",J267,0)</f>
        <v>0</v>
      </c>
      <c r="BF267" s="191">
        <f>IF(N267="znížená",J267,0)</f>
        <v>0</v>
      </c>
      <c r="BG267" s="191">
        <f>IF(N267="zákl. prenesená",J267,0)</f>
        <v>0</v>
      </c>
      <c r="BH267" s="191">
        <f>IF(N267="zníž. prenesená",J267,0)</f>
        <v>0</v>
      </c>
      <c r="BI267" s="191">
        <f>IF(N267="nulová",J267,0)</f>
        <v>0</v>
      </c>
      <c r="BJ267" s="19" t="s">
        <v>171</v>
      </c>
      <c r="BK267" s="191">
        <f>ROUND(I267*H267,2)</f>
        <v>0</v>
      </c>
      <c r="BL267" s="19" t="s">
        <v>91</v>
      </c>
      <c r="BM267" s="190" t="s">
        <v>4245</v>
      </c>
    </row>
    <row r="268" s="2" customFormat="1" ht="16.5" customHeight="1">
      <c r="A268" s="38"/>
      <c r="B268" s="177"/>
      <c r="C268" s="201" t="s">
        <v>911</v>
      </c>
      <c r="D268" s="201" t="s">
        <v>201</v>
      </c>
      <c r="E268" s="202" t="s">
        <v>4246</v>
      </c>
      <c r="F268" s="203" t="s">
        <v>4247</v>
      </c>
      <c r="G268" s="204" t="s">
        <v>216</v>
      </c>
      <c r="H268" s="205">
        <v>4</v>
      </c>
      <c r="I268" s="206"/>
      <c r="J268" s="207">
        <f>ROUND(I268*H268,2)</f>
        <v>0</v>
      </c>
      <c r="K268" s="208"/>
      <c r="L268" s="209"/>
      <c r="M268" s="210" t="s">
        <v>1</v>
      </c>
      <c r="N268" s="211" t="s">
        <v>42</v>
      </c>
      <c r="O268" s="78"/>
      <c r="P268" s="188">
        <f>O268*H268</f>
        <v>0</v>
      </c>
      <c r="Q268" s="188">
        <v>0</v>
      </c>
      <c r="R268" s="188">
        <f>Q268*H268</f>
        <v>0</v>
      </c>
      <c r="S268" s="188">
        <v>0</v>
      </c>
      <c r="T268" s="189">
        <f>S268*H268</f>
        <v>0</v>
      </c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R268" s="190" t="s">
        <v>103</v>
      </c>
      <c r="AT268" s="190" t="s">
        <v>201</v>
      </c>
      <c r="AU268" s="190" t="s">
        <v>81</v>
      </c>
      <c r="AY268" s="19" t="s">
        <v>165</v>
      </c>
      <c r="BE268" s="191">
        <f>IF(N268="základná",J268,0)</f>
        <v>0</v>
      </c>
      <c r="BF268" s="191">
        <f>IF(N268="znížená",J268,0)</f>
        <v>0</v>
      </c>
      <c r="BG268" s="191">
        <f>IF(N268="zákl. prenesená",J268,0)</f>
        <v>0</v>
      </c>
      <c r="BH268" s="191">
        <f>IF(N268="zníž. prenesená",J268,0)</f>
        <v>0</v>
      </c>
      <c r="BI268" s="191">
        <f>IF(N268="nulová",J268,0)</f>
        <v>0</v>
      </c>
      <c r="BJ268" s="19" t="s">
        <v>171</v>
      </c>
      <c r="BK268" s="191">
        <f>ROUND(I268*H268,2)</f>
        <v>0</v>
      </c>
      <c r="BL268" s="19" t="s">
        <v>91</v>
      </c>
      <c r="BM268" s="190" t="s">
        <v>4248</v>
      </c>
    </row>
    <row r="269" s="2" customFormat="1" ht="21.75" customHeight="1">
      <c r="A269" s="38"/>
      <c r="B269" s="177"/>
      <c r="C269" s="201" t="s">
        <v>916</v>
      </c>
      <c r="D269" s="201" t="s">
        <v>201</v>
      </c>
      <c r="E269" s="202" t="s">
        <v>4249</v>
      </c>
      <c r="F269" s="203" t="s">
        <v>4250</v>
      </c>
      <c r="G269" s="204" t="s">
        <v>216</v>
      </c>
      <c r="H269" s="205">
        <v>4</v>
      </c>
      <c r="I269" s="206"/>
      <c r="J269" s="207">
        <f>ROUND(I269*H269,2)</f>
        <v>0</v>
      </c>
      <c r="K269" s="208"/>
      <c r="L269" s="209"/>
      <c r="M269" s="210" t="s">
        <v>1</v>
      </c>
      <c r="N269" s="211" t="s">
        <v>42</v>
      </c>
      <c r="O269" s="78"/>
      <c r="P269" s="188">
        <f>O269*H269</f>
        <v>0</v>
      </c>
      <c r="Q269" s="188">
        <v>0</v>
      </c>
      <c r="R269" s="188">
        <f>Q269*H269</f>
        <v>0</v>
      </c>
      <c r="S269" s="188">
        <v>0</v>
      </c>
      <c r="T269" s="189">
        <f>S269*H269</f>
        <v>0</v>
      </c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R269" s="190" t="s">
        <v>103</v>
      </c>
      <c r="AT269" s="190" t="s">
        <v>201</v>
      </c>
      <c r="AU269" s="190" t="s">
        <v>81</v>
      </c>
      <c r="AY269" s="19" t="s">
        <v>165</v>
      </c>
      <c r="BE269" s="191">
        <f>IF(N269="základná",J269,0)</f>
        <v>0</v>
      </c>
      <c r="BF269" s="191">
        <f>IF(N269="znížená",J269,0)</f>
        <v>0</v>
      </c>
      <c r="BG269" s="191">
        <f>IF(N269="zákl. prenesená",J269,0)</f>
        <v>0</v>
      </c>
      <c r="BH269" s="191">
        <f>IF(N269="zníž. prenesená",J269,0)</f>
        <v>0</v>
      </c>
      <c r="BI269" s="191">
        <f>IF(N269="nulová",J269,0)</f>
        <v>0</v>
      </c>
      <c r="BJ269" s="19" t="s">
        <v>171</v>
      </c>
      <c r="BK269" s="191">
        <f>ROUND(I269*H269,2)</f>
        <v>0</v>
      </c>
      <c r="BL269" s="19" t="s">
        <v>91</v>
      </c>
      <c r="BM269" s="190" t="s">
        <v>4251</v>
      </c>
    </row>
    <row r="270" s="2" customFormat="1" ht="16.5" customHeight="1">
      <c r="A270" s="38"/>
      <c r="B270" s="177"/>
      <c r="C270" s="201" t="s">
        <v>920</v>
      </c>
      <c r="D270" s="201" t="s">
        <v>201</v>
      </c>
      <c r="E270" s="202" t="s">
        <v>4252</v>
      </c>
      <c r="F270" s="203" t="s">
        <v>4244</v>
      </c>
      <c r="G270" s="204" t="s">
        <v>216</v>
      </c>
      <c r="H270" s="205">
        <v>4</v>
      </c>
      <c r="I270" s="206"/>
      <c r="J270" s="207">
        <f>ROUND(I270*H270,2)</f>
        <v>0</v>
      </c>
      <c r="K270" s="208"/>
      <c r="L270" s="209"/>
      <c r="M270" s="210" t="s">
        <v>1</v>
      </c>
      <c r="N270" s="211" t="s">
        <v>42</v>
      </c>
      <c r="O270" s="78"/>
      <c r="P270" s="188">
        <f>O270*H270</f>
        <v>0</v>
      </c>
      <c r="Q270" s="188">
        <v>0</v>
      </c>
      <c r="R270" s="188">
        <f>Q270*H270</f>
        <v>0</v>
      </c>
      <c r="S270" s="188">
        <v>0</v>
      </c>
      <c r="T270" s="189">
        <f>S270*H270</f>
        <v>0</v>
      </c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R270" s="190" t="s">
        <v>103</v>
      </c>
      <c r="AT270" s="190" t="s">
        <v>201</v>
      </c>
      <c r="AU270" s="190" t="s">
        <v>81</v>
      </c>
      <c r="AY270" s="19" t="s">
        <v>165</v>
      </c>
      <c r="BE270" s="191">
        <f>IF(N270="základná",J270,0)</f>
        <v>0</v>
      </c>
      <c r="BF270" s="191">
        <f>IF(N270="znížená",J270,0)</f>
        <v>0</v>
      </c>
      <c r="BG270" s="191">
        <f>IF(N270="zákl. prenesená",J270,0)</f>
        <v>0</v>
      </c>
      <c r="BH270" s="191">
        <f>IF(N270="zníž. prenesená",J270,0)</f>
        <v>0</v>
      </c>
      <c r="BI270" s="191">
        <f>IF(N270="nulová",J270,0)</f>
        <v>0</v>
      </c>
      <c r="BJ270" s="19" t="s">
        <v>171</v>
      </c>
      <c r="BK270" s="191">
        <f>ROUND(I270*H270,2)</f>
        <v>0</v>
      </c>
      <c r="BL270" s="19" t="s">
        <v>91</v>
      </c>
      <c r="BM270" s="190" t="s">
        <v>4253</v>
      </c>
    </row>
    <row r="271" s="12" customFormat="1" ht="25.92" customHeight="1">
      <c r="A271" s="12"/>
      <c r="B271" s="164"/>
      <c r="C271" s="12"/>
      <c r="D271" s="165" t="s">
        <v>75</v>
      </c>
      <c r="E271" s="166" t="s">
        <v>4254</v>
      </c>
      <c r="F271" s="166" t="s">
        <v>4255</v>
      </c>
      <c r="G271" s="12"/>
      <c r="H271" s="12"/>
      <c r="I271" s="167"/>
      <c r="J271" s="168">
        <f>BK271</f>
        <v>0</v>
      </c>
      <c r="K271" s="12"/>
      <c r="L271" s="164"/>
      <c r="M271" s="169"/>
      <c r="N271" s="170"/>
      <c r="O271" s="170"/>
      <c r="P271" s="171">
        <f>P272+SUM(P273:P293)</f>
        <v>0</v>
      </c>
      <c r="Q271" s="170"/>
      <c r="R271" s="171">
        <f>R272+SUM(R273:R293)</f>
        <v>0</v>
      </c>
      <c r="S271" s="170"/>
      <c r="T271" s="172">
        <f>T272+SUM(T273:T293)</f>
        <v>0</v>
      </c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R271" s="165" t="s">
        <v>81</v>
      </c>
      <c r="AT271" s="173" t="s">
        <v>75</v>
      </c>
      <c r="AU271" s="173" t="s">
        <v>76</v>
      </c>
      <c r="AY271" s="165" t="s">
        <v>165</v>
      </c>
      <c r="BK271" s="174">
        <f>BK272+SUM(BK273:BK293)</f>
        <v>0</v>
      </c>
    </row>
    <row r="272" s="2" customFormat="1" ht="16.5" customHeight="1">
      <c r="A272" s="38"/>
      <c r="B272" s="177"/>
      <c r="C272" s="201" t="s">
        <v>924</v>
      </c>
      <c r="D272" s="201" t="s">
        <v>201</v>
      </c>
      <c r="E272" s="202" t="s">
        <v>4256</v>
      </c>
      <c r="F272" s="203" t="s">
        <v>4257</v>
      </c>
      <c r="G272" s="204" t="s">
        <v>216</v>
      </c>
      <c r="H272" s="205">
        <v>1</v>
      </c>
      <c r="I272" s="206"/>
      <c r="J272" s="207">
        <f>ROUND(I272*H272,2)</f>
        <v>0</v>
      </c>
      <c r="K272" s="208"/>
      <c r="L272" s="209"/>
      <c r="M272" s="210" t="s">
        <v>1</v>
      </c>
      <c r="N272" s="211" t="s">
        <v>42</v>
      </c>
      <c r="O272" s="78"/>
      <c r="P272" s="188">
        <f>O272*H272</f>
        <v>0</v>
      </c>
      <c r="Q272" s="188">
        <v>0</v>
      </c>
      <c r="R272" s="188">
        <f>Q272*H272</f>
        <v>0</v>
      </c>
      <c r="S272" s="188">
        <v>0</v>
      </c>
      <c r="T272" s="189">
        <f>S272*H272</f>
        <v>0</v>
      </c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R272" s="190" t="s">
        <v>103</v>
      </c>
      <c r="AT272" s="190" t="s">
        <v>201</v>
      </c>
      <c r="AU272" s="190" t="s">
        <v>81</v>
      </c>
      <c r="AY272" s="19" t="s">
        <v>165</v>
      </c>
      <c r="BE272" s="191">
        <f>IF(N272="základná",J272,0)</f>
        <v>0</v>
      </c>
      <c r="BF272" s="191">
        <f>IF(N272="znížená",J272,0)</f>
        <v>0</v>
      </c>
      <c r="BG272" s="191">
        <f>IF(N272="zákl. prenesená",J272,0)</f>
        <v>0</v>
      </c>
      <c r="BH272" s="191">
        <f>IF(N272="zníž. prenesená",J272,0)</f>
        <v>0</v>
      </c>
      <c r="BI272" s="191">
        <f>IF(N272="nulová",J272,0)</f>
        <v>0</v>
      </c>
      <c r="BJ272" s="19" t="s">
        <v>171</v>
      </c>
      <c r="BK272" s="191">
        <f>ROUND(I272*H272,2)</f>
        <v>0</v>
      </c>
      <c r="BL272" s="19" t="s">
        <v>91</v>
      </c>
      <c r="BM272" s="190" t="s">
        <v>4258</v>
      </c>
    </row>
    <row r="273" s="2" customFormat="1" ht="16.5" customHeight="1">
      <c r="A273" s="38"/>
      <c r="B273" s="177"/>
      <c r="C273" s="201" t="s">
        <v>933</v>
      </c>
      <c r="D273" s="201" t="s">
        <v>201</v>
      </c>
      <c r="E273" s="202" t="s">
        <v>4256</v>
      </c>
      <c r="F273" s="203" t="s">
        <v>4257</v>
      </c>
      <c r="G273" s="204" t="s">
        <v>216</v>
      </c>
      <c r="H273" s="205">
        <v>1</v>
      </c>
      <c r="I273" s="206"/>
      <c r="J273" s="207">
        <f>ROUND(I273*H273,2)</f>
        <v>0</v>
      </c>
      <c r="K273" s="208"/>
      <c r="L273" s="209"/>
      <c r="M273" s="210" t="s">
        <v>1</v>
      </c>
      <c r="N273" s="211" t="s">
        <v>42</v>
      </c>
      <c r="O273" s="78"/>
      <c r="P273" s="188">
        <f>O273*H273</f>
        <v>0</v>
      </c>
      <c r="Q273" s="188">
        <v>0</v>
      </c>
      <c r="R273" s="188">
        <f>Q273*H273</f>
        <v>0</v>
      </c>
      <c r="S273" s="188">
        <v>0</v>
      </c>
      <c r="T273" s="189">
        <f>S273*H273</f>
        <v>0</v>
      </c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R273" s="190" t="s">
        <v>103</v>
      </c>
      <c r="AT273" s="190" t="s">
        <v>201</v>
      </c>
      <c r="AU273" s="190" t="s">
        <v>81</v>
      </c>
      <c r="AY273" s="19" t="s">
        <v>165</v>
      </c>
      <c r="BE273" s="191">
        <f>IF(N273="základná",J273,0)</f>
        <v>0</v>
      </c>
      <c r="BF273" s="191">
        <f>IF(N273="znížená",J273,0)</f>
        <v>0</v>
      </c>
      <c r="BG273" s="191">
        <f>IF(N273="zákl. prenesená",J273,0)</f>
        <v>0</v>
      </c>
      <c r="BH273" s="191">
        <f>IF(N273="zníž. prenesená",J273,0)</f>
        <v>0</v>
      </c>
      <c r="BI273" s="191">
        <f>IF(N273="nulová",J273,0)</f>
        <v>0</v>
      </c>
      <c r="BJ273" s="19" t="s">
        <v>171</v>
      </c>
      <c r="BK273" s="191">
        <f>ROUND(I273*H273,2)</f>
        <v>0</v>
      </c>
      <c r="BL273" s="19" t="s">
        <v>91</v>
      </c>
      <c r="BM273" s="190" t="s">
        <v>4259</v>
      </c>
    </row>
    <row r="274" s="2" customFormat="1" ht="16.5" customHeight="1">
      <c r="A274" s="38"/>
      <c r="B274" s="177"/>
      <c r="C274" s="201" t="s">
        <v>937</v>
      </c>
      <c r="D274" s="201" t="s">
        <v>201</v>
      </c>
      <c r="E274" s="202" t="s">
        <v>4260</v>
      </c>
      <c r="F274" s="203" t="s">
        <v>4261</v>
      </c>
      <c r="G274" s="204" t="s">
        <v>216</v>
      </c>
      <c r="H274" s="205">
        <v>1</v>
      </c>
      <c r="I274" s="206"/>
      <c r="J274" s="207">
        <f>ROUND(I274*H274,2)</f>
        <v>0</v>
      </c>
      <c r="K274" s="208"/>
      <c r="L274" s="209"/>
      <c r="M274" s="210" t="s">
        <v>1</v>
      </c>
      <c r="N274" s="211" t="s">
        <v>42</v>
      </c>
      <c r="O274" s="78"/>
      <c r="P274" s="188">
        <f>O274*H274</f>
        <v>0</v>
      </c>
      <c r="Q274" s="188">
        <v>0</v>
      </c>
      <c r="R274" s="188">
        <f>Q274*H274</f>
        <v>0</v>
      </c>
      <c r="S274" s="188">
        <v>0</v>
      </c>
      <c r="T274" s="189">
        <f>S274*H274</f>
        <v>0</v>
      </c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R274" s="190" t="s">
        <v>103</v>
      </c>
      <c r="AT274" s="190" t="s">
        <v>201</v>
      </c>
      <c r="AU274" s="190" t="s">
        <v>81</v>
      </c>
      <c r="AY274" s="19" t="s">
        <v>165</v>
      </c>
      <c r="BE274" s="191">
        <f>IF(N274="základná",J274,0)</f>
        <v>0</v>
      </c>
      <c r="BF274" s="191">
        <f>IF(N274="znížená",J274,0)</f>
        <v>0</v>
      </c>
      <c r="BG274" s="191">
        <f>IF(N274="zákl. prenesená",J274,0)</f>
        <v>0</v>
      </c>
      <c r="BH274" s="191">
        <f>IF(N274="zníž. prenesená",J274,0)</f>
        <v>0</v>
      </c>
      <c r="BI274" s="191">
        <f>IF(N274="nulová",J274,0)</f>
        <v>0</v>
      </c>
      <c r="BJ274" s="19" t="s">
        <v>171</v>
      </c>
      <c r="BK274" s="191">
        <f>ROUND(I274*H274,2)</f>
        <v>0</v>
      </c>
      <c r="BL274" s="19" t="s">
        <v>91</v>
      </c>
      <c r="BM274" s="190" t="s">
        <v>4262</v>
      </c>
    </row>
    <row r="275" s="2" customFormat="1" ht="16.5" customHeight="1">
      <c r="A275" s="38"/>
      <c r="B275" s="177"/>
      <c r="C275" s="201" t="s">
        <v>942</v>
      </c>
      <c r="D275" s="201" t="s">
        <v>201</v>
      </c>
      <c r="E275" s="202" t="s">
        <v>4260</v>
      </c>
      <c r="F275" s="203" t="s">
        <v>4261</v>
      </c>
      <c r="G275" s="204" t="s">
        <v>216</v>
      </c>
      <c r="H275" s="205">
        <v>1</v>
      </c>
      <c r="I275" s="206"/>
      <c r="J275" s="207">
        <f>ROUND(I275*H275,2)</f>
        <v>0</v>
      </c>
      <c r="K275" s="208"/>
      <c r="L275" s="209"/>
      <c r="M275" s="210" t="s">
        <v>1</v>
      </c>
      <c r="N275" s="211" t="s">
        <v>42</v>
      </c>
      <c r="O275" s="78"/>
      <c r="P275" s="188">
        <f>O275*H275</f>
        <v>0</v>
      </c>
      <c r="Q275" s="188">
        <v>0</v>
      </c>
      <c r="R275" s="188">
        <f>Q275*H275</f>
        <v>0</v>
      </c>
      <c r="S275" s="188">
        <v>0</v>
      </c>
      <c r="T275" s="189">
        <f>S275*H275</f>
        <v>0</v>
      </c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R275" s="190" t="s">
        <v>103</v>
      </c>
      <c r="AT275" s="190" t="s">
        <v>201</v>
      </c>
      <c r="AU275" s="190" t="s">
        <v>81</v>
      </c>
      <c r="AY275" s="19" t="s">
        <v>165</v>
      </c>
      <c r="BE275" s="191">
        <f>IF(N275="základná",J275,0)</f>
        <v>0</v>
      </c>
      <c r="BF275" s="191">
        <f>IF(N275="znížená",J275,0)</f>
        <v>0</v>
      </c>
      <c r="BG275" s="191">
        <f>IF(N275="zákl. prenesená",J275,0)</f>
        <v>0</v>
      </c>
      <c r="BH275" s="191">
        <f>IF(N275="zníž. prenesená",J275,0)</f>
        <v>0</v>
      </c>
      <c r="BI275" s="191">
        <f>IF(N275="nulová",J275,0)</f>
        <v>0</v>
      </c>
      <c r="BJ275" s="19" t="s">
        <v>171</v>
      </c>
      <c r="BK275" s="191">
        <f>ROUND(I275*H275,2)</f>
        <v>0</v>
      </c>
      <c r="BL275" s="19" t="s">
        <v>91</v>
      </c>
      <c r="BM275" s="190" t="s">
        <v>4263</v>
      </c>
    </row>
    <row r="276" s="2" customFormat="1" ht="16.5" customHeight="1">
      <c r="A276" s="38"/>
      <c r="B276" s="177"/>
      <c r="C276" s="201" t="s">
        <v>946</v>
      </c>
      <c r="D276" s="201" t="s">
        <v>201</v>
      </c>
      <c r="E276" s="202" t="s">
        <v>4264</v>
      </c>
      <c r="F276" s="203" t="s">
        <v>4265</v>
      </c>
      <c r="G276" s="204" t="s">
        <v>216</v>
      </c>
      <c r="H276" s="205">
        <v>1</v>
      </c>
      <c r="I276" s="206"/>
      <c r="J276" s="207">
        <f>ROUND(I276*H276,2)</f>
        <v>0</v>
      </c>
      <c r="K276" s="208"/>
      <c r="L276" s="209"/>
      <c r="M276" s="210" t="s">
        <v>1</v>
      </c>
      <c r="N276" s="211" t="s">
        <v>42</v>
      </c>
      <c r="O276" s="78"/>
      <c r="P276" s="188">
        <f>O276*H276</f>
        <v>0</v>
      </c>
      <c r="Q276" s="188">
        <v>0</v>
      </c>
      <c r="R276" s="188">
        <f>Q276*H276</f>
        <v>0</v>
      </c>
      <c r="S276" s="188">
        <v>0</v>
      </c>
      <c r="T276" s="189">
        <f>S276*H276</f>
        <v>0</v>
      </c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R276" s="190" t="s">
        <v>103</v>
      </c>
      <c r="AT276" s="190" t="s">
        <v>201</v>
      </c>
      <c r="AU276" s="190" t="s">
        <v>81</v>
      </c>
      <c r="AY276" s="19" t="s">
        <v>165</v>
      </c>
      <c r="BE276" s="191">
        <f>IF(N276="základná",J276,0)</f>
        <v>0</v>
      </c>
      <c r="BF276" s="191">
        <f>IF(N276="znížená",J276,0)</f>
        <v>0</v>
      </c>
      <c r="BG276" s="191">
        <f>IF(N276="zákl. prenesená",J276,0)</f>
        <v>0</v>
      </c>
      <c r="BH276" s="191">
        <f>IF(N276="zníž. prenesená",J276,0)</f>
        <v>0</v>
      </c>
      <c r="BI276" s="191">
        <f>IF(N276="nulová",J276,0)</f>
        <v>0</v>
      </c>
      <c r="BJ276" s="19" t="s">
        <v>171</v>
      </c>
      <c r="BK276" s="191">
        <f>ROUND(I276*H276,2)</f>
        <v>0</v>
      </c>
      <c r="BL276" s="19" t="s">
        <v>91</v>
      </c>
      <c r="BM276" s="190" t="s">
        <v>4266</v>
      </c>
    </row>
    <row r="277" s="2" customFormat="1" ht="16.5" customHeight="1">
      <c r="A277" s="38"/>
      <c r="B277" s="177"/>
      <c r="C277" s="201" t="s">
        <v>953</v>
      </c>
      <c r="D277" s="201" t="s">
        <v>201</v>
      </c>
      <c r="E277" s="202" t="s">
        <v>4267</v>
      </c>
      <c r="F277" s="203" t="s">
        <v>4222</v>
      </c>
      <c r="G277" s="204" t="s">
        <v>216</v>
      </c>
      <c r="H277" s="205">
        <v>1</v>
      </c>
      <c r="I277" s="206"/>
      <c r="J277" s="207">
        <f>ROUND(I277*H277,2)</f>
        <v>0</v>
      </c>
      <c r="K277" s="208"/>
      <c r="L277" s="209"/>
      <c r="M277" s="210" t="s">
        <v>1</v>
      </c>
      <c r="N277" s="211" t="s">
        <v>42</v>
      </c>
      <c r="O277" s="78"/>
      <c r="P277" s="188">
        <f>O277*H277</f>
        <v>0</v>
      </c>
      <c r="Q277" s="188">
        <v>0</v>
      </c>
      <c r="R277" s="188">
        <f>Q277*H277</f>
        <v>0</v>
      </c>
      <c r="S277" s="188">
        <v>0</v>
      </c>
      <c r="T277" s="189">
        <f>S277*H277</f>
        <v>0</v>
      </c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R277" s="190" t="s">
        <v>103</v>
      </c>
      <c r="AT277" s="190" t="s">
        <v>201</v>
      </c>
      <c r="AU277" s="190" t="s">
        <v>81</v>
      </c>
      <c r="AY277" s="19" t="s">
        <v>165</v>
      </c>
      <c r="BE277" s="191">
        <f>IF(N277="základná",J277,0)</f>
        <v>0</v>
      </c>
      <c r="BF277" s="191">
        <f>IF(N277="znížená",J277,0)</f>
        <v>0</v>
      </c>
      <c r="BG277" s="191">
        <f>IF(N277="zákl. prenesená",J277,0)</f>
        <v>0</v>
      </c>
      <c r="BH277" s="191">
        <f>IF(N277="zníž. prenesená",J277,0)</f>
        <v>0</v>
      </c>
      <c r="BI277" s="191">
        <f>IF(N277="nulová",J277,0)</f>
        <v>0</v>
      </c>
      <c r="BJ277" s="19" t="s">
        <v>171</v>
      </c>
      <c r="BK277" s="191">
        <f>ROUND(I277*H277,2)</f>
        <v>0</v>
      </c>
      <c r="BL277" s="19" t="s">
        <v>91</v>
      </c>
      <c r="BM277" s="190" t="s">
        <v>4268</v>
      </c>
    </row>
    <row r="278" s="2" customFormat="1" ht="16.5" customHeight="1">
      <c r="A278" s="38"/>
      <c r="B278" s="177"/>
      <c r="C278" s="201" t="s">
        <v>957</v>
      </c>
      <c r="D278" s="201" t="s">
        <v>201</v>
      </c>
      <c r="E278" s="202" t="s">
        <v>4269</v>
      </c>
      <c r="F278" s="203" t="s">
        <v>4055</v>
      </c>
      <c r="G278" s="204" t="s">
        <v>2853</v>
      </c>
      <c r="H278" s="205">
        <v>1</v>
      </c>
      <c r="I278" s="206"/>
      <c r="J278" s="207">
        <f>ROUND(I278*H278,2)</f>
        <v>0</v>
      </c>
      <c r="K278" s="208"/>
      <c r="L278" s="209"/>
      <c r="M278" s="210" t="s">
        <v>1</v>
      </c>
      <c r="N278" s="211" t="s">
        <v>42</v>
      </c>
      <c r="O278" s="78"/>
      <c r="P278" s="188">
        <f>O278*H278</f>
        <v>0</v>
      </c>
      <c r="Q278" s="188">
        <v>0</v>
      </c>
      <c r="R278" s="188">
        <f>Q278*H278</f>
        <v>0</v>
      </c>
      <c r="S278" s="188">
        <v>0</v>
      </c>
      <c r="T278" s="189">
        <f>S278*H278</f>
        <v>0</v>
      </c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R278" s="190" t="s">
        <v>103</v>
      </c>
      <c r="AT278" s="190" t="s">
        <v>201</v>
      </c>
      <c r="AU278" s="190" t="s">
        <v>81</v>
      </c>
      <c r="AY278" s="19" t="s">
        <v>165</v>
      </c>
      <c r="BE278" s="191">
        <f>IF(N278="základná",J278,0)</f>
        <v>0</v>
      </c>
      <c r="BF278" s="191">
        <f>IF(N278="znížená",J278,0)</f>
        <v>0</v>
      </c>
      <c r="BG278" s="191">
        <f>IF(N278="zákl. prenesená",J278,0)</f>
        <v>0</v>
      </c>
      <c r="BH278" s="191">
        <f>IF(N278="zníž. prenesená",J278,0)</f>
        <v>0</v>
      </c>
      <c r="BI278" s="191">
        <f>IF(N278="nulová",J278,0)</f>
        <v>0</v>
      </c>
      <c r="BJ278" s="19" t="s">
        <v>171</v>
      </c>
      <c r="BK278" s="191">
        <f>ROUND(I278*H278,2)</f>
        <v>0</v>
      </c>
      <c r="BL278" s="19" t="s">
        <v>91</v>
      </c>
      <c r="BM278" s="190" t="s">
        <v>4270</v>
      </c>
    </row>
    <row r="279" s="2" customFormat="1" ht="16.5" customHeight="1">
      <c r="A279" s="38"/>
      <c r="B279" s="177"/>
      <c r="C279" s="201" t="s">
        <v>962</v>
      </c>
      <c r="D279" s="201" t="s">
        <v>201</v>
      </c>
      <c r="E279" s="202" t="s">
        <v>4271</v>
      </c>
      <c r="F279" s="203" t="s">
        <v>4272</v>
      </c>
      <c r="G279" s="204" t="s">
        <v>216</v>
      </c>
      <c r="H279" s="205">
        <v>1</v>
      </c>
      <c r="I279" s="206"/>
      <c r="J279" s="207">
        <f>ROUND(I279*H279,2)</f>
        <v>0</v>
      </c>
      <c r="K279" s="208"/>
      <c r="L279" s="209"/>
      <c r="M279" s="210" t="s">
        <v>1</v>
      </c>
      <c r="N279" s="211" t="s">
        <v>42</v>
      </c>
      <c r="O279" s="78"/>
      <c r="P279" s="188">
        <f>O279*H279</f>
        <v>0</v>
      </c>
      <c r="Q279" s="188">
        <v>0</v>
      </c>
      <c r="R279" s="188">
        <f>Q279*H279</f>
        <v>0</v>
      </c>
      <c r="S279" s="188">
        <v>0</v>
      </c>
      <c r="T279" s="189">
        <f>S279*H279</f>
        <v>0</v>
      </c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R279" s="190" t="s">
        <v>103</v>
      </c>
      <c r="AT279" s="190" t="s">
        <v>201</v>
      </c>
      <c r="AU279" s="190" t="s">
        <v>81</v>
      </c>
      <c r="AY279" s="19" t="s">
        <v>165</v>
      </c>
      <c r="BE279" s="191">
        <f>IF(N279="základná",J279,0)</f>
        <v>0</v>
      </c>
      <c r="BF279" s="191">
        <f>IF(N279="znížená",J279,0)</f>
        <v>0</v>
      </c>
      <c r="BG279" s="191">
        <f>IF(N279="zákl. prenesená",J279,0)</f>
        <v>0</v>
      </c>
      <c r="BH279" s="191">
        <f>IF(N279="zníž. prenesená",J279,0)</f>
        <v>0</v>
      </c>
      <c r="BI279" s="191">
        <f>IF(N279="nulová",J279,0)</f>
        <v>0</v>
      </c>
      <c r="BJ279" s="19" t="s">
        <v>171</v>
      </c>
      <c r="BK279" s="191">
        <f>ROUND(I279*H279,2)</f>
        <v>0</v>
      </c>
      <c r="BL279" s="19" t="s">
        <v>91</v>
      </c>
      <c r="BM279" s="190" t="s">
        <v>4273</v>
      </c>
    </row>
    <row r="280" s="2" customFormat="1" ht="16.5" customHeight="1">
      <c r="A280" s="38"/>
      <c r="B280" s="177"/>
      <c r="C280" s="201" t="s">
        <v>966</v>
      </c>
      <c r="D280" s="201" t="s">
        <v>201</v>
      </c>
      <c r="E280" s="202" t="s">
        <v>4271</v>
      </c>
      <c r="F280" s="203" t="s">
        <v>4272</v>
      </c>
      <c r="G280" s="204" t="s">
        <v>216</v>
      </c>
      <c r="H280" s="205">
        <v>1</v>
      </c>
      <c r="I280" s="206"/>
      <c r="J280" s="207">
        <f>ROUND(I280*H280,2)</f>
        <v>0</v>
      </c>
      <c r="K280" s="208"/>
      <c r="L280" s="209"/>
      <c r="M280" s="210" t="s">
        <v>1</v>
      </c>
      <c r="N280" s="211" t="s">
        <v>42</v>
      </c>
      <c r="O280" s="78"/>
      <c r="P280" s="188">
        <f>O280*H280</f>
        <v>0</v>
      </c>
      <c r="Q280" s="188">
        <v>0</v>
      </c>
      <c r="R280" s="188">
        <f>Q280*H280</f>
        <v>0</v>
      </c>
      <c r="S280" s="188">
        <v>0</v>
      </c>
      <c r="T280" s="189">
        <f>S280*H280</f>
        <v>0</v>
      </c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R280" s="190" t="s">
        <v>103</v>
      </c>
      <c r="AT280" s="190" t="s">
        <v>201</v>
      </c>
      <c r="AU280" s="190" t="s">
        <v>81</v>
      </c>
      <c r="AY280" s="19" t="s">
        <v>165</v>
      </c>
      <c r="BE280" s="191">
        <f>IF(N280="základná",J280,0)</f>
        <v>0</v>
      </c>
      <c r="BF280" s="191">
        <f>IF(N280="znížená",J280,0)</f>
        <v>0</v>
      </c>
      <c r="BG280" s="191">
        <f>IF(N280="zákl. prenesená",J280,0)</f>
        <v>0</v>
      </c>
      <c r="BH280" s="191">
        <f>IF(N280="zníž. prenesená",J280,0)</f>
        <v>0</v>
      </c>
      <c r="BI280" s="191">
        <f>IF(N280="nulová",J280,0)</f>
        <v>0</v>
      </c>
      <c r="BJ280" s="19" t="s">
        <v>171</v>
      </c>
      <c r="BK280" s="191">
        <f>ROUND(I280*H280,2)</f>
        <v>0</v>
      </c>
      <c r="BL280" s="19" t="s">
        <v>91</v>
      </c>
      <c r="BM280" s="190" t="s">
        <v>4274</v>
      </c>
    </row>
    <row r="281" s="2" customFormat="1" ht="16.5" customHeight="1">
      <c r="A281" s="38"/>
      <c r="B281" s="177"/>
      <c r="C281" s="201" t="s">
        <v>970</v>
      </c>
      <c r="D281" s="201" t="s">
        <v>201</v>
      </c>
      <c r="E281" s="202" t="s">
        <v>4275</v>
      </c>
      <c r="F281" s="203" t="s">
        <v>4055</v>
      </c>
      <c r="G281" s="204" t="s">
        <v>2853</v>
      </c>
      <c r="H281" s="205">
        <v>1</v>
      </c>
      <c r="I281" s="206"/>
      <c r="J281" s="207">
        <f>ROUND(I281*H281,2)</f>
        <v>0</v>
      </c>
      <c r="K281" s="208"/>
      <c r="L281" s="209"/>
      <c r="M281" s="210" t="s">
        <v>1</v>
      </c>
      <c r="N281" s="211" t="s">
        <v>42</v>
      </c>
      <c r="O281" s="78"/>
      <c r="P281" s="188">
        <f>O281*H281</f>
        <v>0</v>
      </c>
      <c r="Q281" s="188">
        <v>0</v>
      </c>
      <c r="R281" s="188">
        <f>Q281*H281</f>
        <v>0</v>
      </c>
      <c r="S281" s="188">
        <v>0</v>
      </c>
      <c r="T281" s="189">
        <f>S281*H281</f>
        <v>0</v>
      </c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R281" s="190" t="s">
        <v>103</v>
      </c>
      <c r="AT281" s="190" t="s">
        <v>201</v>
      </c>
      <c r="AU281" s="190" t="s">
        <v>81</v>
      </c>
      <c r="AY281" s="19" t="s">
        <v>165</v>
      </c>
      <c r="BE281" s="191">
        <f>IF(N281="základná",J281,0)</f>
        <v>0</v>
      </c>
      <c r="BF281" s="191">
        <f>IF(N281="znížená",J281,0)</f>
        <v>0</v>
      </c>
      <c r="BG281" s="191">
        <f>IF(N281="zákl. prenesená",J281,0)</f>
        <v>0</v>
      </c>
      <c r="BH281" s="191">
        <f>IF(N281="zníž. prenesená",J281,0)</f>
        <v>0</v>
      </c>
      <c r="BI281" s="191">
        <f>IF(N281="nulová",J281,0)</f>
        <v>0</v>
      </c>
      <c r="BJ281" s="19" t="s">
        <v>171</v>
      </c>
      <c r="BK281" s="191">
        <f>ROUND(I281*H281,2)</f>
        <v>0</v>
      </c>
      <c r="BL281" s="19" t="s">
        <v>91</v>
      </c>
      <c r="BM281" s="190" t="s">
        <v>4276</v>
      </c>
    </row>
    <row r="282" s="2" customFormat="1" ht="16.5" customHeight="1">
      <c r="A282" s="38"/>
      <c r="B282" s="177"/>
      <c r="C282" s="201" t="s">
        <v>974</v>
      </c>
      <c r="D282" s="201" t="s">
        <v>201</v>
      </c>
      <c r="E282" s="202" t="s">
        <v>4277</v>
      </c>
      <c r="F282" s="203" t="s">
        <v>4278</v>
      </c>
      <c r="G282" s="204" t="s">
        <v>216</v>
      </c>
      <c r="H282" s="205">
        <v>1</v>
      </c>
      <c r="I282" s="206"/>
      <c r="J282" s="207">
        <f>ROUND(I282*H282,2)</f>
        <v>0</v>
      </c>
      <c r="K282" s="208"/>
      <c r="L282" s="209"/>
      <c r="M282" s="210" t="s">
        <v>1</v>
      </c>
      <c r="N282" s="211" t="s">
        <v>42</v>
      </c>
      <c r="O282" s="78"/>
      <c r="P282" s="188">
        <f>O282*H282</f>
        <v>0</v>
      </c>
      <c r="Q282" s="188">
        <v>0</v>
      </c>
      <c r="R282" s="188">
        <f>Q282*H282</f>
        <v>0</v>
      </c>
      <c r="S282" s="188">
        <v>0</v>
      </c>
      <c r="T282" s="189">
        <f>S282*H282</f>
        <v>0</v>
      </c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R282" s="190" t="s">
        <v>103</v>
      </c>
      <c r="AT282" s="190" t="s">
        <v>201</v>
      </c>
      <c r="AU282" s="190" t="s">
        <v>81</v>
      </c>
      <c r="AY282" s="19" t="s">
        <v>165</v>
      </c>
      <c r="BE282" s="191">
        <f>IF(N282="základná",J282,0)</f>
        <v>0</v>
      </c>
      <c r="BF282" s="191">
        <f>IF(N282="znížená",J282,0)</f>
        <v>0</v>
      </c>
      <c r="BG282" s="191">
        <f>IF(N282="zákl. prenesená",J282,0)</f>
        <v>0</v>
      </c>
      <c r="BH282" s="191">
        <f>IF(N282="zníž. prenesená",J282,0)</f>
        <v>0</v>
      </c>
      <c r="BI282" s="191">
        <f>IF(N282="nulová",J282,0)</f>
        <v>0</v>
      </c>
      <c r="BJ282" s="19" t="s">
        <v>171</v>
      </c>
      <c r="BK282" s="191">
        <f>ROUND(I282*H282,2)</f>
        <v>0</v>
      </c>
      <c r="BL282" s="19" t="s">
        <v>91</v>
      </c>
      <c r="BM282" s="190" t="s">
        <v>4279</v>
      </c>
    </row>
    <row r="283" s="2" customFormat="1" ht="16.5" customHeight="1">
      <c r="A283" s="38"/>
      <c r="B283" s="177"/>
      <c r="C283" s="201" t="s">
        <v>978</v>
      </c>
      <c r="D283" s="201" t="s">
        <v>201</v>
      </c>
      <c r="E283" s="202" t="s">
        <v>4277</v>
      </c>
      <c r="F283" s="203" t="s">
        <v>4278</v>
      </c>
      <c r="G283" s="204" t="s">
        <v>216</v>
      </c>
      <c r="H283" s="205">
        <v>1</v>
      </c>
      <c r="I283" s="206"/>
      <c r="J283" s="207">
        <f>ROUND(I283*H283,2)</f>
        <v>0</v>
      </c>
      <c r="K283" s="208"/>
      <c r="L283" s="209"/>
      <c r="M283" s="210" t="s">
        <v>1</v>
      </c>
      <c r="N283" s="211" t="s">
        <v>42</v>
      </c>
      <c r="O283" s="78"/>
      <c r="P283" s="188">
        <f>O283*H283</f>
        <v>0</v>
      </c>
      <c r="Q283" s="188">
        <v>0</v>
      </c>
      <c r="R283" s="188">
        <f>Q283*H283</f>
        <v>0</v>
      </c>
      <c r="S283" s="188">
        <v>0</v>
      </c>
      <c r="T283" s="189">
        <f>S283*H283</f>
        <v>0</v>
      </c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R283" s="190" t="s">
        <v>103</v>
      </c>
      <c r="AT283" s="190" t="s">
        <v>201</v>
      </c>
      <c r="AU283" s="190" t="s">
        <v>81</v>
      </c>
      <c r="AY283" s="19" t="s">
        <v>165</v>
      </c>
      <c r="BE283" s="191">
        <f>IF(N283="základná",J283,0)</f>
        <v>0</v>
      </c>
      <c r="BF283" s="191">
        <f>IF(N283="znížená",J283,0)</f>
        <v>0</v>
      </c>
      <c r="BG283" s="191">
        <f>IF(N283="zákl. prenesená",J283,0)</f>
        <v>0</v>
      </c>
      <c r="BH283" s="191">
        <f>IF(N283="zníž. prenesená",J283,0)</f>
        <v>0</v>
      </c>
      <c r="BI283" s="191">
        <f>IF(N283="nulová",J283,0)</f>
        <v>0</v>
      </c>
      <c r="BJ283" s="19" t="s">
        <v>171</v>
      </c>
      <c r="BK283" s="191">
        <f>ROUND(I283*H283,2)</f>
        <v>0</v>
      </c>
      <c r="BL283" s="19" t="s">
        <v>91</v>
      </c>
      <c r="BM283" s="190" t="s">
        <v>4280</v>
      </c>
    </row>
    <row r="284" s="2" customFormat="1" ht="16.5" customHeight="1">
      <c r="A284" s="38"/>
      <c r="B284" s="177"/>
      <c r="C284" s="201" t="s">
        <v>982</v>
      </c>
      <c r="D284" s="201" t="s">
        <v>201</v>
      </c>
      <c r="E284" s="202" t="s">
        <v>4281</v>
      </c>
      <c r="F284" s="203" t="s">
        <v>4282</v>
      </c>
      <c r="G284" s="204" t="s">
        <v>216</v>
      </c>
      <c r="H284" s="205">
        <v>1</v>
      </c>
      <c r="I284" s="206"/>
      <c r="J284" s="207">
        <f>ROUND(I284*H284,2)</f>
        <v>0</v>
      </c>
      <c r="K284" s="208"/>
      <c r="L284" s="209"/>
      <c r="M284" s="210" t="s">
        <v>1</v>
      </c>
      <c r="N284" s="211" t="s">
        <v>42</v>
      </c>
      <c r="O284" s="78"/>
      <c r="P284" s="188">
        <f>O284*H284</f>
        <v>0</v>
      </c>
      <c r="Q284" s="188">
        <v>0</v>
      </c>
      <c r="R284" s="188">
        <f>Q284*H284</f>
        <v>0</v>
      </c>
      <c r="S284" s="188">
        <v>0</v>
      </c>
      <c r="T284" s="189">
        <f>S284*H284</f>
        <v>0</v>
      </c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R284" s="190" t="s">
        <v>103</v>
      </c>
      <c r="AT284" s="190" t="s">
        <v>201</v>
      </c>
      <c r="AU284" s="190" t="s">
        <v>81</v>
      </c>
      <c r="AY284" s="19" t="s">
        <v>165</v>
      </c>
      <c r="BE284" s="191">
        <f>IF(N284="základná",J284,0)</f>
        <v>0</v>
      </c>
      <c r="BF284" s="191">
        <f>IF(N284="znížená",J284,0)</f>
        <v>0</v>
      </c>
      <c r="BG284" s="191">
        <f>IF(N284="zákl. prenesená",J284,0)</f>
        <v>0</v>
      </c>
      <c r="BH284" s="191">
        <f>IF(N284="zníž. prenesená",J284,0)</f>
        <v>0</v>
      </c>
      <c r="BI284" s="191">
        <f>IF(N284="nulová",J284,0)</f>
        <v>0</v>
      </c>
      <c r="BJ284" s="19" t="s">
        <v>171</v>
      </c>
      <c r="BK284" s="191">
        <f>ROUND(I284*H284,2)</f>
        <v>0</v>
      </c>
      <c r="BL284" s="19" t="s">
        <v>91</v>
      </c>
      <c r="BM284" s="190" t="s">
        <v>4283</v>
      </c>
    </row>
    <row r="285" s="2" customFormat="1" ht="16.5" customHeight="1">
      <c r="A285" s="38"/>
      <c r="B285" s="177"/>
      <c r="C285" s="201" t="s">
        <v>986</v>
      </c>
      <c r="D285" s="201" t="s">
        <v>201</v>
      </c>
      <c r="E285" s="202" t="s">
        <v>4281</v>
      </c>
      <c r="F285" s="203" t="s">
        <v>4282</v>
      </c>
      <c r="G285" s="204" t="s">
        <v>216</v>
      </c>
      <c r="H285" s="205">
        <v>1</v>
      </c>
      <c r="I285" s="206"/>
      <c r="J285" s="207">
        <f>ROUND(I285*H285,2)</f>
        <v>0</v>
      </c>
      <c r="K285" s="208"/>
      <c r="L285" s="209"/>
      <c r="M285" s="210" t="s">
        <v>1</v>
      </c>
      <c r="N285" s="211" t="s">
        <v>42</v>
      </c>
      <c r="O285" s="78"/>
      <c r="P285" s="188">
        <f>O285*H285</f>
        <v>0</v>
      </c>
      <c r="Q285" s="188">
        <v>0</v>
      </c>
      <c r="R285" s="188">
        <f>Q285*H285</f>
        <v>0</v>
      </c>
      <c r="S285" s="188">
        <v>0</v>
      </c>
      <c r="T285" s="189">
        <f>S285*H285</f>
        <v>0</v>
      </c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R285" s="190" t="s">
        <v>103</v>
      </c>
      <c r="AT285" s="190" t="s">
        <v>201</v>
      </c>
      <c r="AU285" s="190" t="s">
        <v>81</v>
      </c>
      <c r="AY285" s="19" t="s">
        <v>165</v>
      </c>
      <c r="BE285" s="191">
        <f>IF(N285="základná",J285,0)</f>
        <v>0</v>
      </c>
      <c r="BF285" s="191">
        <f>IF(N285="znížená",J285,0)</f>
        <v>0</v>
      </c>
      <c r="BG285" s="191">
        <f>IF(N285="zákl. prenesená",J285,0)</f>
        <v>0</v>
      </c>
      <c r="BH285" s="191">
        <f>IF(N285="zníž. prenesená",J285,0)</f>
        <v>0</v>
      </c>
      <c r="BI285" s="191">
        <f>IF(N285="nulová",J285,0)</f>
        <v>0</v>
      </c>
      <c r="BJ285" s="19" t="s">
        <v>171</v>
      </c>
      <c r="BK285" s="191">
        <f>ROUND(I285*H285,2)</f>
        <v>0</v>
      </c>
      <c r="BL285" s="19" t="s">
        <v>91</v>
      </c>
      <c r="BM285" s="190" t="s">
        <v>4284</v>
      </c>
    </row>
    <row r="286" s="2" customFormat="1" ht="16.5" customHeight="1">
      <c r="A286" s="38"/>
      <c r="B286" s="177"/>
      <c r="C286" s="201" t="s">
        <v>992</v>
      </c>
      <c r="D286" s="201" t="s">
        <v>201</v>
      </c>
      <c r="E286" s="202" t="s">
        <v>4285</v>
      </c>
      <c r="F286" s="203" t="s">
        <v>4055</v>
      </c>
      <c r="G286" s="204" t="s">
        <v>2853</v>
      </c>
      <c r="H286" s="205">
        <v>1</v>
      </c>
      <c r="I286" s="206"/>
      <c r="J286" s="207">
        <f>ROUND(I286*H286,2)</f>
        <v>0</v>
      </c>
      <c r="K286" s="208"/>
      <c r="L286" s="209"/>
      <c r="M286" s="210" t="s">
        <v>1</v>
      </c>
      <c r="N286" s="211" t="s">
        <v>42</v>
      </c>
      <c r="O286" s="78"/>
      <c r="P286" s="188">
        <f>O286*H286</f>
        <v>0</v>
      </c>
      <c r="Q286" s="188">
        <v>0</v>
      </c>
      <c r="R286" s="188">
        <f>Q286*H286</f>
        <v>0</v>
      </c>
      <c r="S286" s="188">
        <v>0</v>
      </c>
      <c r="T286" s="189">
        <f>S286*H286</f>
        <v>0</v>
      </c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R286" s="190" t="s">
        <v>103</v>
      </c>
      <c r="AT286" s="190" t="s">
        <v>201</v>
      </c>
      <c r="AU286" s="190" t="s">
        <v>81</v>
      </c>
      <c r="AY286" s="19" t="s">
        <v>165</v>
      </c>
      <c r="BE286" s="191">
        <f>IF(N286="základná",J286,0)</f>
        <v>0</v>
      </c>
      <c r="BF286" s="191">
        <f>IF(N286="znížená",J286,0)</f>
        <v>0</v>
      </c>
      <c r="BG286" s="191">
        <f>IF(N286="zákl. prenesená",J286,0)</f>
        <v>0</v>
      </c>
      <c r="BH286" s="191">
        <f>IF(N286="zníž. prenesená",J286,0)</f>
        <v>0</v>
      </c>
      <c r="BI286" s="191">
        <f>IF(N286="nulová",J286,0)</f>
        <v>0</v>
      </c>
      <c r="BJ286" s="19" t="s">
        <v>171</v>
      </c>
      <c r="BK286" s="191">
        <f>ROUND(I286*H286,2)</f>
        <v>0</v>
      </c>
      <c r="BL286" s="19" t="s">
        <v>91</v>
      </c>
      <c r="BM286" s="190" t="s">
        <v>4286</v>
      </c>
    </row>
    <row r="287" s="2" customFormat="1" ht="16.5" customHeight="1">
      <c r="A287" s="38"/>
      <c r="B287" s="177"/>
      <c r="C287" s="201" t="s">
        <v>994</v>
      </c>
      <c r="D287" s="201" t="s">
        <v>201</v>
      </c>
      <c r="E287" s="202" t="s">
        <v>4287</v>
      </c>
      <c r="F287" s="203" t="s">
        <v>4288</v>
      </c>
      <c r="G287" s="204" t="s">
        <v>216</v>
      </c>
      <c r="H287" s="205">
        <v>1</v>
      </c>
      <c r="I287" s="206"/>
      <c r="J287" s="207">
        <f>ROUND(I287*H287,2)</f>
        <v>0</v>
      </c>
      <c r="K287" s="208"/>
      <c r="L287" s="209"/>
      <c r="M287" s="210" t="s">
        <v>1</v>
      </c>
      <c r="N287" s="211" t="s">
        <v>42</v>
      </c>
      <c r="O287" s="78"/>
      <c r="P287" s="188">
        <f>O287*H287</f>
        <v>0</v>
      </c>
      <c r="Q287" s="188">
        <v>0</v>
      </c>
      <c r="R287" s="188">
        <f>Q287*H287</f>
        <v>0</v>
      </c>
      <c r="S287" s="188">
        <v>0</v>
      </c>
      <c r="T287" s="189">
        <f>S287*H287</f>
        <v>0</v>
      </c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R287" s="190" t="s">
        <v>103</v>
      </c>
      <c r="AT287" s="190" t="s">
        <v>201</v>
      </c>
      <c r="AU287" s="190" t="s">
        <v>81</v>
      </c>
      <c r="AY287" s="19" t="s">
        <v>165</v>
      </c>
      <c r="BE287" s="191">
        <f>IF(N287="základná",J287,0)</f>
        <v>0</v>
      </c>
      <c r="BF287" s="191">
        <f>IF(N287="znížená",J287,0)</f>
        <v>0</v>
      </c>
      <c r="BG287" s="191">
        <f>IF(N287="zákl. prenesená",J287,0)</f>
        <v>0</v>
      </c>
      <c r="BH287" s="191">
        <f>IF(N287="zníž. prenesená",J287,0)</f>
        <v>0</v>
      </c>
      <c r="BI287" s="191">
        <f>IF(N287="nulová",J287,0)</f>
        <v>0</v>
      </c>
      <c r="BJ287" s="19" t="s">
        <v>171</v>
      </c>
      <c r="BK287" s="191">
        <f>ROUND(I287*H287,2)</f>
        <v>0</v>
      </c>
      <c r="BL287" s="19" t="s">
        <v>91</v>
      </c>
      <c r="BM287" s="190" t="s">
        <v>4289</v>
      </c>
    </row>
    <row r="288" s="2" customFormat="1" ht="16.5" customHeight="1">
      <c r="A288" s="38"/>
      <c r="B288" s="177"/>
      <c r="C288" s="201" t="s">
        <v>998</v>
      </c>
      <c r="D288" s="201" t="s">
        <v>201</v>
      </c>
      <c r="E288" s="202" t="s">
        <v>4287</v>
      </c>
      <c r="F288" s="203" t="s">
        <v>4288</v>
      </c>
      <c r="G288" s="204" t="s">
        <v>216</v>
      </c>
      <c r="H288" s="205">
        <v>1</v>
      </c>
      <c r="I288" s="206"/>
      <c r="J288" s="207">
        <f>ROUND(I288*H288,2)</f>
        <v>0</v>
      </c>
      <c r="K288" s="208"/>
      <c r="L288" s="209"/>
      <c r="M288" s="210" t="s">
        <v>1</v>
      </c>
      <c r="N288" s="211" t="s">
        <v>42</v>
      </c>
      <c r="O288" s="78"/>
      <c r="P288" s="188">
        <f>O288*H288</f>
        <v>0</v>
      </c>
      <c r="Q288" s="188">
        <v>0</v>
      </c>
      <c r="R288" s="188">
        <f>Q288*H288</f>
        <v>0</v>
      </c>
      <c r="S288" s="188">
        <v>0</v>
      </c>
      <c r="T288" s="189">
        <f>S288*H288</f>
        <v>0</v>
      </c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R288" s="190" t="s">
        <v>103</v>
      </c>
      <c r="AT288" s="190" t="s">
        <v>201</v>
      </c>
      <c r="AU288" s="190" t="s">
        <v>81</v>
      </c>
      <c r="AY288" s="19" t="s">
        <v>165</v>
      </c>
      <c r="BE288" s="191">
        <f>IF(N288="základná",J288,0)</f>
        <v>0</v>
      </c>
      <c r="BF288" s="191">
        <f>IF(N288="znížená",J288,0)</f>
        <v>0</v>
      </c>
      <c r="BG288" s="191">
        <f>IF(N288="zákl. prenesená",J288,0)</f>
        <v>0</v>
      </c>
      <c r="BH288" s="191">
        <f>IF(N288="zníž. prenesená",J288,0)</f>
        <v>0</v>
      </c>
      <c r="BI288" s="191">
        <f>IF(N288="nulová",J288,0)</f>
        <v>0</v>
      </c>
      <c r="BJ288" s="19" t="s">
        <v>171</v>
      </c>
      <c r="BK288" s="191">
        <f>ROUND(I288*H288,2)</f>
        <v>0</v>
      </c>
      <c r="BL288" s="19" t="s">
        <v>91</v>
      </c>
      <c r="BM288" s="190" t="s">
        <v>4290</v>
      </c>
    </row>
    <row r="289" s="2" customFormat="1" ht="16.5" customHeight="1">
      <c r="A289" s="38"/>
      <c r="B289" s="177"/>
      <c r="C289" s="201" t="s">
        <v>1000</v>
      </c>
      <c r="D289" s="201" t="s">
        <v>201</v>
      </c>
      <c r="E289" s="202" t="s">
        <v>4291</v>
      </c>
      <c r="F289" s="203" t="s">
        <v>4055</v>
      </c>
      <c r="G289" s="204" t="s">
        <v>2853</v>
      </c>
      <c r="H289" s="205">
        <v>1</v>
      </c>
      <c r="I289" s="206"/>
      <c r="J289" s="207">
        <f>ROUND(I289*H289,2)</f>
        <v>0</v>
      </c>
      <c r="K289" s="208"/>
      <c r="L289" s="209"/>
      <c r="M289" s="210" t="s">
        <v>1</v>
      </c>
      <c r="N289" s="211" t="s">
        <v>42</v>
      </c>
      <c r="O289" s="78"/>
      <c r="P289" s="188">
        <f>O289*H289</f>
        <v>0</v>
      </c>
      <c r="Q289" s="188">
        <v>0</v>
      </c>
      <c r="R289" s="188">
        <f>Q289*H289</f>
        <v>0</v>
      </c>
      <c r="S289" s="188">
        <v>0</v>
      </c>
      <c r="T289" s="189">
        <f>S289*H289</f>
        <v>0</v>
      </c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R289" s="190" t="s">
        <v>103</v>
      </c>
      <c r="AT289" s="190" t="s">
        <v>201</v>
      </c>
      <c r="AU289" s="190" t="s">
        <v>81</v>
      </c>
      <c r="AY289" s="19" t="s">
        <v>165</v>
      </c>
      <c r="BE289" s="191">
        <f>IF(N289="základná",J289,0)</f>
        <v>0</v>
      </c>
      <c r="BF289" s="191">
        <f>IF(N289="znížená",J289,0)</f>
        <v>0</v>
      </c>
      <c r="BG289" s="191">
        <f>IF(N289="zákl. prenesená",J289,0)</f>
        <v>0</v>
      </c>
      <c r="BH289" s="191">
        <f>IF(N289="zníž. prenesená",J289,0)</f>
        <v>0</v>
      </c>
      <c r="BI289" s="191">
        <f>IF(N289="nulová",J289,0)</f>
        <v>0</v>
      </c>
      <c r="BJ289" s="19" t="s">
        <v>171</v>
      </c>
      <c r="BK289" s="191">
        <f>ROUND(I289*H289,2)</f>
        <v>0</v>
      </c>
      <c r="BL289" s="19" t="s">
        <v>91</v>
      </c>
      <c r="BM289" s="190" t="s">
        <v>4292</v>
      </c>
    </row>
    <row r="290" s="2" customFormat="1" ht="16.5" customHeight="1">
      <c r="A290" s="38"/>
      <c r="B290" s="177"/>
      <c r="C290" s="201" t="s">
        <v>1005</v>
      </c>
      <c r="D290" s="201" t="s">
        <v>201</v>
      </c>
      <c r="E290" s="202" t="s">
        <v>4277</v>
      </c>
      <c r="F290" s="203" t="s">
        <v>4278</v>
      </c>
      <c r="G290" s="204" t="s">
        <v>216</v>
      </c>
      <c r="H290" s="205">
        <v>1</v>
      </c>
      <c r="I290" s="206"/>
      <c r="J290" s="207">
        <f>ROUND(I290*H290,2)</f>
        <v>0</v>
      </c>
      <c r="K290" s="208"/>
      <c r="L290" s="209"/>
      <c r="M290" s="210" t="s">
        <v>1</v>
      </c>
      <c r="N290" s="211" t="s">
        <v>42</v>
      </c>
      <c r="O290" s="78"/>
      <c r="P290" s="188">
        <f>O290*H290</f>
        <v>0</v>
      </c>
      <c r="Q290" s="188">
        <v>0</v>
      </c>
      <c r="R290" s="188">
        <f>Q290*H290</f>
        <v>0</v>
      </c>
      <c r="S290" s="188">
        <v>0</v>
      </c>
      <c r="T290" s="189">
        <f>S290*H290</f>
        <v>0</v>
      </c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R290" s="190" t="s">
        <v>103</v>
      </c>
      <c r="AT290" s="190" t="s">
        <v>201</v>
      </c>
      <c r="AU290" s="190" t="s">
        <v>81</v>
      </c>
      <c r="AY290" s="19" t="s">
        <v>165</v>
      </c>
      <c r="BE290" s="191">
        <f>IF(N290="základná",J290,0)</f>
        <v>0</v>
      </c>
      <c r="BF290" s="191">
        <f>IF(N290="znížená",J290,0)</f>
        <v>0</v>
      </c>
      <c r="BG290" s="191">
        <f>IF(N290="zákl. prenesená",J290,0)</f>
        <v>0</v>
      </c>
      <c r="BH290" s="191">
        <f>IF(N290="zníž. prenesená",J290,0)</f>
        <v>0</v>
      </c>
      <c r="BI290" s="191">
        <f>IF(N290="nulová",J290,0)</f>
        <v>0</v>
      </c>
      <c r="BJ290" s="19" t="s">
        <v>171</v>
      </c>
      <c r="BK290" s="191">
        <f>ROUND(I290*H290,2)</f>
        <v>0</v>
      </c>
      <c r="BL290" s="19" t="s">
        <v>91</v>
      </c>
      <c r="BM290" s="190" t="s">
        <v>4293</v>
      </c>
    </row>
    <row r="291" s="2" customFormat="1" ht="16.5" customHeight="1">
      <c r="A291" s="38"/>
      <c r="B291" s="177"/>
      <c r="C291" s="201" t="s">
        <v>1010</v>
      </c>
      <c r="D291" s="201" t="s">
        <v>201</v>
      </c>
      <c r="E291" s="202" t="s">
        <v>4277</v>
      </c>
      <c r="F291" s="203" t="s">
        <v>4278</v>
      </c>
      <c r="G291" s="204" t="s">
        <v>216</v>
      </c>
      <c r="H291" s="205">
        <v>1</v>
      </c>
      <c r="I291" s="206"/>
      <c r="J291" s="207">
        <f>ROUND(I291*H291,2)</f>
        <v>0</v>
      </c>
      <c r="K291" s="208"/>
      <c r="L291" s="209"/>
      <c r="M291" s="210" t="s">
        <v>1</v>
      </c>
      <c r="N291" s="211" t="s">
        <v>42</v>
      </c>
      <c r="O291" s="78"/>
      <c r="P291" s="188">
        <f>O291*H291</f>
        <v>0</v>
      </c>
      <c r="Q291" s="188">
        <v>0</v>
      </c>
      <c r="R291" s="188">
        <f>Q291*H291</f>
        <v>0</v>
      </c>
      <c r="S291" s="188">
        <v>0</v>
      </c>
      <c r="T291" s="189">
        <f>S291*H291</f>
        <v>0</v>
      </c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R291" s="190" t="s">
        <v>103</v>
      </c>
      <c r="AT291" s="190" t="s">
        <v>201</v>
      </c>
      <c r="AU291" s="190" t="s">
        <v>81</v>
      </c>
      <c r="AY291" s="19" t="s">
        <v>165</v>
      </c>
      <c r="BE291" s="191">
        <f>IF(N291="základná",J291,0)</f>
        <v>0</v>
      </c>
      <c r="BF291" s="191">
        <f>IF(N291="znížená",J291,0)</f>
        <v>0</v>
      </c>
      <c r="BG291" s="191">
        <f>IF(N291="zákl. prenesená",J291,0)</f>
        <v>0</v>
      </c>
      <c r="BH291" s="191">
        <f>IF(N291="zníž. prenesená",J291,0)</f>
        <v>0</v>
      </c>
      <c r="BI291" s="191">
        <f>IF(N291="nulová",J291,0)</f>
        <v>0</v>
      </c>
      <c r="BJ291" s="19" t="s">
        <v>171</v>
      </c>
      <c r="BK291" s="191">
        <f>ROUND(I291*H291,2)</f>
        <v>0</v>
      </c>
      <c r="BL291" s="19" t="s">
        <v>91</v>
      </c>
      <c r="BM291" s="190" t="s">
        <v>4294</v>
      </c>
    </row>
    <row r="292" s="2" customFormat="1" ht="16.5" customHeight="1">
      <c r="A292" s="38"/>
      <c r="B292" s="177"/>
      <c r="C292" s="201" t="s">
        <v>1014</v>
      </c>
      <c r="D292" s="201" t="s">
        <v>201</v>
      </c>
      <c r="E292" s="202" t="s">
        <v>4295</v>
      </c>
      <c r="F292" s="203" t="s">
        <v>4055</v>
      </c>
      <c r="G292" s="204" t="s">
        <v>2853</v>
      </c>
      <c r="H292" s="205">
        <v>1</v>
      </c>
      <c r="I292" s="206"/>
      <c r="J292" s="207">
        <f>ROUND(I292*H292,2)</f>
        <v>0</v>
      </c>
      <c r="K292" s="208"/>
      <c r="L292" s="209"/>
      <c r="M292" s="210" t="s">
        <v>1</v>
      </c>
      <c r="N292" s="211" t="s">
        <v>42</v>
      </c>
      <c r="O292" s="78"/>
      <c r="P292" s="188">
        <f>O292*H292</f>
        <v>0</v>
      </c>
      <c r="Q292" s="188">
        <v>0</v>
      </c>
      <c r="R292" s="188">
        <f>Q292*H292</f>
        <v>0</v>
      </c>
      <c r="S292" s="188">
        <v>0</v>
      </c>
      <c r="T292" s="189">
        <f>S292*H292</f>
        <v>0</v>
      </c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R292" s="190" t="s">
        <v>103</v>
      </c>
      <c r="AT292" s="190" t="s">
        <v>201</v>
      </c>
      <c r="AU292" s="190" t="s">
        <v>81</v>
      </c>
      <c r="AY292" s="19" t="s">
        <v>165</v>
      </c>
      <c r="BE292" s="191">
        <f>IF(N292="základná",J292,0)</f>
        <v>0</v>
      </c>
      <c r="BF292" s="191">
        <f>IF(N292="znížená",J292,0)</f>
        <v>0</v>
      </c>
      <c r="BG292" s="191">
        <f>IF(N292="zákl. prenesená",J292,0)</f>
        <v>0</v>
      </c>
      <c r="BH292" s="191">
        <f>IF(N292="zníž. prenesená",J292,0)</f>
        <v>0</v>
      </c>
      <c r="BI292" s="191">
        <f>IF(N292="nulová",J292,0)</f>
        <v>0</v>
      </c>
      <c r="BJ292" s="19" t="s">
        <v>171</v>
      </c>
      <c r="BK292" s="191">
        <f>ROUND(I292*H292,2)</f>
        <v>0</v>
      </c>
      <c r="BL292" s="19" t="s">
        <v>91</v>
      </c>
      <c r="BM292" s="190" t="s">
        <v>4296</v>
      </c>
    </row>
    <row r="293" s="12" customFormat="1" ht="22.8" customHeight="1">
      <c r="A293" s="12"/>
      <c r="B293" s="164"/>
      <c r="C293" s="12"/>
      <c r="D293" s="165" t="s">
        <v>75</v>
      </c>
      <c r="E293" s="175" t="s">
        <v>4297</v>
      </c>
      <c r="F293" s="175" t="s">
        <v>4298</v>
      </c>
      <c r="G293" s="12"/>
      <c r="H293" s="12"/>
      <c r="I293" s="167"/>
      <c r="J293" s="176">
        <f>BK293</f>
        <v>0</v>
      </c>
      <c r="K293" s="12"/>
      <c r="L293" s="164"/>
      <c r="M293" s="169"/>
      <c r="N293" s="170"/>
      <c r="O293" s="170"/>
      <c r="P293" s="171">
        <f>SUM(P294:P298)</f>
        <v>0</v>
      </c>
      <c r="Q293" s="170"/>
      <c r="R293" s="171">
        <f>SUM(R294:R298)</f>
        <v>0</v>
      </c>
      <c r="S293" s="170"/>
      <c r="T293" s="172">
        <f>SUM(T294:T298)</f>
        <v>0</v>
      </c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R293" s="165" t="s">
        <v>81</v>
      </c>
      <c r="AT293" s="173" t="s">
        <v>75</v>
      </c>
      <c r="AU293" s="173" t="s">
        <v>81</v>
      </c>
      <c r="AY293" s="165" t="s">
        <v>165</v>
      </c>
      <c r="BK293" s="174">
        <f>SUM(BK294:BK298)</f>
        <v>0</v>
      </c>
    </row>
    <row r="294" s="2" customFormat="1" ht="16.5" customHeight="1">
      <c r="A294" s="38"/>
      <c r="B294" s="177"/>
      <c r="C294" s="201" t="s">
        <v>1016</v>
      </c>
      <c r="D294" s="201" t="s">
        <v>201</v>
      </c>
      <c r="E294" s="202" t="s">
        <v>4041</v>
      </c>
      <c r="F294" s="203" t="s">
        <v>4042</v>
      </c>
      <c r="G294" s="204" t="s">
        <v>216</v>
      </c>
      <c r="H294" s="205">
        <v>6</v>
      </c>
      <c r="I294" s="206"/>
      <c r="J294" s="207">
        <f>ROUND(I294*H294,2)</f>
        <v>0</v>
      </c>
      <c r="K294" s="208"/>
      <c r="L294" s="209"/>
      <c r="M294" s="210" t="s">
        <v>1</v>
      </c>
      <c r="N294" s="211" t="s">
        <v>42</v>
      </c>
      <c r="O294" s="78"/>
      <c r="P294" s="188">
        <f>O294*H294</f>
        <v>0</v>
      </c>
      <c r="Q294" s="188">
        <v>0</v>
      </c>
      <c r="R294" s="188">
        <f>Q294*H294</f>
        <v>0</v>
      </c>
      <c r="S294" s="188">
        <v>0</v>
      </c>
      <c r="T294" s="189">
        <f>S294*H294</f>
        <v>0</v>
      </c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R294" s="190" t="s">
        <v>103</v>
      </c>
      <c r="AT294" s="190" t="s">
        <v>201</v>
      </c>
      <c r="AU294" s="190" t="s">
        <v>171</v>
      </c>
      <c r="AY294" s="19" t="s">
        <v>165</v>
      </c>
      <c r="BE294" s="191">
        <f>IF(N294="základná",J294,0)</f>
        <v>0</v>
      </c>
      <c r="BF294" s="191">
        <f>IF(N294="znížená",J294,0)</f>
        <v>0</v>
      </c>
      <c r="BG294" s="191">
        <f>IF(N294="zákl. prenesená",J294,0)</f>
        <v>0</v>
      </c>
      <c r="BH294" s="191">
        <f>IF(N294="zníž. prenesená",J294,0)</f>
        <v>0</v>
      </c>
      <c r="BI294" s="191">
        <f>IF(N294="nulová",J294,0)</f>
        <v>0</v>
      </c>
      <c r="BJ294" s="19" t="s">
        <v>171</v>
      </c>
      <c r="BK294" s="191">
        <f>ROUND(I294*H294,2)</f>
        <v>0</v>
      </c>
      <c r="BL294" s="19" t="s">
        <v>91</v>
      </c>
      <c r="BM294" s="190" t="s">
        <v>4299</v>
      </c>
    </row>
    <row r="295" s="2" customFormat="1">
      <c r="A295" s="38"/>
      <c r="B295" s="39"/>
      <c r="C295" s="38"/>
      <c r="D295" s="193" t="s">
        <v>1053</v>
      </c>
      <c r="E295" s="38"/>
      <c r="F295" s="236" t="s">
        <v>4044</v>
      </c>
      <c r="G295" s="38"/>
      <c r="H295" s="38"/>
      <c r="I295" s="237"/>
      <c r="J295" s="38"/>
      <c r="K295" s="38"/>
      <c r="L295" s="39"/>
      <c r="M295" s="238"/>
      <c r="N295" s="239"/>
      <c r="O295" s="78"/>
      <c r="P295" s="78"/>
      <c r="Q295" s="78"/>
      <c r="R295" s="78"/>
      <c r="S295" s="78"/>
      <c r="T295" s="79"/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T295" s="19" t="s">
        <v>1053</v>
      </c>
      <c r="AU295" s="19" t="s">
        <v>171</v>
      </c>
    </row>
    <row r="296" s="2" customFormat="1" ht="24.15" customHeight="1">
      <c r="A296" s="38"/>
      <c r="B296" s="177"/>
      <c r="C296" s="201" t="s">
        <v>1020</v>
      </c>
      <c r="D296" s="201" t="s">
        <v>201</v>
      </c>
      <c r="E296" s="202" t="s">
        <v>4045</v>
      </c>
      <c r="F296" s="203" t="s">
        <v>4046</v>
      </c>
      <c r="G296" s="204" t="s">
        <v>216</v>
      </c>
      <c r="H296" s="205">
        <v>6</v>
      </c>
      <c r="I296" s="206"/>
      <c r="J296" s="207">
        <f>ROUND(I296*H296,2)</f>
        <v>0</v>
      </c>
      <c r="K296" s="208"/>
      <c r="L296" s="209"/>
      <c r="M296" s="210" t="s">
        <v>1</v>
      </c>
      <c r="N296" s="211" t="s">
        <v>42</v>
      </c>
      <c r="O296" s="78"/>
      <c r="P296" s="188">
        <f>O296*H296</f>
        <v>0</v>
      </c>
      <c r="Q296" s="188">
        <v>0</v>
      </c>
      <c r="R296" s="188">
        <f>Q296*H296</f>
        <v>0</v>
      </c>
      <c r="S296" s="188">
        <v>0</v>
      </c>
      <c r="T296" s="189">
        <f>S296*H296</f>
        <v>0</v>
      </c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R296" s="190" t="s">
        <v>103</v>
      </c>
      <c r="AT296" s="190" t="s">
        <v>201</v>
      </c>
      <c r="AU296" s="190" t="s">
        <v>171</v>
      </c>
      <c r="AY296" s="19" t="s">
        <v>165</v>
      </c>
      <c r="BE296" s="191">
        <f>IF(N296="základná",J296,0)</f>
        <v>0</v>
      </c>
      <c r="BF296" s="191">
        <f>IF(N296="znížená",J296,0)</f>
        <v>0</v>
      </c>
      <c r="BG296" s="191">
        <f>IF(N296="zákl. prenesená",J296,0)</f>
        <v>0</v>
      </c>
      <c r="BH296" s="191">
        <f>IF(N296="zníž. prenesená",J296,0)</f>
        <v>0</v>
      </c>
      <c r="BI296" s="191">
        <f>IF(N296="nulová",J296,0)</f>
        <v>0</v>
      </c>
      <c r="BJ296" s="19" t="s">
        <v>171</v>
      </c>
      <c r="BK296" s="191">
        <f>ROUND(I296*H296,2)</f>
        <v>0</v>
      </c>
      <c r="BL296" s="19" t="s">
        <v>91</v>
      </c>
      <c r="BM296" s="190" t="s">
        <v>4300</v>
      </c>
    </row>
    <row r="297" s="2" customFormat="1" ht="16.5" customHeight="1">
      <c r="A297" s="38"/>
      <c r="B297" s="177"/>
      <c r="C297" s="201" t="s">
        <v>1024</v>
      </c>
      <c r="D297" s="201" t="s">
        <v>201</v>
      </c>
      <c r="E297" s="202" t="s">
        <v>4048</v>
      </c>
      <c r="F297" s="203" t="s">
        <v>4049</v>
      </c>
      <c r="G297" s="204" t="s">
        <v>216</v>
      </c>
      <c r="H297" s="205">
        <v>4</v>
      </c>
      <c r="I297" s="206"/>
      <c r="J297" s="207">
        <f>ROUND(I297*H297,2)</f>
        <v>0</v>
      </c>
      <c r="K297" s="208"/>
      <c r="L297" s="209"/>
      <c r="M297" s="210" t="s">
        <v>1</v>
      </c>
      <c r="N297" s="211" t="s">
        <v>42</v>
      </c>
      <c r="O297" s="78"/>
      <c r="P297" s="188">
        <f>O297*H297</f>
        <v>0</v>
      </c>
      <c r="Q297" s="188">
        <v>0</v>
      </c>
      <c r="R297" s="188">
        <f>Q297*H297</f>
        <v>0</v>
      </c>
      <c r="S297" s="188">
        <v>0</v>
      </c>
      <c r="T297" s="189">
        <f>S297*H297</f>
        <v>0</v>
      </c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R297" s="190" t="s">
        <v>103</v>
      </c>
      <c r="AT297" s="190" t="s">
        <v>201</v>
      </c>
      <c r="AU297" s="190" t="s">
        <v>171</v>
      </c>
      <c r="AY297" s="19" t="s">
        <v>165</v>
      </c>
      <c r="BE297" s="191">
        <f>IF(N297="základná",J297,0)</f>
        <v>0</v>
      </c>
      <c r="BF297" s="191">
        <f>IF(N297="znížená",J297,0)</f>
        <v>0</v>
      </c>
      <c r="BG297" s="191">
        <f>IF(N297="zákl. prenesená",J297,0)</f>
        <v>0</v>
      </c>
      <c r="BH297" s="191">
        <f>IF(N297="zníž. prenesená",J297,0)</f>
        <v>0</v>
      </c>
      <c r="BI297" s="191">
        <f>IF(N297="nulová",J297,0)</f>
        <v>0</v>
      </c>
      <c r="BJ297" s="19" t="s">
        <v>171</v>
      </c>
      <c r="BK297" s="191">
        <f>ROUND(I297*H297,2)</f>
        <v>0</v>
      </c>
      <c r="BL297" s="19" t="s">
        <v>91</v>
      </c>
      <c r="BM297" s="190" t="s">
        <v>4301</v>
      </c>
    </row>
    <row r="298" s="2" customFormat="1" ht="16.5" customHeight="1">
      <c r="A298" s="38"/>
      <c r="B298" s="177"/>
      <c r="C298" s="201" t="s">
        <v>1026</v>
      </c>
      <c r="D298" s="201" t="s">
        <v>201</v>
      </c>
      <c r="E298" s="202" t="s">
        <v>4054</v>
      </c>
      <c r="F298" s="203" t="s">
        <v>4055</v>
      </c>
      <c r="G298" s="204" t="s">
        <v>2853</v>
      </c>
      <c r="H298" s="205">
        <v>1</v>
      </c>
      <c r="I298" s="206"/>
      <c r="J298" s="207">
        <f>ROUND(I298*H298,2)</f>
        <v>0</v>
      </c>
      <c r="K298" s="208"/>
      <c r="L298" s="209"/>
      <c r="M298" s="210" t="s">
        <v>1</v>
      </c>
      <c r="N298" s="211" t="s">
        <v>42</v>
      </c>
      <c r="O298" s="78"/>
      <c r="P298" s="188">
        <f>O298*H298</f>
        <v>0</v>
      </c>
      <c r="Q298" s="188">
        <v>0</v>
      </c>
      <c r="R298" s="188">
        <f>Q298*H298</f>
        <v>0</v>
      </c>
      <c r="S298" s="188">
        <v>0</v>
      </c>
      <c r="T298" s="189">
        <f>S298*H298</f>
        <v>0</v>
      </c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R298" s="190" t="s">
        <v>103</v>
      </c>
      <c r="AT298" s="190" t="s">
        <v>201</v>
      </c>
      <c r="AU298" s="190" t="s">
        <v>171</v>
      </c>
      <c r="AY298" s="19" t="s">
        <v>165</v>
      </c>
      <c r="BE298" s="191">
        <f>IF(N298="základná",J298,0)</f>
        <v>0</v>
      </c>
      <c r="BF298" s="191">
        <f>IF(N298="znížená",J298,0)</f>
        <v>0</v>
      </c>
      <c r="BG298" s="191">
        <f>IF(N298="zákl. prenesená",J298,0)</f>
        <v>0</v>
      </c>
      <c r="BH298" s="191">
        <f>IF(N298="zníž. prenesená",J298,0)</f>
        <v>0</v>
      </c>
      <c r="BI298" s="191">
        <f>IF(N298="nulová",J298,0)</f>
        <v>0</v>
      </c>
      <c r="BJ298" s="19" t="s">
        <v>171</v>
      </c>
      <c r="BK298" s="191">
        <f>ROUND(I298*H298,2)</f>
        <v>0</v>
      </c>
      <c r="BL298" s="19" t="s">
        <v>91</v>
      </c>
      <c r="BM298" s="190" t="s">
        <v>4302</v>
      </c>
    </row>
    <row r="299" s="12" customFormat="1" ht="25.92" customHeight="1">
      <c r="A299" s="12"/>
      <c r="B299" s="164"/>
      <c r="C299" s="12"/>
      <c r="D299" s="165" t="s">
        <v>75</v>
      </c>
      <c r="E299" s="166" t="s">
        <v>4303</v>
      </c>
      <c r="F299" s="166" t="s">
        <v>4304</v>
      </c>
      <c r="G299" s="12"/>
      <c r="H299" s="12"/>
      <c r="I299" s="167"/>
      <c r="J299" s="168">
        <f>BK299</f>
        <v>0</v>
      </c>
      <c r="K299" s="12"/>
      <c r="L299" s="164"/>
      <c r="M299" s="169"/>
      <c r="N299" s="170"/>
      <c r="O299" s="170"/>
      <c r="P299" s="171">
        <f>SUM(P300:P345)</f>
        <v>0</v>
      </c>
      <c r="Q299" s="170"/>
      <c r="R299" s="171">
        <f>SUM(R300:R345)</f>
        <v>0</v>
      </c>
      <c r="S299" s="170"/>
      <c r="T299" s="172">
        <f>SUM(T300:T345)</f>
        <v>0</v>
      </c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R299" s="165" t="s">
        <v>81</v>
      </c>
      <c r="AT299" s="173" t="s">
        <v>75</v>
      </c>
      <c r="AU299" s="173" t="s">
        <v>76</v>
      </c>
      <c r="AY299" s="165" t="s">
        <v>165</v>
      </c>
      <c r="BK299" s="174">
        <f>SUM(BK300:BK345)</f>
        <v>0</v>
      </c>
    </row>
    <row r="300" s="2" customFormat="1" ht="24.15" customHeight="1">
      <c r="A300" s="38"/>
      <c r="B300" s="177"/>
      <c r="C300" s="201" t="s">
        <v>1028</v>
      </c>
      <c r="D300" s="201" t="s">
        <v>201</v>
      </c>
      <c r="E300" s="202" t="s">
        <v>4305</v>
      </c>
      <c r="F300" s="203" t="s">
        <v>4306</v>
      </c>
      <c r="G300" s="204" t="s">
        <v>216</v>
      </c>
      <c r="H300" s="205">
        <v>1</v>
      </c>
      <c r="I300" s="206"/>
      <c r="J300" s="207">
        <f>ROUND(I300*H300,2)</f>
        <v>0</v>
      </c>
      <c r="K300" s="208"/>
      <c r="L300" s="209"/>
      <c r="M300" s="210" t="s">
        <v>1</v>
      </c>
      <c r="N300" s="211" t="s">
        <v>42</v>
      </c>
      <c r="O300" s="78"/>
      <c r="P300" s="188">
        <f>O300*H300</f>
        <v>0</v>
      </c>
      <c r="Q300" s="188">
        <v>0</v>
      </c>
      <c r="R300" s="188">
        <f>Q300*H300</f>
        <v>0</v>
      </c>
      <c r="S300" s="188">
        <v>0</v>
      </c>
      <c r="T300" s="189">
        <f>S300*H300</f>
        <v>0</v>
      </c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R300" s="190" t="s">
        <v>103</v>
      </c>
      <c r="AT300" s="190" t="s">
        <v>201</v>
      </c>
      <c r="AU300" s="190" t="s">
        <v>81</v>
      </c>
      <c r="AY300" s="19" t="s">
        <v>165</v>
      </c>
      <c r="BE300" s="191">
        <f>IF(N300="základná",J300,0)</f>
        <v>0</v>
      </c>
      <c r="BF300" s="191">
        <f>IF(N300="znížená",J300,0)</f>
        <v>0</v>
      </c>
      <c r="BG300" s="191">
        <f>IF(N300="zákl. prenesená",J300,0)</f>
        <v>0</v>
      </c>
      <c r="BH300" s="191">
        <f>IF(N300="zníž. prenesená",J300,0)</f>
        <v>0</v>
      </c>
      <c r="BI300" s="191">
        <f>IF(N300="nulová",J300,0)</f>
        <v>0</v>
      </c>
      <c r="BJ300" s="19" t="s">
        <v>171</v>
      </c>
      <c r="BK300" s="191">
        <f>ROUND(I300*H300,2)</f>
        <v>0</v>
      </c>
      <c r="BL300" s="19" t="s">
        <v>91</v>
      </c>
      <c r="BM300" s="190" t="s">
        <v>4307</v>
      </c>
    </row>
    <row r="301" s="2" customFormat="1">
      <c r="A301" s="38"/>
      <c r="B301" s="39"/>
      <c r="C301" s="38"/>
      <c r="D301" s="193" t="s">
        <v>1053</v>
      </c>
      <c r="E301" s="38"/>
      <c r="F301" s="236" t="s">
        <v>4308</v>
      </c>
      <c r="G301" s="38"/>
      <c r="H301" s="38"/>
      <c r="I301" s="237"/>
      <c r="J301" s="38"/>
      <c r="K301" s="38"/>
      <c r="L301" s="39"/>
      <c r="M301" s="238"/>
      <c r="N301" s="239"/>
      <c r="O301" s="78"/>
      <c r="P301" s="78"/>
      <c r="Q301" s="78"/>
      <c r="R301" s="78"/>
      <c r="S301" s="78"/>
      <c r="T301" s="79"/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T301" s="19" t="s">
        <v>1053</v>
      </c>
      <c r="AU301" s="19" t="s">
        <v>81</v>
      </c>
    </row>
    <row r="302" s="2" customFormat="1" ht="16.5" customHeight="1">
      <c r="A302" s="38"/>
      <c r="B302" s="177"/>
      <c r="C302" s="201" t="s">
        <v>1034</v>
      </c>
      <c r="D302" s="201" t="s">
        <v>201</v>
      </c>
      <c r="E302" s="202" t="s">
        <v>3999</v>
      </c>
      <c r="F302" s="203" t="s">
        <v>4000</v>
      </c>
      <c r="G302" s="204" t="s">
        <v>216</v>
      </c>
      <c r="H302" s="205">
        <v>1</v>
      </c>
      <c r="I302" s="206"/>
      <c r="J302" s="207">
        <f>ROUND(I302*H302,2)</f>
        <v>0</v>
      </c>
      <c r="K302" s="208"/>
      <c r="L302" s="209"/>
      <c r="M302" s="210" t="s">
        <v>1</v>
      </c>
      <c r="N302" s="211" t="s">
        <v>42</v>
      </c>
      <c r="O302" s="78"/>
      <c r="P302" s="188">
        <f>O302*H302</f>
        <v>0</v>
      </c>
      <c r="Q302" s="188">
        <v>0</v>
      </c>
      <c r="R302" s="188">
        <f>Q302*H302</f>
        <v>0</v>
      </c>
      <c r="S302" s="188">
        <v>0</v>
      </c>
      <c r="T302" s="189">
        <f>S302*H302</f>
        <v>0</v>
      </c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R302" s="190" t="s">
        <v>103</v>
      </c>
      <c r="AT302" s="190" t="s">
        <v>201</v>
      </c>
      <c r="AU302" s="190" t="s">
        <v>81</v>
      </c>
      <c r="AY302" s="19" t="s">
        <v>165</v>
      </c>
      <c r="BE302" s="191">
        <f>IF(N302="základná",J302,0)</f>
        <v>0</v>
      </c>
      <c r="BF302" s="191">
        <f>IF(N302="znížená",J302,0)</f>
        <v>0</v>
      </c>
      <c r="BG302" s="191">
        <f>IF(N302="zákl. prenesená",J302,0)</f>
        <v>0</v>
      </c>
      <c r="BH302" s="191">
        <f>IF(N302="zníž. prenesená",J302,0)</f>
        <v>0</v>
      </c>
      <c r="BI302" s="191">
        <f>IF(N302="nulová",J302,0)</f>
        <v>0</v>
      </c>
      <c r="BJ302" s="19" t="s">
        <v>171</v>
      </c>
      <c r="BK302" s="191">
        <f>ROUND(I302*H302,2)</f>
        <v>0</v>
      </c>
      <c r="BL302" s="19" t="s">
        <v>91</v>
      </c>
      <c r="BM302" s="190" t="s">
        <v>4309</v>
      </c>
    </row>
    <row r="303" s="2" customFormat="1" ht="16.5" customHeight="1">
      <c r="A303" s="38"/>
      <c r="B303" s="177"/>
      <c r="C303" s="201" t="s">
        <v>1038</v>
      </c>
      <c r="D303" s="201" t="s">
        <v>201</v>
      </c>
      <c r="E303" s="202" t="s">
        <v>4002</v>
      </c>
      <c r="F303" s="203" t="s">
        <v>4003</v>
      </c>
      <c r="G303" s="204" t="s">
        <v>216</v>
      </c>
      <c r="H303" s="205">
        <v>1</v>
      </c>
      <c r="I303" s="206"/>
      <c r="J303" s="207">
        <f>ROUND(I303*H303,2)</f>
        <v>0</v>
      </c>
      <c r="K303" s="208"/>
      <c r="L303" s="209"/>
      <c r="M303" s="210" t="s">
        <v>1</v>
      </c>
      <c r="N303" s="211" t="s">
        <v>42</v>
      </c>
      <c r="O303" s="78"/>
      <c r="P303" s="188">
        <f>O303*H303</f>
        <v>0</v>
      </c>
      <c r="Q303" s="188">
        <v>0</v>
      </c>
      <c r="R303" s="188">
        <f>Q303*H303</f>
        <v>0</v>
      </c>
      <c r="S303" s="188">
        <v>0</v>
      </c>
      <c r="T303" s="189">
        <f>S303*H303</f>
        <v>0</v>
      </c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R303" s="190" t="s">
        <v>103</v>
      </c>
      <c r="AT303" s="190" t="s">
        <v>201</v>
      </c>
      <c r="AU303" s="190" t="s">
        <v>81</v>
      </c>
      <c r="AY303" s="19" t="s">
        <v>165</v>
      </c>
      <c r="BE303" s="191">
        <f>IF(N303="základná",J303,0)</f>
        <v>0</v>
      </c>
      <c r="BF303" s="191">
        <f>IF(N303="znížená",J303,0)</f>
        <v>0</v>
      </c>
      <c r="BG303" s="191">
        <f>IF(N303="zákl. prenesená",J303,0)</f>
        <v>0</v>
      </c>
      <c r="BH303" s="191">
        <f>IF(N303="zníž. prenesená",J303,0)</f>
        <v>0</v>
      </c>
      <c r="BI303" s="191">
        <f>IF(N303="nulová",J303,0)</f>
        <v>0</v>
      </c>
      <c r="BJ303" s="19" t="s">
        <v>171</v>
      </c>
      <c r="BK303" s="191">
        <f>ROUND(I303*H303,2)</f>
        <v>0</v>
      </c>
      <c r="BL303" s="19" t="s">
        <v>91</v>
      </c>
      <c r="BM303" s="190" t="s">
        <v>4310</v>
      </c>
    </row>
    <row r="304" s="2" customFormat="1" ht="16.5" customHeight="1">
      <c r="A304" s="38"/>
      <c r="B304" s="177"/>
      <c r="C304" s="201" t="s">
        <v>1043</v>
      </c>
      <c r="D304" s="201" t="s">
        <v>201</v>
      </c>
      <c r="E304" s="202" t="s">
        <v>4311</v>
      </c>
      <c r="F304" s="203" t="s">
        <v>4312</v>
      </c>
      <c r="G304" s="204" t="s">
        <v>216</v>
      </c>
      <c r="H304" s="205">
        <v>1</v>
      </c>
      <c r="I304" s="206"/>
      <c r="J304" s="207">
        <f>ROUND(I304*H304,2)</f>
        <v>0</v>
      </c>
      <c r="K304" s="208"/>
      <c r="L304" s="209"/>
      <c r="M304" s="210" t="s">
        <v>1</v>
      </c>
      <c r="N304" s="211" t="s">
        <v>42</v>
      </c>
      <c r="O304" s="78"/>
      <c r="P304" s="188">
        <f>O304*H304</f>
        <v>0</v>
      </c>
      <c r="Q304" s="188">
        <v>0</v>
      </c>
      <c r="R304" s="188">
        <f>Q304*H304</f>
        <v>0</v>
      </c>
      <c r="S304" s="188">
        <v>0</v>
      </c>
      <c r="T304" s="189">
        <f>S304*H304</f>
        <v>0</v>
      </c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R304" s="190" t="s">
        <v>103</v>
      </c>
      <c r="AT304" s="190" t="s">
        <v>201</v>
      </c>
      <c r="AU304" s="190" t="s">
        <v>81</v>
      </c>
      <c r="AY304" s="19" t="s">
        <v>165</v>
      </c>
      <c r="BE304" s="191">
        <f>IF(N304="základná",J304,0)</f>
        <v>0</v>
      </c>
      <c r="BF304" s="191">
        <f>IF(N304="znížená",J304,0)</f>
        <v>0</v>
      </c>
      <c r="BG304" s="191">
        <f>IF(N304="zákl. prenesená",J304,0)</f>
        <v>0</v>
      </c>
      <c r="BH304" s="191">
        <f>IF(N304="zníž. prenesená",J304,0)</f>
        <v>0</v>
      </c>
      <c r="BI304" s="191">
        <f>IF(N304="nulová",J304,0)</f>
        <v>0</v>
      </c>
      <c r="BJ304" s="19" t="s">
        <v>171</v>
      </c>
      <c r="BK304" s="191">
        <f>ROUND(I304*H304,2)</f>
        <v>0</v>
      </c>
      <c r="BL304" s="19" t="s">
        <v>91</v>
      </c>
      <c r="BM304" s="190" t="s">
        <v>4313</v>
      </c>
    </row>
    <row r="305" s="2" customFormat="1">
      <c r="A305" s="38"/>
      <c r="B305" s="39"/>
      <c r="C305" s="38"/>
      <c r="D305" s="193" t="s">
        <v>1053</v>
      </c>
      <c r="E305" s="38"/>
      <c r="F305" s="236" t="s">
        <v>4314</v>
      </c>
      <c r="G305" s="38"/>
      <c r="H305" s="38"/>
      <c r="I305" s="237"/>
      <c r="J305" s="38"/>
      <c r="K305" s="38"/>
      <c r="L305" s="39"/>
      <c r="M305" s="238"/>
      <c r="N305" s="239"/>
      <c r="O305" s="78"/>
      <c r="P305" s="78"/>
      <c r="Q305" s="78"/>
      <c r="R305" s="78"/>
      <c r="S305" s="78"/>
      <c r="T305" s="79"/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T305" s="19" t="s">
        <v>1053</v>
      </c>
      <c r="AU305" s="19" t="s">
        <v>81</v>
      </c>
    </row>
    <row r="306" s="2" customFormat="1" ht="16.5" customHeight="1">
      <c r="A306" s="38"/>
      <c r="B306" s="177"/>
      <c r="C306" s="201" t="s">
        <v>1049</v>
      </c>
      <c r="D306" s="201" t="s">
        <v>201</v>
      </c>
      <c r="E306" s="202" t="s">
        <v>4315</v>
      </c>
      <c r="F306" s="203" t="s">
        <v>4316</v>
      </c>
      <c r="G306" s="204" t="s">
        <v>216</v>
      </c>
      <c r="H306" s="205">
        <v>2</v>
      </c>
      <c r="I306" s="206"/>
      <c r="J306" s="207">
        <f>ROUND(I306*H306,2)</f>
        <v>0</v>
      </c>
      <c r="K306" s="208"/>
      <c r="L306" s="209"/>
      <c r="M306" s="210" t="s">
        <v>1</v>
      </c>
      <c r="N306" s="211" t="s">
        <v>42</v>
      </c>
      <c r="O306" s="78"/>
      <c r="P306" s="188">
        <f>O306*H306</f>
        <v>0</v>
      </c>
      <c r="Q306" s="188">
        <v>0</v>
      </c>
      <c r="R306" s="188">
        <f>Q306*H306</f>
        <v>0</v>
      </c>
      <c r="S306" s="188">
        <v>0</v>
      </c>
      <c r="T306" s="189">
        <f>S306*H306</f>
        <v>0</v>
      </c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R306" s="190" t="s">
        <v>103</v>
      </c>
      <c r="AT306" s="190" t="s">
        <v>201</v>
      </c>
      <c r="AU306" s="190" t="s">
        <v>81</v>
      </c>
      <c r="AY306" s="19" t="s">
        <v>165</v>
      </c>
      <c r="BE306" s="191">
        <f>IF(N306="základná",J306,0)</f>
        <v>0</v>
      </c>
      <c r="BF306" s="191">
        <f>IF(N306="znížená",J306,0)</f>
        <v>0</v>
      </c>
      <c r="BG306" s="191">
        <f>IF(N306="zákl. prenesená",J306,0)</f>
        <v>0</v>
      </c>
      <c r="BH306" s="191">
        <f>IF(N306="zníž. prenesená",J306,0)</f>
        <v>0</v>
      </c>
      <c r="BI306" s="191">
        <f>IF(N306="nulová",J306,0)</f>
        <v>0</v>
      </c>
      <c r="BJ306" s="19" t="s">
        <v>171</v>
      </c>
      <c r="BK306" s="191">
        <f>ROUND(I306*H306,2)</f>
        <v>0</v>
      </c>
      <c r="BL306" s="19" t="s">
        <v>91</v>
      </c>
      <c r="BM306" s="190" t="s">
        <v>4317</v>
      </c>
    </row>
    <row r="307" s="2" customFormat="1" ht="16.5" customHeight="1">
      <c r="A307" s="38"/>
      <c r="B307" s="177"/>
      <c r="C307" s="201" t="s">
        <v>1056</v>
      </c>
      <c r="D307" s="201" t="s">
        <v>201</v>
      </c>
      <c r="E307" s="202" t="s">
        <v>4318</v>
      </c>
      <c r="F307" s="203" t="s">
        <v>4319</v>
      </c>
      <c r="G307" s="204" t="s">
        <v>4065</v>
      </c>
      <c r="H307" s="205">
        <v>9</v>
      </c>
      <c r="I307" s="206"/>
      <c r="J307" s="207">
        <f>ROUND(I307*H307,2)</f>
        <v>0</v>
      </c>
      <c r="K307" s="208"/>
      <c r="L307" s="209"/>
      <c r="M307" s="210" t="s">
        <v>1</v>
      </c>
      <c r="N307" s="211" t="s">
        <v>42</v>
      </c>
      <c r="O307" s="78"/>
      <c r="P307" s="188">
        <f>O307*H307</f>
        <v>0</v>
      </c>
      <c r="Q307" s="188">
        <v>0</v>
      </c>
      <c r="R307" s="188">
        <f>Q307*H307</f>
        <v>0</v>
      </c>
      <c r="S307" s="188">
        <v>0</v>
      </c>
      <c r="T307" s="189">
        <f>S307*H307</f>
        <v>0</v>
      </c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R307" s="190" t="s">
        <v>103</v>
      </c>
      <c r="AT307" s="190" t="s">
        <v>201</v>
      </c>
      <c r="AU307" s="190" t="s">
        <v>81</v>
      </c>
      <c r="AY307" s="19" t="s">
        <v>165</v>
      </c>
      <c r="BE307" s="191">
        <f>IF(N307="základná",J307,0)</f>
        <v>0</v>
      </c>
      <c r="BF307" s="191">
        <f>IF(N307="znížená",J307,0)</f>
        <v>0</v>
      </c>
      <c r="BG307" s="191">
        <f>IF(N307="zákl. prenesená",J307,0)</f>
        <v>0</v>
      </c>
      <c r="BH307" s="191">
        <f>IF(N307="zníž. prenesená",J307,0)</f>
        <v>0</v>
      </c>
      <c r="BI307" s="191">
        <f>IF(N307="nulová",J307,0)</f>
        <v>0</v>
      </c>
      <c r="BJ307" s="19" t="s">
        <v>171</v>
      </c>
      <c r="BK307" s="191">
        <f>ROUND(I307*H307,2)</f>
        <v>0</v>
      </c>
      <c r="BL307" s="19" t="s">
        <v>91</v>
      </c>
      <c r="BM307" s="190" t="s">
        <v>4320</v>
      </c>
    </row>
    <row r="308" s="2" customFormat="1" ht="16.5" customHeight="1">
      <c r="A308" s="38"/>
      <c r="B308" s="177"/>
      <c r="C308" s="201" t="s">
        <v>1061</v>
      </c>
      <c r="D308" s="201" t="s">
        <v>201</v>
      </c>
      <c r="E308" s="202" t="s">
        <v>4321</v>
      </c>
      <c r="F308" s="203" t="s">
        <v>4322</v>
      </c>
      <c r="G308" s="204" t="s">
        <v>4065</v>
      </c>
      <c r="H308" s="205">
        <v>9</v>
      </c>
      <c r="I308" s="206"/>
      <c r="J308" s="207">
        <f>ROUND(I308*H308,2)</f>
        <v>0</v>
      </c>
      <c r="K308" s="208"/>
      <c r="L308" s="209"/>
      <c r="M308" s="210" t="s">
        <v>1</v>
      </c>
      <c r="N308" s="211" t="s">
        <v>42</v>
      </c>
      <c r="O308" s="78"/>
      <c r="P308" s="188">
        <f>O308*H308</f>
        <v>0</v>
      </c>
      <c r="Q308" s="188">
        <v>0</v>
      </c>
      <c r="R308" s="188">
        <f>Q308*H308</f>
        <v>0</v>
      </c>
      <c r="S308" s="188">
        <v>0</v>
      </c>
      <c r="T308" s="189">
        <f>S308*H308</f>
        <v>0</v>
      </c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R308" s="190" t="s">
        <v>103</v>
      </c>
      <c r="AT308" s="190" t="s">
        <v>201</v>
      </c>
      <c r="AU308" s="190" t="s">
        <v>81</v>
      </c>
      <c r="AY308" s="19" t="s">
        <v>165</v>
      </c>
      <c r="BE308" s="191">
        <f>IF(N308="základná",J308,0)</f>
        <v>0</v>
      </c>
      <c r="BF308" s="191">
        <f>IF(N308="znížená",J308,0)</f>
        <v>0</v>
      </c>
      <c r="BG308" s="191">
        <f>IF(N308="zákl. prenesená",J308,0)</f>
        <v>0</v>
      </c>
      <c r="BH308" s="191">
        <f>IF(N308="zníž. prenesená",J308,0)</f>
        <v>0</v>
      </c>
      <c r="BI308" s="191">
        <f>IF(N308="nulová",J308,0)</f>
        <v>0</v>
      </c>
      <c r="BJ308" s="19" t="s">
        <v>171</v>
      </c>
      <c r="BK308" s="191">
        <f>ROUND(I308*H308,2)</f>
        <v>0</v>
      </c>
      <c r="BL308" s="19" t="s">
        <v>91</v>
      </c>
      <c r="BM308" s="190" t="s">
        <v>4323</v>
      </c>
    </row>
    <row r="309" s="2" customFormat="1" ht="16.5" customHeight="1">
      <c r="A309" s="38"/>
      <c r="B309" s="177"/>
      <c r="C309" s="201" t="s">
        <v>1064</v>
      </c>
      <c r="D309" s="201" t="s">
        <v>201</v>
      </c>
      <c r="E309" s="202" t="s">
        <v>4324</v>
      </c>
      <c r="F309" s="203" t="s">
        <v>4325</v>
      </c>
      <c r="G309" s="204" t="s">
        <v>216</v>
      </c>
      <c r="H309" s="205">
        <v>1</v>
      </c>
      <c r="I309" s="206"/>
      <c r="J309" s="207">
        <f>ROUND(I309*H309,2)</f>
        <v>0</v>
      </c>
      <c r="K309" s="208"/>
      <c r="L309" s="209"/>
      <c r="M309" s="210" t="s">
        <v>1</v>
      </c>
      <c r="N309" s="211" t="s">
        <v>42</v>
      </c>
      <c r="O309" s="78"/>
      <c r="P309" s="188">
        <f>O309*H309</f>
        <v>0</v>
      </c>
      <c r="Q309" s="188">
        <v>0</v>
      </c>
      <c r="R309" s="188">
        <f>Q309*H309</f>
        <v>0</v>
      </c>
      <c r="S309" s="188">
        <v>0</v>
      </c>
      <c r="T309" s="189">
        <f>S309*H309</f>
        <v>0</v>
      </c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R309" s="190" t="s">
        <v>103</v>
      </c>
      <c r="AT309" s="190" t="s">
        <v>201</v>
      </c>
      <c r="AU309" s="190" t="s">
        <v>81</v>
      </c>
      <c r="AY309" s="19" t="s">
        <v>165</v>
      </c>
      <c r="BE309" s="191">
        <f>IF(N309="základná",J309,0)</f>
        <v>0</v>
      </c>
      <c r="BF309" s="191">
        <f>IF(N309="znížená",J309,0)</f>
        <v>0</v>
      </c>
      <c r="BG309" s="191">
        <f>IF(N309="zákl. prenesená",J309,0)</f>
        <v>0</v>
      </c>
      <c r="BH309" s="191">
        <f>IF(N309="zníž. prenesená",J309,0)</f>
        <v>0</v>
      </c>
      <c r="BI309" s="191">
        <f>IF(N309="nulová",J309,0)</f>
        <v>0</v>
      </c>
      <c r="BJ309" s="19" t="s">
        <v>171</v>
      </c>
      <c r="BK309" s="191">
        <f>ROUND(I309*H309,2)</f>
        <v>0</v>
      </c>
      <c r="BL309" s="19" t="s">
        <v>91</v>
      </c>
      <c r="BM309" s="190" t="s">
        <v>4326</v>
      </c>
    </row>
    <row r="310" s="2" customFormat="1" ht="16.5" customHeight="1">
      <c r="A310" s="38"/>
      <c r="B310" s="177"/>
      <c r="C310" s="201" t="s">
        <v>1068</v>
      </c>
      <c r="D310" s="201" t="s">
        <v>201</v>
      </c>
      <c r="E310" s="202" t="s">
        <v>4327</v>
      </c>
      <c r="F310" s="203" t="s">
        <v>4328</v>
      </c>
      <c r="G310" s="204" t="s">
        <v>216</v>
      </c>
      <c r="H310" s="205">
        <v>1</v>
      </c>
      <c r="I310" s="206"/>
      <c r="J310" s="207">
        <f>ROUND(I310*H310,2)</f>
        <v>0</v>
      </c>
      <c r="K310" s="208"/>
      <c r="L310" s="209"/>
      <c r="M310" s="210" t="s">
        <v>1</v>
      </c>
      <c r="N310" s="211" t="s">
        <v>42</v>
      </c>
      <c r="O310" s="78"/>
      <c r="P310" s="188">
        <f>O310*H310</f>
        <v>0</v>
      </c>
      <c r="Q310" s="188">
        <v>0</v>
      </c>
      <c r="R310" s="188">
        <f>Q310*H310</f>
        <v>0</v>
      </c>
      <c r="S310" s="188">
        <v>0</v>
      </c>
      <c r="T310" s="189">
        <f>S310*H310</f>
        <v>0</v>
      </c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R310" s="190" t="s">
        <v>103</v>
      </c>
      <c r="AT310" s="190" t="s">
        <v>201</v>
      </c>
      <c r="AU310" s="190" t="s">
        <v>81</v>
      </c>
      <c r="AY310" s="19" t="s">
        <v>165</v>
      </c>
      <c r="BE310" s="191">
        <f>IF(N310="základná",J310,0)</f>
        <v>0</v>
      </c>
      <c r="BF310" s="191">
        <f>IF(N310="znížená",J310,0)</f>
        <v>0</v>
      </c>
      <c r="BG310" s="191">
        <f>IF(N310="zákl. prenesená",J310,0)</f>
        <v>0</v>
      </c>
      <c r="BH310" s="191">
        <f>IF(N310="zníž. prenesená",J310,0)</f>
        <v>0</v>
      </c>
      <c r="BI310" s="191">
        <f>IF(N310="nulová",J310,0)</f>
        <v>0</v>
      </c>
      <c r="BJ310" s="19" t="s">
        <v>171</v>
      </c>
      <c r="BK310" s="191">
        <f>ROUND(I310*H310,2)</f>
        <v>0</v>
      </c>
      <c r="BL310" s="19" t="s">
        <v>91</v>
      </c>
      <c r="BM310" s="190" t="s">
        <v>4329</v>
      </c>
    </row>
    <row r="311" s="2" customFormat="1" ht="16.5" customHeight="1">
      <c r="A311" s="38"/>
      <c r="B311" s="177"/>
      <c r="C311" s="201" t="s">
        <v>1073</v>
      </c>
      <c r="D311" s="201" t="s">
        <v>201</v>
      </c>
      <c r="E311" s="202" t="s">
        <v>4330</v>
      </c>
      <c r="F311" s="203" t="s">
        <v>4331</v>
      </c>
      <c r="G311" s="204" t="s">
        <v>216</v>
      </c>
      <c r="H311" s="205">
        <v>1</v>
      </c>
      <c r="I311" s="206"/>
      <c r="J311" s="207">
        <f>ROUND(I311*H311,2)</f>
        <v>0</v>
      </c>
      <c r="K311" s="208"/>
      <c r="L311" s="209"/>
      <c r="M311" s="210" t="s">
        <v>1</v>
      </c>
      <c r="N311" s="211" t="s">
        <v>42</v>
      </c>
      <c r="O311" s="78"/>
      <c r="P311" s="188">
        <f>O311*H311</f>
        <v>0</v>
      </c>
      <c r="Q311" s="188">
        <v>0</v>
      </c>
      <c r="R311" s="188">
        <f>Q311*H311</f>
        <v>0</v>
      </c>
      <c r="S311" s="188">
        <v>0</v>
      </c>
      <c r="T311" s="189">
        <f>S311*H311</f>
        <v>0</v>
      </c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R311" s="190" t="s">
        <v>103</v>
      </c>
      <c r="AT311" s="190" t="s">
        <v>201</v>
      </c>
      <c r="AU311" s="190" t="s">
        <v>81</v>
      </c>
      <c r="AY311" s="19" t="s">
        <v>165</v>
      </c>
      <c r="BE311" s="191">
        <f>IF(N311="základná",J311,0)</f>
        <v>0</v>
      </c>
      <c r="BF311" s="191">
        <f>IF(N311="znížená",J311,0)</f>
        <v>0</v>
      </c>
      <c r="BG311" s="191">
        <f>IF(N311="zákl. prenesená",J311,0)</f>
        <v>0</v>
      </c>
      <c r="BH311" s="191">
        <f>IF(N311="zníž. prenesená",J311,0)</f>
        <v>0</v>
      </c>
      <c r="BI311" s="191">
        <f>IF(N311="nulová",J311,0)</f>
        <v>0</v>
      </c>
      <c r="BJ311" s="19" t="s">
        <v>171</v>
      </c>
      <c r="BK311" s="191">
        <f>ROUND(I311*H311,2)</f>
        <v>0</v>
      </c>
      <c r="BL311" s="19" t="s">
        <v>91</v>
      </c>
      <c r="BM311" s="190" t="s">
        <v>4332</v>
      </c>
    </row>
    <row r="312" s="2" customFormat="1" ht="16.5" customHeight="1">
      <c r="A312" s="38"/>
      <c r="B312" s="177"/>
      <c r="C312" s="201" t="s">
        <v>1078</v>
      </c>
      <c r="D312" s="201" t="s">
        <v>201</v>
      </c>
      <c r="E312" s="202" t="s">
        <v>4333</v>
      </c>
      <c r="F312" s="203" t="s">
        <v>4334</v>
      </c>
      <c r="G312" s="204" t="s">
        <v>216</v>
      </c>
      <c r="H312" s="205">
        <v>1</v>
      </c>
      <c r="I312" s="206"/>
      <c r="J312" s="207">
        <f>ROUND(I312*H312,2)</f>
        <v>0</v>
      </c>
      <c r="K312" s="208"/>
      <c r="L312" s="209"/>
      <c r="M312" s="210" t="s">
        <v>1</v>
      </c>
      <c r="N312" s="211" t="s">
        <v>42</v>
      </c>
      <c r="O312" s="78"/>
      <c r="P312" s="188">
        <f>O312*H312</f>
        <v>0</v>
      </c>
      <c r="Q312" s="188">
        <v>0</v>
      </c>
      <c r="R312" s="188">
        <f>Q312*H312</f>
        <v>0</v>
      </c>
      <c r="S312" s="188">
        <v>0</v>
      </c>
      <c r="T312" s="189">
        <f>S312*H312</f>
        <v>0</v>
      </c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R312" s="190" t="s">
        <v>103</v>
      </c>
      <c r="AT312" s="190" t="s">
        <v>201</v>
      </c>
      <c r="AU312" s="190" t="s">
        <v>81</v>
      </c>
      <c r="AY312" s="19" t="s">
        <v>165</v>
      </c>
      <c r="BE312" s="191">
        <f>IF(N312="základná",J312,0)</f>
        <v>0</v>
      </c>
      <c r="BF312" s="191">
        <f>IF(N312="znížená",J312,0)</f>
        <v>0</v>
      </c>
      <c r="BG312" s="191">
        <f>IF(N312="zákl. prenesená",J312,0)</f>
        <v>0</v>
      </c>
      <c r="BH312" s="191">
        <f>IF(N312="zníž. prenesená",J312,0)</f>
        <v>0</v>
      </c>
      <c r="BI312" s="191">
        <f>IF(N312="nulová",J312,0)</f>
        <v>0</v>
      </c>
      <c r="BJ312" s="19" t="s">
        <v>171</v>
      </c>
      <c r="BK312" s="191">
        <f>ROUND(I312*H312,2)</f>
        <v>0</v>
      </c>
      <c r="BL312" s="19" t="s">
        <v>91</v>
      </c>
      <c r="BM312" s="190" t="s">
        <v>4335</v>
      </c>
    </row>
    <row r="313" s="2" customFormat="1" ht="16.5" customHeight="1">
      <c r="A313" s="38"/>
      <c r="B313" s="177"/>
      <c r="C313" s="201" t="s">
        <v>1082</v>
      </c>
      <c r="D313" s="201" t="s">
        <v>201</v>
      </c>
      <c r="E313" s="202" t="s">
        <v>4336</v>
      </c>
      <c r="F313" s="203" t="s">
        <v>4337</v>
      </c>
      <c r="G313" s="204" t="s">
        <v>216</v>
      </c>
      <c r="H313" s="205">
        <v>1</v>
      </c>
      <c r="I313" s="206"/>
      <c r="J313" s="207">
        <f>ROUND(I313*H313,2)</f>
        <v>0</v>
      </c>
      <c r="K313" s="208"/>
      <c r="L313" s="209"/>
      <c r="M313" s="210" t="s">
        <v>1</v>
      </c>
      <c r="N313" s="211" t="s">
        <v>42</v>
      </c>
      <c r="O313" s="78"/>
      <c r="P313" s="188">
        <f>O313*H313</f>
        <v>0</v>
      </c>
      <c r="Q313" s="188">
        <v>0</v>
      </c>
      <c r="R313" s="188">
        <f>Q313*H313</f>
        <v>0</v>
      </c>
      <c r="S313" s="188">
        <v>0</v>
      </c>
      <c r="T313" s="189">
        <f>S313*H313</f>
        <v>0</v>
      </c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R313" s="190" t="s">
        <v>103</v>
      </c>
      <c r="AT313" s="190" t="s">
        <v>201</v>
      </c>
      <c r="AU313" s="190" t="s">
        <v>81</v>
      </c>
      <c r="AY313" s="19" t="s">
        <v>165</v>
      </c>
      <c r="BE313" s="191">
        <f>IF(N313="základná",J313,0)</f>
        <v>0</v>
      </c>
      <c r="BF313" s="191">
        <f>IF(N313="znížená",J313,0)</f>
        <v>0</v>
      </c>
      <c r="BG313" s="191">
        <f>IF(N313="zákl. prenesená",J313,0)</f>
        <v>0</v>
      </c>
      <c r="BH313" s="191">
        <f>IF(N313="zníž. prenesená",J313,0)</f>
        <v>0</v>
      </c>
      <c r="BI313" s="191">
        <f>IF(N313="nulová",J313,0)</f>
        <v>0</v>
      </c>
      <c r="BJ313" s="19" t="s">
        <v>171</v>
      </c>
      <c r="BK313" s="191">
        <f>ROUND(I313*H313,2)</f>
        <v>0</v>
      </c>
      <c r="BL313" s="19" t="s">
        <v>91</v>
      </c>
      <c r="BM313" s="190" t="s">
        <v>4338</v>
      </c>
    </row>
    <row r="314" s="2" customFormat="1" ht="24.15" customHeight="1">
      <c r="A314" s="38"/>
      <c r="B314" s="177"/>
      <c r="C314" s="201" t="s">
        <v>1088</v>
      </c>
      <c r="D314" s="201" t="s">
        <v>201</v>
      </c>
      <c r="E314" s="202" t="s">
        <v>4339</v>
      </c>
      <c r="F314" s="203" t="s">
        <v>4340</v>
      </c>
      <c r="G314" s="204" t="s">
        <v>216</v>
      </c>
      <c r="H314" s="205">
        <v>1</v>
      </c>
      <c r="I314" s="206"/>
      <c r="J314" s="207">
        <f>ROUND(I314*H314,2)</f>
        <v>0</v>
      </c>
      <c r="K314" s="208"/>
      <c r="L314" s="209"/>
      <c r="M314" s="210" t="s">
        <v>1</v>
      </c>
      <c r="N314" s="211" t="s">
        <v>42</v>
      </c>
      <c r="O314" s="78"/>
      <c r="P314" s="188">
        <f>O314*H314</f>
        <v>0</v>
      </c>
      <c r="Q314" s="188">
        <v>0</v>
      </c>
      <c r="R314" s="188">
        <f>Q314*H314</f>
        <v>0</v>
      </c>
      <c r="S314" s="188">
        <v>0</v>
      </c>
      <c r="T314" s="189">
        <f>S314*H314</f>
        <v>0</v>
      </c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R314" s="190" t="s">
        <v>103</v>
      </c>
      <c r="AT314" s="190" t="s">
        <v>201</v>
      </c>
      <c r="AU314" s="190" t="s">
        <v>81</v>
      </c>
      <c r="AY314" s="19" t="s">
        <v>165</v>
      </c>
      <c r="BE314" s="191">
        <f>IF(N314="základná",J314,0)</f>
        <v>0</v>
      </c>
      <c r="BF314" s="191">
        <f>IF(N314="znížená",J314,0)</f>
        <v>0</v>
      </c>
      <c r="BG314" s="191">
        <f>IF(N314="zákl. prenesená",J314,0)</f>
        <v>0</v>
      </c>
      <c r="BH314" s="191">
        <f>IF(N314="zníž. prenesená",J314,0)</f>
        <v>0</v>
      </c>
      <c r="BI314" s="191">
        <f>IF(N314="nulová",J314,0)</f>
        <v>0</v>
      </c>
      <c r="BJ314" s="19" t="s">
        <v>171</v>
      </c>
      <c r="BK314" s="191">
        <f>ROUND(I314*H314,2)</f>
        <v>0</v>
      </c>
      <c r="BL314" s="19" t="s">
        <v>91</v>
      </c>
      <c r="BM314" s="190" t="s">
        <v>4341</v>
      </c>
    </row>
    <row r="315" s="2" customFormat="1" ht="24.15" customHeight="1">
      <c r="A315" s="38"/>
      <c r="B315" s="177"/>
      <c r="C315" s="201" t="s">
        <v>1092</v>
      </c>
      <c r="D315" s="201" t="s">
        <v>201</v>
      </c>
      <c r="E315" s="202" t="s">
        <v>4342</v>
      </c>
      <c r="F315" s="203" t="s">
        <v>4343</v>
      </c>
      <c r="G315" s="204" t="s">
        <v>216</v>
      </c>
      <c r="H315" s="205">
        <v>2</v>
      </c>
      <c r="I315" s="206"/>
      <c r="J315" s="207">
        <f>ROUND(I315*H315,2)</f>
        <v>0</v>
      </c>
      <c r="K315" s="208"/>
      <c r="L315" s="209"/>
      <c r="M315" s="210" t="s">
        <v>1</v>
      </c>
      <c r="N315" s="211" t="s">
        <v>42</v>
      </c>
      <c r="O315" s="78"/>
      <c r="P315" s="188">
        <f>O315*H315</f>
        <v>0</v>
      </c>
      <c r="Q315" s="188">
        <v>0</v>
      </c>
      <c r="R315" s="188">
        <f>Q315*H315</f>
        <v>0</v>
      </c>
      <c r="S315" s="188">
        <v>0</v>
      </c>
      <c r="T315" s="189">
        <f>S315*H315</f>
        <v>0</v>
      </c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R315" s="190" t="s">
        <v>103</v>
      </c>
      <c r="AT315" s="190" t="s">
        <v>201</v>
      </c>
      <c r="AU315" s="190" t="s">
        <v>81</v>
      </c>
      <c r="AY315" s="19" t="s">
        <v>165</v>
      </c>
      <c r="BE315" s="191">
        <f>IF(N315="základná",J315,0)</f>
        <v>0</v>
      </c>
      <c r="BF315" s="191">
        <f>IF(N315="znížená",J315,0)</f>
        <v>0</v>
      </c>
      <c r="BG315" s="191">
        <f>IF(N315="zákl. prenesená",J315,0)</f>
        <v>0</v>
      </c>
      <c r="BH315" s="191">
        <f>IF(N315="zníž. prenesená",J315,0)</f>
        <v>0</v>
      </c>
      <c r="BI315" s="191">
        <f>IF(N315="nulová",J315,0)</f>
        <v>0</v>
      </c>
      <c r="BJ315" s="19" t="s">
        <v>171</v>
      </c>
      <c r="BK315" s="191">
        <f>ROUND(I315*H315,2)</f>
        <v>0</v>
      </c>
      <c r="BL315" s="19" t="s">
        <v>91</v>
      </c>
      <c r="BM315" s="190" t="s">
        <v>4344</v>
      </c>
    </row>
    <row r="316" s="2" customFormat="1" ht="24.15" customHeight="1">
      <c r="A316" s="38"/>
      <c r="B316" s="177"/>
      <c r="C316" s="201" t="s">
        <v>1096</v>
      </c>
      <c r="D316" s="201" t="s">
        <v>201</v>
      </c>
      <c r="E316" s="202" t="s">
        <v>4345</v>
      </c>
      <c r="F316" s="203" t="s">
        <v>4346</v>
      </c>
      <c r="G316" s="204" t="s">
        <v>216</v>
      </c>
      <c r="H316" s="205">
        <v>1</v>
      </c>
      <c r="I316" s="206"/>
      <c r="J316" s="207">
        <f>ROUND(I316*H316,2)</f>
        <v>0</v>
      </c>
      <c r="K316" s="208"/>
      <c r="L316" s="209"/>
      <c r="M316" s="210" t="s">
        <v>1</v>
      </c>
      <c r="N316" s="211" t="s">
        <v>42</v>
      </c>
      <c r="O316" s="78"/>
      <c r="P316" s="188">
        <f>O316*H316</f>
        <v>0</v>
      </c>
      <c r="Q316" s="188">
        <v>0</v>
      </c>
      <c r="R316" s="188">
        <f>Q316*H316</f>
        <v>0</v>
      </c>
      <c r="S316" s="188">
        <v>0</v>
      </c>
      <c r="T316" s="189">
        <f>S316*H316</f>
        <v>0</v>
      </c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R316" s="190" t="s">
        <v>103</v>
      </c>
      <c r="AT316" s="190" t="s">
        <v>201</v>
      </c>
      <c r="AU316" s="190" t="s">
        <v>81</v>
      </c>
      <c r="AY316" s="19" t="s">
        <v>165</v>
      </c>
      <c r="BE316" s="191">
        <f>IF(N316="základná",J316,0)</f>
        <v>0</v>
      </c>
      <c r="BF316" s="191">
        <f>IF(N316="znížená",J316,0)</f>
        <v>0</v>
      </c>
      <c r="BG316" s="191">
        <f>IF(N316="zákl. prenesená",J316,0)</f>
        <v>0</v>
      </c>
      <c r="BH316" s="191">
        <f>IF(N316="zníž. prenesená",J316,0)</f>
        <v>0</v>
      </c>
      <c r="BI316" s="191">
        <f>IF(N316="nulová",J316,0)</f>
        <v>0</v>
      </c>
      <c r="BJ316" s="19" t="s">
        <v>171</v>
      </c>
      <c r="BK316" s="191">
        <f>ROUND(I316*H316,2)</f>
        <v>0</v>
      </c>
      <c r="BL316" s="19" t="s">
        <v>91</v>
      </c>
      <c r="BM316" s="190" t="s">
        <v>4347</v>
      </c>
    </row>
    <row r="317" s="2" customFormat="1" ht="24.15" customHeight="1">
      <c r="A317" s="38"/>
      <c r="B317" s="177"/>
      <c r="C317" s="201" t="s">
        <v>1100</v>
      </c>
      <c r="D317" s="201" t="s">
        <v>201</v>
      </c>
      <c r="E317" s="202" t="s">
        <v>4348</v>
      </c>
      <c r="F317" s="203" t="s">
        <v>4349</v>
      </c>
      <c r="G317" s="204" t="s">
        <v>216</v>
      </c>
      <c r="H317" s="205">
        <v>1</v>
      </c>
      <c r="I317" s="206"/>
      <c r="J317" s="207">
        <f>ROUND(I317*H317,2)</f>
        <v>0</v>
      </c>
      <c r="K317" s="208"/>
      <c r="L317" s="209"/>
      <c r="M317" s="210" t="s">
        <v>1</v>
      </c>
      <c r="N317" s="211" t="s">
        <v>42</v>
      </c>
      <c r="O317" s="78"/>
      <c r="P317" s="188">
        <f>O317*H317</f>
        <v>0</v>
      </c>
      <c r="Q317" s="188">
        <v>0</v>
      </c>
      <c r="R317" s="188">
        <f>Q317*H317</f>
        <v>0</v>
      </c>
      <c r="S317" s="188">
        <v>0</v>
      </c>
      <c r="T317" s="189">
        <f>S317*H317</f>
        <v>0</v>
      </c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R317" s="190" t="s">
        <v>103</v>
      </c>
      <c r="AT317" s="190" t="s">
        <v>201</v>
      </c>
      <c r="AU317" s="190" t="s">
        <v>81</v>
      </c>
      <c r="AY317" s="19" t="s">
        <v>165</v>
      </c>
      <c r="BE317" s="191">
        <f>IF(N317="základná",J317,0)</f>
        <v>0</v>
      </c>
      <c r="BF317" s="191">
        <f>IF(N317="znížená",J317,0)</f>
        <v>0</v>
      </c>
      <c r="BG317" s="191">
        <f>IF(N317="zákl. prenesená",J317,0)</f>
        <v>0</v>
      </c>
      <c r="BH317" s="191">
        <f>IF(N317="zníž. prenesená",J317,0)</f>
        <v>0</v>
      </c>
      <c r="BI317" s="191">
        <f>IF(N317="nulová",J317,0)</f>
        <v>0</v>
      </c>
      <c r="BJ317" s="19" t="s">
        <v>171</v>
      </c>
      <c r="BK317" s="191">
        <f>ROUND(I317*H317,2)</f>
        <v>0</v>
      </c>
      <c r="BL317" s="19" t="s">
        <v>91</v>
      </c>
      <c r="BM317" s="190" t="s">
        <v>4350</v>
      </c>
    </row>
    <row r="318" s="2" customFormat="1" ht="24.15" customHeight="1">
      <c r="A318" s="38"/>
      <c r="B318" s="177"/>
      <c r="C318" s="201" t="s">
        <v>1104</v>
      </c>
      <c r="D318" s="201" t="s">
        <v>201</v>
      </c>
      <c r="E318" s="202" t="s">
        <v>4351</v>
      </c>
      <c r="F318" s="203" t="s">
        <v>4352</v>
      </c>
      <c r="G318" s="204" t="s">
        <v>216</v>
      </c>
      <c r="H318" s="205">
        <v>1</v>
      </c>
      <c r="I318" s="206"/>
      <c r="J318" s="207">
        <f>ROUND(I318*H318,2)</f>
        <v>0</v>
      </c>
      <c r="K318" s="208"/>
      <c r="L318" s="209"/>
      <c r="M318" s="210" t="s">
        <v>1</v>
      </c>
      <c r="N318" s="211" t="s">
        <v>42</v>
      </c>
      <c r="O318" s="78"/>
      <c r="P318" s="188">
        <f>O318*H318</f>
        <v>0</v>
      </c>
      <c r="Q318" s="188">
        <v>0</v>
      </c>
      <c r="R318" s="188">
        <f>Q318*H318</f>
        <v>0</v>
      </c>
      <c r="S318" s="188">
        <v>0</v>
      </c>
      <c r="T318" s="189">
        <f>S318*H318</f>
        <v>0</v>
      </c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R318" s="190" t="s">
        <v>103</v>
      </c>
      <c r="AT318" s="190" t="s">
        <v>201</v>
      </c>
      <c r="AU318" s="190" t="s">
        <v>81</v>
      </c>
      <c r="AY318" s="19" t="s">
        <v>165</v>
      </c>
      <c r="BE318" s="191">
        <f>IF(N318="základná",J318,0)</f>
        <v>0</v>
      </c>
      <c r="BF318" s="191">
        <f>IF(N318="znížená",J318,0)</f>
        <v>0</v>
      </c>
      <c r="BG318" s="191">
        <f>IF(N318="zákl. prenesená",J318,0)</f>
        <v>0</v>
      </c>
      <c r="BH318" s="191">
        <f>IF(N318="zníž. prenesená",J318,0)</f>
        <v>0</v>
      </c>
      <c r="BI318" s="191">
        <f>IF(N318="nulová",J318,0)</f>
        <v>0</v>
      </c>
      <c r="BJ318" s="19" t="s">
        <v>171</v>
      </c>
      <c r="BK318" s="191">
        <f>ROUND(I318*H318,2)</f>
        <v>0</v>
      </c>
      <c r="BL318" s="19" t="s">
        <v>91</v>
      </c>
      <c r="BM318" s="190" t="s">
        <v>4353</v>
      </c>
    </row>
    <row r="319" s="2" customFormat="1">
      <c r="A319" s="38"/>
      <c r="B319" s="39"/>
      <c r="C319" s="38"/>
      <c r="D319" s="193" t="s">
        <v>1053</v>
      </c>
      <c r="E319" s="38"/>
      <c r="F319" s="236" t="s">
        <v>4354</v>
      </c>
      <c r="G319" s="38"/>
      <c r="H319" s="38"/>
      <c r="I319" s="237"/>
      <c r="J319" s="38"/>
      <c r="K319" s="38"/>
      <c r="L319" s="39"/>
      <c r="M319" s="238"/>
      <c r="N319" s="239"/>
      <c r="O319" s="78"/>
      <c r="P319" s="78"/>
      <c r="Q319" s="78"/>
      <c r="R319" s="78"/>
      <c r="S319" s="78"/>
      <c r="T319" s="79"/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  <c r="AT319" s="19" t="s">
        <v>1053</v>
      </c>
      <c r="AU319" s="19" t="s">
        <v>81</v>
      </c>
    </row>
    <row r="320" s="2" customFormat="1" ht="16.5" customHeight="1">
      <c r="A320" s="38"/>
      <c r="B320" s="177"/>
      <c r="C320" s="201" t="s">
        <v>1110</v>
      </c>
      <c r="D320" s="201" t="s">
        <v>201</v>
      </c>
      <c r="E320" s="202" t="s">
        <v>4355</v>
      </c>
      <c r="F320" s="203" t="s">
        <v>4356</v>
      </c>
      <c r="G320" s="204" t="s">
        <v>216</v>
      </c>
      <c r="H320" s="205">
        <v>1</v>
      </c>
      <c r="I320" s="206"/>
      <c r="J320" s="207">
        <f>ROUND(I320*H320,2)</f>
        <v>0</v>
      </c>
      <c r="K320" s="208"/>
      <c r="L320" s="209"/>
      <c r="M320" s="210" t="s">
        <v>1</v>
      </c>
      <c r="N320" s="211" t="s">
        <v>42</v>
      </c>
      <c r="O320" s="78"/>
      <c r="P320" s="188">
        <f>O320*H320</f>
        <v>0</v>
      </c>
      <c r="Q320" s="188">
        <v>0</v>
      </c>
      <c r="R320" s="188">
        <f>Q320*H320</f>
        <v>0</v>
      </c>
      <c r="S320" s="188">
        <v>0</v>
      </c>
      <c r="T320" s="189">
        <f>S320*H320</f>
        <v>0</v>
      </c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R320" s="190" t="s">
        <v>103</v>
      </c>
      <c r="AT320" s="190" t="s">
        <v>201</v>
      </c>
      <c r="AU320" s="190" t="s">
        <v>81</v>
      </c>
      <c r="AY320" s="19" t="s">
        <v>165</v>
      </c>
      <c r="BE320" s="191">
        <f>IF(N320="základná",J320,0)</f>
        <v>0</v>
      </c>
      <c r="BF320" s="191">
        <f>IF(N320="znížená",J320,0)</f>
        <v>0</v>
      </c>
      <c r="BG320" s="191">
        <f>IF(N320="zákl. prenesená",J320,0)</f>
        <v>0</v>
      </c>
      <c r="BH320" s="191">
        <f>IF(N320="zníž. prenesená",J320,0)</f>
        <v>0</v>
      </c>
      <c r="BI320" s="191">
        <f>IF(N320="nulová",J320,0)</f>
        <v>0</v>
      </c>
      <c r="BJ320" s="19" t="s">
        <v>171</v>
      </c>
      <c r="BK320" s="191">
        <f>ROUND(I320*H320,2)</f>
        <v>0</v>
      </c>
      <c r="BL320" s="19" t="s">
        <v>91</v>
      </c>
      <c r="BM320" s="190" t="s">
        <v>4357</v>
      </c>
    </row>
    <row r="321" s="2" customFormat="1" ht="16.5" customHeight="1">
      <c r="A321" s="38"/>
      <c r="B321" s="177"/>
      <c r="C321" s="201" t="s">
        <v>1114</v>
      </c>
      <c r="D321" s="201" t="s">
        <v>201</v>
      </c>
      <c r="E321" s="202" t="s">
        <v>4358</v>
      </c>
      <c r="F321" s="203" t="s">
        <v>4359</v>
      </c>
      <c r="G321" s="204" t="s">
        <v>216</v>
      </c>
      <c r="H321" s="205">
        <v>6</v>
      </c>
      <c r="I321" s="206"/>
      <c r="J321" s="207">
        <f>ROUND(I321*H321,2)</f>
        <v>0</v>
      </c>
      <c r="K321" s="208"/>
      <c r="L321" s="209"/>
      <c r="M321" s="210" t="s">
        <v>1</v>
      </c>
      <c r="N321" s="211" t="s">
        <v>42</v>
      </c>
      <c r="O321" s="78"/>
      <c r="P321" s="188">
        <f>O321*H321</f>
        <v>0</v>
      </c>
      <c r="Q321" s="188">
        <v>0</v>
      </c>
      <c r="R321" s="188">
        <f>Q321*H321</f>
        <v>0</v>
      </c>
      <c r="S321" s="188">
        <v>0</v>
      </c>
      <c r="T321" s="189">
        <f>S321*H321</f>
        <v>0</v>
      </c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R321" s="190" t="s">
        <v>103</v>
      </c>
      <c r="AT321" s="190" t="s">
        <v>201</v>
      </c>
      <c r="AU321" s="190" t="s">
        <v>81</v>
      </c>
      <c r="AY321" s="19" t="s">
        <v>165</v>
      </c>
      <c r="BE321" s="191">
        <f>IF(N321="základná",J321,0)</f>
        <v>0</v>
      </c>
      <c r="BF321" s="191">
        <f>IF(N321="znížená",J321,0)</f>
        <v>0</v>
      </c>
      <c r="BG321" s="191">
        <f>IF(N321="zákl. prenesená",J321,0)</f>
        <v>0</v>
      </c>
      <c r="BH321" s="191">
        <f>IF(N321="zníž. prenesená",J321,0)</f>
        <v>0</v>
      </c>
      <c r="BI321" s="191">
        <f>IF(N321="nulová",J321,0)</f>
        <v>0</v>
      </c>
      <c r="BJ321" s="19" t="s">
        <v>171</v>
      </c>
      <c r="BK321" s="191">
        <f>ROUND(I321*H321,2)</f>
        <v>0</v>
      </c>
      <c r="BL321" s="19" t="s">
        <v>91</v>
      </c>
      <c r="BM321" s="190" t="s">
        <v>4360</v>
      </c>
    </row>
    <row r="322" s="2" customFormat="1" ht="16.5" customHeight="1">
      <c r="A322" s="38"/>
      <c r="B322" s="177"/>
      <c r="C322" s="201" t="s">
        <v>1118</v>
      </c>
      <c r="D322" s="201" t="s">
        <v>201</v>
      </c>
      <c r="E322" s="202" t="s">
        <v>4361</v>
      </c>
      <c r="F322" s="203" t="s">
        <v>4362</v>
      </c>
      <c r="G322" s="204" t="s">
        <v>216</v>
      </c>
      <c r="H322" s="205">
        <v>1</v>
      </c>
      <c r="I322" s="206"/>
      <c r="J322" s="207">
        <f>ROUND(I322*H322,2)</f>
        <v>0</v>
      </c>
      <c r="K322" s="208"/>
      <c r="L322" s="209"/>
      <c r="M322" s="210" t="s">
        <v>1</v>
      </c>
      <c r="N322" s="211" t="s">
        <v>42</v>
      </c>
      <c r="O322" s="78"/>
      <c r="P322" s="188">
        <f>O322*H322</f>
        <v>0</v>
      </c>
      <c r="Q322" s="188">
        <v>0</v>
      </c>
      <c r="R322" s="188">
        <f>Q322*H322</f>
        <v>0</v>
      </c>
      <c r="S322" s="188">
        <v>0</v>
      </c>
      <c r="T322" s="189">
        <f>S322*H322</f>
        <v>0</v>
      </c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R322" s="190" t="s">
        <v>103</v>
      </c>
      <c r="AT322" s="190" t="s">
        <v>201</v>
      </c>
      <c r="AU322" s="190" t="s">
        <v>81</v>
      </c>
      <c r="AY322" s="19" t="s">
        <v>165</v>
      </c>
      <c r="BE322" s="191">
        <f>IF(N322="základná",J322,0)</f>
        <v>0</v>
      </c>
      <c r="BF322" s="191">
        <f>IF(N322="znížená",J322,0)</f>
        <v>0</v>
      </c>
      <c r="BG322" s="191">
        <f>IF(N322="zákl. prenesená",J322,0)</f>
        <v>0</v>
      </c>
      <c r="BH322" s="191">
        <f>IF(N322="zníž. prenesená",J322,0)</f>
        <v>0</v>
      </c>
      <c r="BI322" s="191">
        <f>IF(N322="nulová",J322,0)</f>
        <v>0</v>
      </c>
      <c r="BJ322" s="19" t="s">
        <v>171</v>
      </c>
      <c r="BK322" s="191">
        <f>ROUND(I322*H322,2)</f>
        <v>0</v>
      </c>
      <c r="BL322" s="19" t="s">
        <v>91</v>
      </c>
      <c r="BM322" s="190" t="s">
        <v>4363</v>
      </c>
    </row>
    <row r="323" s="2" customFormat="1" ht="16.5" customHeight="1">
      <c r="A323" s="38"/>
      <c r="B323" s="177"/>
      <c r="C323" s="201" t="s">
        <v>1122</v>
      </c>
      <c r="D323" s="201" t="s">
        <v>201</v>
      </c>
      <c r="E323" s="202" t="s">
        <v>4364</v>
      </c>
      <c r="F323" s="203" t="s">
        <v>4365</v>
      </c>
      <c r="G323" s="204" t="s">
        <v>216</v>
      </c>
      <c r="H323" s="205">
        <v>1</v>
      </c>
      <c r="I323" s="206"/>
      <c r="J323" s="207">
        <f>ROUND(I323*H323,2)</f>
        <v>0</v>
      </c>
      <c r="K323" s="208"/>
      <c r="L323" s="209"/>
      <c r="M323" s="210" t="s">
        <v>1</v>
      </c>
      <c r="N323" s="211" t="s">
        <v>42</v>
      </c>
      <c r="O323" s="78"/>
      <c r="P323" s="188">
        <f>O323*H323</f>
        <v>0</v>
      </c>
      <c r="Q323" s="188">
        <v>0</v>
      </c>
      <c r="R323" s="188">
        <f>Q323*H323</f>
        <v>0</v>
      </c>
      <c r="S323" s="188">
        <v>0</v>
      </c>
      <c r="T323" s="189">
        <f>S323*H323</f>
        <v>0</v>
      </c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R323" s="190" t="s">
        <v>103</v>
      </c>
      <c r="AT323" s="190" t="s">
        <v>201</v>
      </c>
      <c r="AU323" s="190" t="s">
        <v>81</v>
      </c>
      <c r="AY323" s="19" t="s">
        <v>165</v>
      </c>
      <c r="BE323" s="191">
        <f>IF(N323="základná",J323,0)</f>
        <v>0</v>
      </c>
      <c r="BF323" s="191">
        <f>IF(N323="znížená",J323,0)</f>
        <v>0</v>
      </c>
      <c r="BG323" s="191">
        <f>IF(N323="zákl. prenesená",J323,0)</f>
        <v>0</v>
      </c>
      <c r="BH323" s="191">
        <f>IF(N323="zníž. prenesená",J323,0)</f>
        <v>0</v>
      </c>
      <c r="BI323" s="191">
        <f>IF(N323="nulová",J323,0)</f>
        <v>0</v>
      </c>
      <c r="BJ323" s="19" t="s">
        <v>171</v>
      </c>
      <c r="BK323" s="191">
        <f>ROUND(I323*H323,2)</f>
        <v>0</v>
      </c>
      <c r="BL323" s="19" t="s">
        <v>91</v>
      </c>
      <c r="BM323" s="190" t="s">
        <v>4366</v>
      </c>
    </row>
    <row r="324" s="2" customFormat="1" ht="16.5" customHeight="1">
      <c r="A324" s="38"/>
      <c r="B324" s="177"/>
      <c r="C324" s="201" t="s">
        <v>1128</v>
      </c>
      <c r="D324" s="201" t="s">
        <v>201</v>
      </c>
      <c r="E324" s="202" t="s">
        <v>4367</v>
      </c>
      <c r="F324" s="203" t="s">
        <v>4368</v>
      </c>
      <c r="G324" s="204" t="s">
        <v>216</v>
      </c>
      <c r="H324" s="205">
        <v>1</v>
      </c>
      <c r="I324" s="206"/>
      <c r="J324" s="207">
        <f>ROUND(I324*H324,2)</f>
        <v>0</v>
      </c>
      <c r="K324" s="208"/>
      <c r="L324" s="209"/>
      <c r="M324" s="210" t="s">
        <v>1</v>
      </c>
      <c r="N324" s="211" t="s">
        <v>42</v>
      </c>
      <c r="O324" s="78"/>
      <c r="P324" s="188">
        <f>O324*H324</f>
        <v>0</v>
      </c>
      <c r="Q324" s="188">
        <v>0</v>
      </c>
      <c r="R324" s="188">
        <f>Q324*H324</f>
        <v>0</v>
      </c>
      <c r="S324" s="188">
        <v>0</v>
      </c>
      <c r="T324" s="189">
        <f>S324*H324</f>
        <v>0</v>
      </c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R324" s="190" t="s">
        <v>103</v>
      </c>
      <c r="AT324" s="190" t="s">
        <v>201</v>
      </c>
      <c r="AU324" s="190" t="s">
        <v>81</v>
      </c>
      <c r="AY324" s="19" t="s">
        <v>165</v>
      </c>
      <c r="BE324" s="191">
        <f>IF(N324="základná",J324,0)</f>
        <v>0</v>
      </c>
      <c r="BF324" s="191">
        <f>IF(N324="znížená",J324,0)</f>
        <v>0</v>
      </c>
      <c r="BG324" s="191">
        <f>IF(N324="zákl. prenesená",J324,0)</f>
        <v>0</v>
      </c>
      <c r="BH324" s="191">
        <f>IF(N324="zníž. prenesená",J324,0)</f>
        <v>0</v>
      </c>
      <c r="BI324" s="191">
        <f>IF(N324="nulová",J324,0)</f>
        <v>0</v>
      </c>
      <c r="BJ324" s="19" t="s">
        <v>171</v>
      </c>
      <c r="BK324" s="191">
        <f>ROUND(I324*H324,2)</f>
        <v>0</v>
      </c>
      <c r="BL324" s="19" t="s">
        <v>91</v>
      </c>
      <c r="BM324" s="190" t="s">
        <v>4369</v>
      </c>
    </row>
    <row r="325" s="2" customFormat="1" ht="16.5" customHeight="1">
      <c r="A325" s="38"/>
      <c r="B325" s="177"/>
      <c r="C325" s="201" t="s">
        <v>1132</v>
      </c>
      <c r="D325" s="201" t="s">
        <v>201</v>
      </c>
      <c r="E325" s="202" t="s">
        <v>4370</v>
      </c>
      <c r="F325" s="203" t="s">
        <v>4362</v>
      </c>
      <c r="G325" s="204" t="s">
        <v>216</v>
      </c>
      <c r="H325" s="205">
        <v>2</v>
      </c>
      <c r="I325" s="206"/>
      <c r="J325" s="207">
        <f>ROUND(I325*H325,2)</f>
        <v>0</v>
      </c>
      <c r="K325" s="208"/>
      <c r="L325" s="209"/>
      <c r="M325" s="210" t="s">
        <v>1</v>
      </c>
      <c r="N325" s="211" t="s">
        <v>42</v>
      </c>
      <c r="O325" s="78"/>
      <c r="P325" s="188">
        <f>O325*H325</f>
        <v>0</v>
      </c>
      <c r="Q325" s="188">
        <v>0</v>
      </c>
      <c r="R325" s="188">
        <f>Q325*H325</f>
        <v>0</v>
      </c>
      <c r="S325" s="188">
        <v>0</v>
      </c>
      <c r="T325" s="189">
        <f>S325*H325</f>
        <v>0</v>
      </c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R325" s="190" t="s">
        <v>103</v>
      </c>
      <c r="AT325" s="190" t="s">
        <v>201</v>
      </c>
      <c r="AU325" s="190" t="s">
        <v>81</v>
      </c>
      <c r="AY325" s="19" t="s">
        <v>165</v>
      </c>
      <c r="BE325" s="191">
        <f>IF(N325="základná",J325,0)</f>
        <v>0</v>
      </c>
      <c r="BF325" s="191">
        <f>IF(N325="znížená",J325,0)</f>
        <v>0</v>
      </c>
      <c r="BG325" s="191">
        <f>IF(N325="zákl. prenesená",J325,0)</f>
        <v>0</v>
      </c>
      <c r="BH325" s="191">
        <f>IF(N325="zníž. prenesená",J325,0)</f>
        <v>0</v>
      </c>
      <c r="BI325" s="191">
        <f>IF(N325="nulová",J325,0)</f>
        <v>0</v>
      </c>
      <c r="BJ325" s="19" t="s">
        <v>171</v>
      </c>
      <c r="BK325" s="191">
        <f>ROUND(I325*H325,2)</f>
        <v>0</v>
      </c>
      <c r="BL325" s="19" t="s">
        <v>91</v>
      </c>
      <c r="BM325" s="190" t="s">
        <v>4371</v>
      </c>
    </row>
    <row r="326" s="2" customFormat="1" ht="16.5" customHeight="1">
      <c r="A326" s="38"/>
      <c r="B326" s="177"/>
      <c r="C326" s="201" t="s">
        <v>1137</v>
      </c>
      <c r="D326" s="201" t="s">
        <v>201</v>
      </c>
      <c r="E326" s="202" t="s">
        <v>4372</v>
      </c>
      <c r="F326" s="203" t="s">
        <v>4373</v>
      </c>
      <c r="G326" s="204" t="s">
        <v>216</v>
      </c>
      <c r="H326" s="205">
        <v>2</v>
      </c>
      <c r="I326" s="206"/>
      <c r="J326" s="207">
        <f>ROUND(I326*H326,2)</f>
        <v>0</v>
      </c>
      <c r="K326" s="208"/>
      <c r="L326" s="209"/>
      <c r="M326" s="210" t="s">
        <v>1</v>
      </c>
      <c r="N326" s="211" t="s">
        <v>42</v>
      </c>
      <c r="O326" s="78"/>
      <c r="P326" s="188">
        <f>O326*H326</f>
        <v>0</v>
      </c>
      <c r="Q326" s="188">
        <v>0</v>
      </c>
      <c r="R326" s="188">
        <f>Q326*H326</f>
        <v>0</v>
      </c>
      <c r="S326" s="188">
        <v>0</v>
      </c>
      <c r="T326" s="189">
        <f>S326*H326</f>
        <v>0</v>
      </c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R326" s="190" t="s">
        <v>103</v>
      </c>
      <c r="AT326" s="190" t="s">
        <v>201</v>
      </c>
      <c r="AU326" s="190" t="s">
        <v>81</v>
      </c>
      <c r="AY326" s="19" t="s">
        <v>165</v>
      </c>
      <c r="BE326" s="191">
        <f>IF(N326="základná",J326,0)</f>
        <v>0</v>
      </c>
      <c r="BF326" s="191">
        <f>IF(N326="znížená",J326,0)</f>
        <v>0</v>
      </c>
      <c r="BG326" s="191">
        <f>IF(N326="zákl. prenesená",J326,0)</f>
        <v>0</v>
      </c>
      <c r="BH326" s="191">
        <f>IF(N326="zníž. prenesená",J326,0)</f>
        <v>0</v>
      </c>
      <c r="BI326" s="191">
        <f>IF(N326="nulová",J326,0)</f>
        <v>0</v>
      </c>
      <c r="BJ326" s="19" t="s">
        <v>171</v>
      </c>
      <c r="BK326" s="191">
        <f>ROUND(I326*H326,2)</f>
        <v>0</v>
      </c>
      <c r="BL326" s="19" t="s">
        <v>91</v>
      </c>
      <c r="BM326" s="190" t="s">
        <v>4374</v>
      </c>
    </row>
    <row r="327" s="2" customFormat="1" ht="16.5" customHeight="1">
      <c r="A327" s="38"/>
      <c r="B327" s="177"/>
      <c r="C327" s="201" t="s">
        <v>1141</v>
      </c>
      <c r="D327" s="201" t="s">
        <v>201</v>
      </c>
      <c r="E327" s="202" t="s">
        <v>4375</v>
      </c>
      <c r="F327" s="203" t="s">
        <v>4376</v>
      </c>
      <c r="G327" s="204" t="s">
        <v>216</v>
      </c>
      <c r="H327" s="205">
        <v>2</v>
      </c>
      <c r="I327" s="206"/>
      <c r="J327" s="207">
        <f>ROUND(I327*H327,2)</f>
        <v>0</v>
      </c>
      <c r="K327" s="208"/>
      <c r="L327" s="209"/>
      <c r="M327" s="210" t="s">
        <v>1</v>
      </c>
      <c r="N327" s="211" t="s">
        <v>42</v>
      </c>
      <c r="O327" s="78"/>
      <c r="P327" s="188">
        <f>O327*H327</f>
        <v>0</v>
      </c>
      <c r="Q327" s="188">
        <v>0</v>
      </c>
      <c r="R327" s="188">
        <f>Q327*H327</f>
        <v>0</v>
      </c>
      <c r="S327" s="188">
        <v>0</v>
      </c>
      <c r="T327" s="189">
        <f>S327*H327</f>
        <v>0</v>
      </c>
      <c r="U327" s="38"/>
      <c r="V327" s="38"/>
      <c r="W327" s="38"/>
      <c r="X327" s="38"/>
      <c r="Y327" s="38"/>
      <c r="Z327" s="38"/>
      <c r="AA327" s="38"/>
      <c r="AB327" s="38"/>
      <c r="AC327" s="38"/>
      <c r="AD327" s="38"/>
      <c r="AE327" s="38"/>
      <c r="AR327" s="190" t="s">
        <v>103</v>
      </c>
      <c r="AT327" s="190" t="s">
        <v>201</v>
      </c>
      <c r="AU327" s="190" t="s">
        <v>81</v>
      </c>
      <c r="AY327" s="19" t="s">
        <v>165</v>
      </c>
      <c r="BE327" s="191">
        <f>IF(N327="základná",J327,0)</f>
        <v>0</v>
      </c>
      <c r="BF327" s="191">
        <f>IF(N327="znížená",J327,0)</f>
        <v>0</v>
      </c>
      <c r="BG327" s="191">
        <f>IF(N327="zákl. prenesená",J327,0)</f>
        <v>0</v>
      </c>
      <c r="BH327" s="191">
        <f>IF(N327="zníž. prenesená",J327,0)</f>
        <v>0</v>
      </c>
      <c r="BI327" s="191">
        <f>IF(N327="nulová",J327,0)</f>
        <v>0</v>
      </c>
      <c r="BJ327" s="19" t="s">
        <v>171</v>
      </c>
      <c r="BK327" s="191">
        <f>ROUND(I327*H327,2)</f>
        <v>0</v>
      </c>
      <c r="BL327" s="19" t="s">
        <v>91</v>
      </c>
      <c r="BM327" s="190" t="s">
        <v>4377</v>
      </c>
    </row>
    <row r="328" s="2" customFormat="1" ht="16.5" customHeight="1">
      <c r="A328" s="38"/>
      <c r="B328" s="177"/>
      <c r="C328" s="201" t="s">
        <v>1146</v>
      </c>
      <c r="D328" s="201" t="s">
        <v>201</v>
      </c>
      <c r="E328" s="202" t="s">
        <v>4378</v>
      </c>
      <c r="F328" s="203" t="s">
        <v>4362</v>
      </c>
      <c r="G328" s="204" t="s">
        <v>216</v>
      </c>
      <c r="H328" s="205">
        <v>1</v>
      </c>
      <c r="I328" s="206"/>
      <c r="J328" s="207">
        <f>ROUND(I328*H328,2)</f>
        <v>0</v>
      </c>
      <c r="K328" s="208"/>
      <c r="L328" s="209"/>
      <c r="M328" s="210" t="s">
        <v>1</v>
      </c>
      <c r="N328" s="211" t="s">
        <v>42</v>
      </c>
      <c r="O328" s="78"/>
      <c r="P328" s="188">
        <f>O328*H328</f>
        <v>0</v>
      </c>
      <c r="Q328" s="188">
        <v>0</v>
      </c>
      <c r="R328" s="188">
        <f>Q328*H328</f>
        <v>0</v>
      </c>
      <c r="S328" s="188">
        <v>0</v>
      </c>
      <c r="T328" s="189">
        <f>S328*H328</f>
        <v>0</v>
      </c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R328" s="190" t="s">
        <v>103</v>
      </c>
      <c r="AT328" s="190" t="s">
        <v>201</v>
      </c>
      <c r="AU328" s="190" t="s">
        <v>81</v>
      </c>
      <c r="AY328" s="19" t="s">
        <v>165</v>
      </c>
      <c r="BE328" s="191">
        <f>IF(N328="základná",J328,0)</f>
        <v>0</v>
      </c>
      <c r="BF328" s="191">
        <f>IF(N328="znížená",J328,0)</f>
        <v>0</v>
      </c>
      <c r="BG328" s="191">
        <f>IF(N328="zákl. prenesená",J328,0)</f>
        <v>0</v>
      </c>
      <c r="BH328" s="191">
        <f>IF(N328="zníž. prenesená",J328,0)</f>
        <v>0</v>
      </c>
      <c r="BI328" s="191">
        <f>IF(N328="nulová",J328,0)</f>
        <v>0</v>
      </c>
      <c r="BJ328" s="19" t="s">
        <v>171</v>
      </c>
      <c r="BK328" s="191">
        <f>ROUND(I328*H328,2)</f>
        <v>0</v>
      </c>
      <c r="BL328" s="19" t="s">
        <v>91</v>
      </c>
      <c r="BM328" s="190" t="s">
        <v>4379</v>
      </c>
    </row>
    <row r="329" s="2" customFormat="1" ht="16.5" customHeight="1">
      <c r="A329" s="38"/>
      <c r="B329" s="177"/>
      <c r="C329" s="201" t="s">
        <v>1152</v>
      </c>
      <c r="D329" s="201" t="s">
        <v>201</v>
      </c>
      <c r="E329" s="202" t="s">
        <v>4380</v>
      </c>
      <c r="F329" s="203" t="s">
        <v>4381</v>
      </c>
      <c r="G329" s="204" t="s">
        <v>216</v>
      </c>
      <c r="H329" s="205">
        <v>1</v>
      </c>
      <c r="I329" s="206"/>
      <c r="J329" s="207">
        <f>ROUND(I329*H329,2)</f>
        <v>0</v>
      </c>
      <c r="K329" s="208"/>
      <c r="L329" s="209"/>
      <c r="M329" s="210" t="s">
        <v>1</v>
      </c>
      <c r="N329" s="211" t="s">
        <v>42</v>
      </c>
      <c r="O329" s="78"/>
      <c r="P329" s="188">
        <f>O329*H329</f>
        <v>0</v>
      </c>
      <c r="Q329" s="188">
        <v>0</v>
      </c>
      <c r="R329" s="188">
        <f>Q329*H329</f>
        <v>0</v>
      </c>
      <c r="S329" s="188">
        <v>0</v>
      </c>
      <c r="T329" s="189">
        <f>S329*H329</f>
        <v>0</v>
      </c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R329" s="190" t="s">
        <v>103</v>
      </c>
      <c r="AT329" s="190" t="s">
        <v>201</v>
      </c>
      <c r="AU329" s="190" t="s">
        <v>81</v>
      </c>
      <c r="AY329" s="19" t="s">
        <v>165</v>
      </c>
      <c r="BE329" s="191">
        <f>IF(N329="základná",J329,0)</f>
        <v>0</v>
      </c>
      <c r="BF329" s="191">
        <f>IF(N329="znížená",J329,0)</f>
        <v>0</v>
      </c>
      <c r="BG329" s="191">
        <f>IF(N329="zákl. prenesená",J329,0)</f>
        <v>0</v>
      </c>
      <c r="BH329" s="191">
        <f>IF(N329="zníž. prenesená",J329,0)</f>
        <v>0</v>
      </c>
      <c r="BI329" s="191">
        <f>IF(N329="nulová",J329,0)</f>
        <v>0</v>
      </c>
      <c r="BJ329" s="19" t="s">
        <v>171</v>
      </c>
      <c r="BK329" s="191">
        <f>ROUND(I329*H329,2)</f>
        <v>0</v>
      </c>
      <c r="BL329" s="19" t="s">
        <v>91</v>
      </c>
      <c r="BM329" s="190" t="s">
        <v>4382</v>
      </c>
    </row>
    <row r="330" s="2" customFormat="1" ht="16.5" customHeight="1">
      <c r="A330" s="38"/>
      <c r="B330" s="177"/>
      <c r="C330" s="201" t="s">
        <v>1157</v>
      </c>
      <c r="D330" s="201" t="s">
        <v>201</v>
      </c>
      <c r="E330" s="202" t="s">
        <v>4383</v>
      </c>
      <c r="F330" s="203" t="s">
        <v>4384</v>
      </c>
      <c r="G330" s="204" t="s">
        <v>216</v>
      </c>
      <c r="H330" s="205">
        <v>1</v>
      </c>
      <c r="I330" s="206"/>
      <c r="J330" s="207">
        <f>ROUND(I330*H330,2)</f>
        <v>0</v>
      </c>
      <c r="K330" s="208"/>
      <c r="L330" s="209"/>
      <c r="M330" s="210" t="s">
        <v>1</v>
      </c>
      <c r="N330" s="211" t="s">
        <v>42</v>
      </c>
      <c r="O330" s="78"/>
      <c r="P330" s="188">
        <f>O330*H330</f>
        <v>0</v>
      </c>
      <c r="Q330" s="188">
        <v>0</v>
      </c>
      <c r="R330" s="188">
        <f>Q330*H330</f>
        <v>0</v>
      </c>
      <c r="S330" s="188">
        <v>0</v>
      </c>
      <c r="T330" s="189">
        <f>S330*H330</f>
        <v>0</v>
      </c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R330" s="190" t="s">
        <v>103</v>
      </c>
      <c r="AT330" s="190" t="s">
        <v>201</v>
      </c>
      <c r="AU330" s="190" t="s">
        <v>81</v>
      </c>
      <c r="AY330" s="19" t="s">
        <v>165</v>
      </c>
      <c r="BE330" s="191">
        <f>IF(N330="základná",J330,0)</f>
        <v>0</v>
      </c>
      <c r="BF330" s="191">
        <f>IF(N330="znížená",J330,0)</f>
        <v>0</v>
      </c>
      <c r="BG330" s="191">
        <f>IF(N330="zákl. prenesená",J330,0)</f>
        <v>0</v>
      </c>
      <c r="BH330" s="191">
        <f>IF(N330="zníž. prenesená",J330,0)</f>
        <v>0</v>
      </c>
      <c r="BI330" s="191">
        <f>IF(N330="nulová",J330,0)</f>
        <v>0</v>
      </c>
      <c r="BJ330" s="19" t="s">
        <v>171</v>
      </c>
      <c r="BK330" s="191">
        <f>ROUND(I330*H330,2)</f>
        <v>0</v>
      </c>
      <c r="BL330" s="19" t="s">
        <v>91</v>
      </c>
      <c r="BM330" s="190" t="s">
        <v>4385</v>
      </c>
    </row>
    <row r="331" s="2" customFormat="1" ht="16.5" customHeight="1">
      <c r="A331" s="38"/>
      <c r="B331" s="177"/>
      <c r="C331" s="201" t="s">
        <v>1161</v>
      </c>
      <c r="D331" s="201" t="s">
        <v>201</v>
      </c>
      <c r="E331" s="202" t="s">
        <v>4386</v>
      </c>
      <c r="F331" s="203" t="s">
        <v>4387</v>
      </c>
      <c r="G331" s="204" t="s">
        <v>216</v>
      </c>
      <c r="H331" s="205">
        <v>4</v>
      </c>
      <c r="I331" s="206"/>
      <c r="J331" s="207">
        <f>ROUND(I331*H331,2)</f>
        <v>0</v>
      </c>
      <c r="K331" s="208"/>
      <c r="L331" s="209"/>
      <c r="M331" s="210" t="s">
        <v>1</v>
      </c>
      <c r="N331" s="211" t="s">
        <v>42</v>
      </c>
      <c r="O331" s="78"/>
      <c r="P331" s="188">
        <f>O331*H331</f>
        <v>0</v>
      </c>
      <c r="Q331" s="188">
        <v>0</v>
      </c>
      <c r="R331" s="188">
        <f>Q331*H331</f>
        <v>0</v>
      </c>
      <c r="S331" s="188">
        <v>0</v>
      </c>
      <c r="T331" s="189">
        <f>S331*H331</f>
        <v>0</v>
      </c>
      <c r="U331" s="38"/>
      <c r="V331" s="38"/>
      <c r="W331" s="38"/>
      <c r="X331" s="38"/>
      <c r="Y331" s="38"/>
      <c r="Z331" s="38"/>
      <c r="AA331" s="38"/>
      <c r="AB331" s="38"/>
      <c r="AC331" s="38"/>
      <c r="AD331" s="38"/>
      <c r="AE331" s="38"/>
      <c r="AR331" s="190" t="s">
        <v>103</v>
      </c>
      <c r="AT331" s="190" t="s">
        <v>201</v>
      </c>
      <c r="AU331" s="190" t="s">
        <v>81</v>
      </c>
      <c r="AY331" s="19" t="s">
        <v>165</v>
      </c>
      <c r="BE331" s="191">
        <f>IF(N331="základná",J331,0)</f>
        <v>0</v>
      </c>
      <c r="BF331" s="191">
        <f>IF(N331="znížená",J331,0)</f>
        <v>0</v>
      </c>
      <c r="BG331" s="191">
        <f>IF(N331="zákl. prenesená",J331,0)</f>
        <v>0</v>
      </c>
      <c r="BH331" s="191">
        <f>IF(N331="zníž. prenesená",J331,0)</f>
        <v>0</v>
      </c>
      <c r="BI331" s="191">
        <f>IF(N331="nulová",J331,0)</f>
        <v>0</v>
      </c>
      <c r="BJ331" s="19" t="s">
        <v>171</v>
      </c>
      <c r="BK331" s="191">
        <f>ROUND(I331*H331,2)</f>
        <v>0</v>
      </c>
      <c r="BL331" s="19" t="s">
        <v>91</v>
      </c>
      <c r="BM331" s="190" t="s">
        <v>4388</v>
      </c>
    </row>
    <row r="332" s="2" customFormat="1" ht="16.5" customHeight="1">
      <c r="A332" s="38"/>
      <c r="B332" s="177"/>
      <c r="C332" s="201" t="s">
        <v>1167</v>
      </c>
      <c r="D332" s="201" t="s">
        <v>201</v>
      </c>
      <c r="E332" s="202" t="s">
        <v>4364</v>
      </c>
      <c r="F332" s="203" t="s">
        <v>4365</v>
      </c>
      <c r="G332" s="204" t="s">
        <v>216</v>
      </c>
      <c r="H332" s="205">
        <v>4</v>
      </c>
      <c r="I332" s="206"/>
      <c r="J332" s="207">
        <f>ROUND(I332*H332,2)</f>
        <v>0</v>
      </c>
      <c r="K332" s="208"/>
      <c r="L332" s="209"/>
      <c r="M332" s="210" t="s">
        <v>1</v>
      </c>
      <c r="N332" s="211" t="s">
        <v>42</v>
      </c>
      <c r="O332" s="78"/>
      <c r="P332" s="188">
        <f>O332*H332</f>
        <v>0</v>
      </c>
      <c r="Q332" s="188">
        <v>0</v>
      </c>
      <c r="R332" s="188">
        <f>Q332*H332</f>
        <v>0</v>
      </c>
      <c r="S332" s="188">
        <v>0</v>
      </c>
      <c r="T332" s="189">
        <f>S332*H332</f>
        <v>0</v>
      </c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  <c r="AR332" s="190" t="s">
        <v>103</v>
      </c>
      <c r="AT332" s="190" t="s">
        <v>201</v>
      </c>
      <c r="AU332" s="190" t="s">
        <v>81</v>
      </c>
      <c r="AY332" s="19" t="s">
        <v>165</v>
      </c>
      <c r="BE332" s="191">
        <f>IF(N332="základná",J332,0)</f>
        <v>0</v>
      </c>
      <c r="BF332" s="191">
        <f>IF(N332="znížená",J332,0)</f>
        <v>0</v>
      </c>
      <c r="BG332" s="191">
        <f>IF(N332="zákl. prenesená",J332,0)</f>
        <v>0</v>
      </c>
      <c r="BH332" s="191">
        <f>IF(N332="zníž. prenesená",J332,0)</f>
        <v>0</v>
      </c>
      <c r="BI332" s="191">
        <f>IF(N332="nulová",J332,0)</f>
        <v>0</v>
      </c>
      <c r="BJ332" s="19" t="s">
        <v>171</v>
      </c>
      <c r="BK332" s="191">
        <f>ROUND(I332*H332,2)</f>
        <v>0</v>
      </c>
      <c r="BL332" s="19" t="s">
        <v>91</v>
      </c>
      <c r="BM332" s="190" t="s">
        <v>4389</v>
      </c>
    </row>
    <row r="333" s="2" customFormat="1" ht="16.5" customHeight="1">
      <c r="A333" s="38"/>
      <c r="B333" s="177"/>
      <c r="C333" s="201" t="s">
        <v>1173</v>
      </c>
      <c r="D333" s="201" t="s">
        <v>201</v>
      </c>
      <c r="E333" s="202" t="s">
        <v>4367</v>
      </c>
      <c r="F333" s="203" t="s">
        <v>4368</v>
      </c>
      <c r="G333" s="204" t="s">
        <v>216</v>
      </c>
      <c r="H333" s="205">
        <v>4</v>
      </c>
      <c r="I333" s="206"/>
      <c r="J333" s="207">
        <f>ROUND(I333*H333,2)</f>
        <v>0</v>
      </c>
      <c r="K333" s="208"/>
      <c r="L333" s="209"/>
      <c r="M333" s="210" t="s">
        <v>1</v>
      </c>
      <c r="N333" s="211" t="s">
        <v>42</v>
      </c>
      <c r="O333" s="78"/>
      <c r="P333" s="188">
        <f>O333*H333</f>
        <v>0</v>
      </c>
      <c r="Q333" s="188">
        <v>0</v>
      </c>
      <c r="R333" s="188">
        <f>Q333*H333</f>
        <v>0</v>
      </c>
      <c r="S333" s="188">
        <v>0</v>
      </c>
      <c r="T333" s="189">
        <f>S333*H333</f>
        <v>0</v>
      </c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R333" s="190" t="s">
        <v>103</v>
      </c>
      <c r="AT333" s="190" t="s">
        <v>201</v>
      </c>
      <c r="AU333" s="190" t="s">
        <v>81</v>
      </c>
      <c r="AY333" s="19" t="s">
        <v>165</v>
      </c>
      <c r="BE333" s="191">
        <f>IF(N333="základná",J333,0)</f>
        <v>0</v>
      </c>
      <c r="BF333" s="191">
        <f>IF(N333="znížená",J333,0)</f>
        <v>0</v>
      </c>
      <c r="BG333" s="191">
        <f>IF(N333="zákl. prenesená",J333,0)</f>
        <v>0</v>
      </c>
      <c r="BH333" s="191">
        <f>IF(N333="zníž. prenesená",J333,0)</f>
        <v>0</v>
      </c>
      <c r="BI333" s="191">
        <f>IF(N333="nulová",J333,0)</f>
        <v>0</v>
      </c>
      <c r="BJ333" s="19" t="s">
        <v>171</v>
      </c>
      <c r="BK333" s="191">
        <f>ROUND(I333*H333,2)</f>
        <v>0</v>
      </c>
      <c r="BL333" s="19" t="s">
        <v>91</v>
      </c>
      <c r="BM333" s="190" t="s">
        <v>4390</v>
      </c>
    </row>
    <row r="334" s="2" customFormat="1" ht="16.5" customHeight="1">
      <c r="A334" s="38"/>
      <c r="B334" s="177"/>
      <c r="C334" s="201" t="s">
        <v>1180</v>
      </c>
      <c r="D334" s="201" t="s">
        <v>201</v>
      </c>
      <c r="E334" s="202" t="s">
        <v>4391</v>
      </c>
      <c r="F334" s="203" t="s">
        <v>4387</v>
      </c>
      <c r="G334" s="204" t="s">
        <v>216</v>
      </c>
      <c r="H334" s="205">
        <v>3</v>
      </c>
      <c r="I334" s="206"/>
      <c r="J334" s="207">
        <f>ROUND(I334*H334,2)</f>
        <v>0</v>
      </c>
      <c r="K334" s="208"/>
      <c r="L334" s="209"/>
      <c r="M334" s="210" t="s">
        <v>1</v>
      </c>
      <c r="N334" s="211" t="s">
        <v>42</v>
      </c>
      <c r="O334" s="78"/>
      <c r="P334" s="188">
        <f>O334*H334</f>
        <v>0</v>
      </c>
      <c r="Q334" s="188">
        <v>0</v>
      </c>
      <c r="R334" s="188">
        <f>Q334*H334</f>
        <v>0</v>
      </c>
      <c r="S334" s="188">
        <v>0</v>
      </c>
      <c r="T334" s="189">
        <f>S334*H334</f>
        <v>0</v>
      </c>
      <c r="U334" s="38"/>
      <c r="V334" s="38"/>
      <c r="W334" s="38"/>
      <c r="X334" s="38"/>
      <c r="Y334" s="38"/>
      <c r="Z334" s="38"/>
      <c r="AA334" s="38"/>
      <c r="AB334" s="38"/>
      <c r="AC334" s="38"/>
      <c r="AD334" s="38"/>
      <c r="AE334" s="38"/>
      <c r="AR334" s="190" t="s">
        <v>103</v>
      </c>
      <c r="AT334" s="190" t="s">
        <v>201</v>
      </c>
      <c r="AU334" s="190" t="s">
        <v>81</v>
      </c>
      <c r="AY334" s="19" t="s">
        <v>165</v>
      </c>
      <c r="BE334" s="191">
        <f>IF(N334="základná",J334,0)</f>
        <v>0</v>
      </c>
      <c r="BF334" s="191">
        <f>IF(N334="znížená",J334,0)</f>
        <v>0</v>
      </c>
      <c r="BG334" s="191">
        <f>IF(N334="zákl. prenesená",J334,0)</f>
        <v>0</v>
      </c>
      <c r="BH334" s="191">
        <f>IF(N334="zníž. prenesená",J334,0)</f>
        <v>0</v>
      </c>
      <c r="BI334" s="191">
        <f>IF(N334="nulová",J334,0)</f>
        <v>0</v>
      </c>
      <c r="BJ334" s="19" t="s">
        <v>171</v>
      </c>
      <c r="BK334" s="191">
        <f>ROUND(I334*H334,2)</f>
        <v>0</v>
      </c>
      <c r="BL334" s="19" t="s">
        <v>91</v>
      </c>
      <c r="BM334" s="190" t="s">
        <v>4392</v>
      </c>
    </row>
    <row r="335" s="2" customFormat="1" ht="16.5" customHeight="1">
      <c r="A335" s="38"/>
      <c r="B335" s="177"/>
      <c r="C335" s="201" t="s">
        <v>1197</v>
      </c>
      <c r="D335" s="201" t="s">
        <v>201</v>
      </c>
      <c r="E335" s="202" t="s">
        <v>4372</v>
      </c>
      <c r="F335" s="203" t="s">
        <v>4373</v>
      </c>
      <c r="G335" s="204" t="s">
        <v>216</v>
      </c>
      <c r="H335" s="205">
        <v>3</v>
      </c>
      <c r="I335" s="206"/>
      <c r="J335" s="207">
        <f>ROUND(I335*H335,2)</f>
        <v>0</v>
      </c>
      <c r="K335" s="208"/>
      <c r="L335" s="209"/>
      <c r="M335" s="210" t="s">
        <v>1</v>
      </c>
      <c r="N335" s="211" t="s">
        <v>42</v>
      </c>
      <c r="O335" s="78"/>
      <c r="P335" s="188">
        <f>O335*H335</f>
        <v>0</v>
      </c>
      <c r="Q335" s="188">
        <v>0</v>
      </c>
      <c r="R335" s="188">
        <f>Q335*H335</f>
        <v>0</v>
      </c>
      <c r="S335" s="188">
        <v>0</v>
      </c>
      <c r="T335" s="189">
        <f>S335*H335</f>
        <v>0</v>
      </c>
      <c r="U335" s="38"/>
      <c r="V335" s="38"/>
      <c r="W335" s="38"/>
      <c r="X335" s="38"/>
      <c r="Y335" s="38"/>
      <c r="Z335" s="38"/>
      <c r="AA335" s="38"/>
      <c r="AB335" s="38"/>
      <c r="AC335" s="38"/>
      <c r="AD335" s="38"/>
      <c r="AE335" s="38"/>
      <c r="AR335" s="190" t="s">
        <v>103</v>
      </c>
      <c r="AT335" s="190" t="s">
        <v>201</v>
      </c>
      <c r="AU335" s="190" t="s">
        <v>81</v>
      </c>
      <c r="AY335" s="19" t="s">
        <v>165</v>
      </c>
      <c r="BE335" s="191">
        <f>IF(N335="základná",J335,0)</f>
        <v>0</v>
      </c>
      <c r="BF335" s="191">
        <f>IF(N335="znížená",J335,0)</f>
        <v>0</v>
      </c>
      <c r="BG335" s="191">
        <f>IF(N335="zákl. prenesená",J335,0)</f>
        <v>0</v>
      </c>
      <c r="BH335" s="191">
        <f>IF(N335="zníž. prenesená",J335,0)</f>
        <v>0</v>
      </c>
      <c r="BI335" s="191">
        <f>IF(N335="nulová",J335,0)</f>
        <v>0</v>
      </c>
      <c r="BJ335" s="19" t="s">
        <v>171</v>
      </c>
      <c r="BK335" s="191">
        <f>ROUND(I335*H335,2)</f>
        <v>0</v>
      </c>
      <c r="BL335" s="19" t="s">
        <v>91</v>
      </c>
      <c r="BM335" s="190" t="s">
        <v>4393</v>
      </c>
    </row>
    <row r="336" s="2" customFormat="1" ht="16.5" customHeight="1">
      <c r="A336" s="38"/>
      <c r="B336" s="177"/>
      <c r="C336" s="201" t="s">
        <v>1208</v>
      </c>
      <c r="D336" s="201" t="s">
        <v>201</v>
      </c>
      <c r="E336" s="202" t="s">
        <v>4375</v>
      </c>
      <c r="F336" s="203" t="s">
        <v>4376</v>
      </c>
      <c r="G336" s="204" t="s">
        <v>216</v>
      </c>
      <c r="H336" s="205">
        <v>3</v>
      </c>
      <c r="I336" s="206"/>
      <c r="J336" s="207">
        <f>ROUND(I336*H336,2)</f>
        <v>0</v>
      </c>
      <c r="K336" s="208"/>
      <c r="L336" s="209"/>
      <c r="M336" s="210" t="s">
        <v>1</v>
      </c>
      <c r="N336" s="211" t="s">
        <v>42</v>
      </c>
      <c r="O336" s="78"/>
      <c r="P336" s="188">
        <f>O336*H336</f>
        <v>0</v>
      </c>
      <c r="Q336" s="188">
        <v>0</v>
      </c>
      <c r="R336" s="188">
        <f>Q336*H336</f>
        <v>0</v>
      </c>
      <c r="S336" s="188">
        <v>0</v>
      </c>
      <c r="T336" s="189">
        <f>S336*H336</f>
        <v>0</v>
      </c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R336" s="190" t="s">
        <v>103</v>
      </c>
      <c r="AT336" s="190" t="s">
        <v>201</v>
      </c>
      <c r="AU336" s="190" t="s">
        <v>81</v>
      </c>
      <c r="AY336" s="19" t="s">
        <v>165</v>
      </c>
      <c r="BE336" s="191">
        <f>IF(N336="základná",J336,0)</f>
        <v>0</v>
      </c>
      <c r="BF336" s="191">
        <f>IF(N336="znížená",J336,0)</f>
        <v>0</v>
      </c>
      <c r="BG336" s="191">
        <f>IF(N336="zákl. prenesená",J336,0)</f>
        <v>0</v>
      </c>
      <c r="BH336" s="191">
        <f>IF(N336="zníž. prenesená",J336,0)</f>
        <v>0</v>
      </c>
      <c r="BI336" s="191">
        <f>IF(N336="nulová",J336,0)</f>
        <v>0</v>
      </c>
      <c r="BJ336" s="19" t="s">
        <v>171</v>
      </c>
      <c r="BK336" s="191">
        <f>ROUND(I336*H336,2)</f>
        <v>0</v>
      </c>
      <c r="BL336" s="19" t="s">
        <v>91</v>
      </c>
      <c r="BM336" s="190" t="s">
        <v>4394</v>
      </c>
    </row>
    <row r="337" s="2" customFormat="1" ht="16.5" customHeight="1">
      <c r="A337" s="38"/>
      <c r="B337" s="177"/>
      <c r="C337" s="201" t="s">
        <v>1213</v>
      </c>
      <c r="D337" s="201" t="s">
        <v>201</v>
      </c>
      <c r="E337" s="202" t="s">
        <v>4395</v>
      </c>
      <c r="F337" s="203" t="s">
        <v>4396</v>
      </c>
      <c r="G337" s="204" t="s">
        <v>216</v>
      </c>
      <c r="H337" s="205">
        <v>1</v>
      </c>
      <c r="I337" s="206"/>
      <c r="J337" s="207">
        <f>ROUND(I337*H337,2)</f>
        <v>0</v>
      </c>
      <c r="K337" s="208"/>
      <c r="L337" s="209"/>
      <c r="M337" s="210" t="s">
        <v>1</v>
      </c>
      <c r="N337" s="211" t="s">
        <v>42</v>
      </c>
      <c r="O337" s="78"/>
      <c r="P337" s="188">
        <f>O337*H337</f>
        <v>0</v>
      </c>
      <c r="Q337" s="188">
        <v>0</v>
      </c>
      <c r="R337" s="188">
        <f>Q337*H337</f>
        <v>0</v>
      </c>
      <c r="S337" s="188">
        <v>0</v>
      </c>
      <c r="T337" s="189">
        <f>S337*H337</f>
        <v>0</v>
      </c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38"/>
      <c r="AR337" s="190" t="s">
        <v>103</v>
      </c>
      <c r="AT337" s="190" t="s">
        <v>201</v>
      </c>
      <c r="AU337" s="190" t="s">
        <v>81</v>
      </c>
      <c r="AY337" s="19" t="s">
        <v>165</v>
      </c>
      <c r="BE337" s="191">
        <f>IF(N337="základná",J337,0)</f>
        <v>0</v>
      </c>
      <c r="BF337" s="191">
        <f>IF(N337="znížená",J337,0)</f>
        <v>0</v>
      </c>
      <c r="BG337" s="191">
        <f>IF(N337="zákl. prenesená",J337,0)</f>
        <v>0</v>
      </c>
      <c r="BH337" s="191">
        <f>IF(N337="zníž. prenesená",J337,0)</f>
        <v>0</v>
      </c>
      <c r="BI337" s="191">
        <f>IF(N337="nulová",J337,0)</f>
        <v>0</v>
      </c>
      <c r="BJ337" s="19" t="s">
        <v>171</v>
      </c>
      <c r="BK337" s="191">
        <f>ROUND(I337*H337,2)</f>
        <v>0</v>
      </c>
      <c r="BL337" s="19" t="s">
        <v>91</v>
      </c>
      <c r="BM337" s="190" t="s">
        <v>4397</v>
      </c>
    </row>
    <row r="338" s="2" customFormat="1" ht="16.5" customHeight="1">
      <c r="A338" s="38"/>
      <c r="B338" s="177"/>
      <c r="C338" s="201" t="s">
        <v>1222</v>
      </c>
      <c r="D338" s="201" t="s">
        <v>201</v>
      </c>
      <c r="E338" s="202" t="s">
        <v>4380</v>
      </c>
      <c r="F338" s="203" t="s">
        <v>4381</v>
      </c>
      <c r="G338" s="204" t="s">
        <v>216</v>
      </c>
      <c r="H338" s="205">
        <v>1</v>
      </c>
      <c r="I338" s="206"/>
      <c r="J338" s="207">
        <f>ROUND(I338*H338,2)</f>
        <v>0</v>
      </c>
      <c r="K338" s="208"/>
      <c r="L338" s="209"/>
      <c r="M338" s="210" t="s">
        <v>1</v>
      </c>
      <c r="N338" s="211" t="s">
        <v>42</v>
      </c>
      <c r="O338" s="78"/>
      <c r="P338" s="188">
        <f>O338*H338</f>
        <v>0</v>
      </c>
      <c r="Q338" s="188">
        <v>0</v>
      </c>
      <c r="R338" s="188">
        <f>Q338*H338</f>
        <v>0</v>
      </c>
      <c r="S338" s="188">
        <v>0</v>
      </c>
      <c r="T338" s="189">
        <f>S338*H338</f>
        <v>0</v>
      </c>
      <c r="U338" s="38"/>
      <c r="V338" s="38"/>
      <c r="W338" s="38"/>
      <c r="X338" s="38"/>
      <c r="Y338" s="38"/>
      <c r="Z338" s="38"/>
      <c r="AA338" s="38"/>
      <c r="AB338" s="38"/>
      <c r="AC338" s="38"/>
      <c r="AD338" s="38"/>
      <c r="AE338" s="38"/>
      <c r="AR338" s="190" t="s">
        <v>103</v>
      </c>
      <c r="AT338" s="190" t="s">
        <v>201</v>
      </c>
      <c r="AU338" s="190" t="s">
        <v>81</v>
      </c>
      <c r="AY338" s="19" t="s">
        <v>165</v>
      </c>
      <c r="BE338" s="191">
        <f>IF(N338="základná",J338,0)</f>
        <v>0</v>
      </c>
      <c r="BF338" s="191">
        <f>IF(N338="znížená",J338,0)</f>
        <v>0</v>
      </c>
      <c r="BG338" s="191">
        <f>IF(N338="zákl. prenesená",J338,0)</f>
        <v>0</v>
      </c>
      <c r="BH338" s="191">
        <f>IF(N338="zníž. prenesená",J338,0)</f>
        <v>0</v>
      </c>
      <c r="BI338" s="191">
        <f>IF(N338="nulová",J338,0)</f>
        <v>0</v>
      </c>
      <c r="BJ338" s="19" t="s">
        <v>171</v>
      </c>
      <c r="BK338" s="191">
        <f>ROUND(I338*H338,2)</f>
        <v>0</v>
      </c>
      <c r="BL338" s="19" t="s">
        <v>91</v>
      </c>
      <c r="BM338" s="190" t="s">
        <v>4398</v>
      </c>
    </row>
    <row r="339" s="2" customFormat="1" ht="16.5" customHeight="1">
      <c r="A339" s="38"/>
      <c r="B339" s="177"/>
      <c r="C339" s="201" t="s">
        <v>1229</v>
      </c>
      <c r="D339" s="201" t="s">
        <v>201</v>
      </c>
      <c r="E339" s="202" t="s">
        <v>4383</v>
      </c>
      <c r="F339" s="203" t="s">
        <v>4384</v>
      </c>
      <c r="G339" s="204" t="s">
        <v>216</v>
      </c>
      <c r="H339" s="205">
        <v>1</v>
      </c>
      <c r="I339" s="206"/>
      <c r="J339" s="207">
        <f>ROUND(I339*H339,2)</f>
        <v>0</v>
      </c>
      <c r="K339" s="208"/>
      <c r="L339" s="209"/>
      <c r="M339" s="210" t="s">
        <v>1</v>
      </c>
      <c r="N339" s="211" t="s">
        <v>42</v>
      </c>
      <c r="O339" s="78"/>
      <c r="P339" s="188">
        <f>O339*H339</f>
        <v>0</v>
      </c>
      <c r="Q339" s="188">
        <v>0</v>
      </c>
      <c r="R339" s="188">
        <f>Q339*H339</f>
        <v>0</v>
      </c>
      <c r="S339" s="188">
        <v>0</v>
      </c>
      <c r="T339" s="189">
        <f>S339*H339</f>
        <v>0</v>
      </c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R339" s="190" t="s">
        <v>103</v>
      </c>
      <c r="AT339" s="190" t="s">
        <v>201</v>
      </c>
      <c r="AU339" s="190" t="s">
        <v>81</v>
      </c>
      <c r="AY339" s="19" t="s">
        <v>165</v>
      </c>
      <c r="BE339" s="191">
        <f>IF(N339="základná",J339,0)</f>
        <v>0</v>
      </c>
      <c r="BF339" s="191">
        <f>IF(N339="znížená",J339,0)</f>
        <v>0</v>
      </c>
      <c r="BG339" s="191">
        <f>IF(N339="zákl. prenesená",J339,0)</f>
        <v>0</v>
      </c>
      <c r="BH339" s="191">
        <f>IF(N339="zníž. prenesená",J339,0)</f>
        <v>0</v>
      </c>
      <c r="BI339" s="191">
        <f>IF(N339="nulová",J339,0)</f>
        <v>0</v>
      </c>
      <c r="BJ339" s="19" t="s">
        <v>171</v>
      </c>
      <c r="BK339" s="191">
        <f>ROUND(I339*H339,2)</f>
        <v>0</v>
      </c>
      <c r="BL339" s="19" t="s">
        <v>91</v>
      </c>
      <c r="BM339" s="190" t="s">
        <v>4399</v>
      </c>
    </row>
    <row r="340" s="2" customFormat="1" ht="24.15" customHeight="1">
      <c r="A340" s="38"/>
      <c r="B340" s="177"/>
      <c r="C340" s="201" t="s">
        <v>1234</v>
      </c>
      <c r="D340" s="201" t="s">
        <v>201</v>
      </c>
      <c r="E340" s="202" t="s">
        <v>4400</v>
      </c>
      <c r="F340" s="203" t="s">
        <v>4401</v>
      </c>
      <c r="G340" s="204" t="s">
        <v>216</v>
      </c>
      <c r="H340" s="205">
        <v>4</v>
      </c>
      <c r="I340" s="206"/>
      <c r="J340" s="207">
        <f>ROUND(I340*H340,2)</f>
        <v>0</v>
      </c>
      <c r="K340" s="208"/>
      <c r="L340" s="209"/>
      <c r="M340" s="210" t="s">
        <v>1</v>
      </c>
      <c r="N340" s="211" t="s">
        <v>42</v>
      </c>
      <c r="O340" s="78"/>
      <c r="P340" s="188">
        <f>O340*H340</f>
        <v>0</v>
      </c>
      <c r="Q340" s="188">
        <v>0</v>
      </c>
      <c r="R340" s="188">
        <f>Q340*H340</f>
        <v>0</v>
      </c>
      <c r="S340" s="188">
        <v>0</v>
      </c>
      <c r="T340" s="189">
        <f>S340*H340</f>
        <v>0</v>
      </c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R340" s="190" t="s">
        <v>103</v>
      </c>
      <c r="AT340" s="190" t="s">
        <v>201</v>
      </c>
      <c r="AU340" s="190" t="s">
        <v>81</v>
      </c>
      <c r="AY340" s="19" t="s">
        <v>165</v>
      </c>
      <c r="BE340" s="191">
        <f>IF(N340="základná",J340,0)</f>
        <v>0</v>
      </c>
      <c r="BF340" s="191">
        <f>IF(N340="znížená",J340,0)</f>
        <v>0</v>
      </c>
      <c r="BG340" s="191">
        <f>IF(N340="zákl. prenesená",J340,0)</f>
        <v>0</v>
      </c>
      <c r="BH340" s="191">
        <f>IF(N340="zníž. prenesená",J340,0)</f>
        <v>0</v>
      </c>
      <c r="BI340" s="191">
        <f>IF(N340="nulová",J340,0)</f>
        <v>0</v>
      </c>
      <c r="BJ340" s="19" t="s">
        <v>171</v>
      </c>
      <c r="BK340" s="191">
        <f>ROUND(I340*H340,2)</f>
        <v>0</v>
      </c>
      <c r="BL340" s="19" t="s">
        <v>91</v>
      </c>
      <c r="BM340" s="190" t="s">
        <v>4402</v>
      </c>
    </row>
    <row r="341" s="2" customFormat="1" ht="16.5" customHeight="1">
      <c r="A341" s="38"/>
      <c r="B341" s="177"/>
      <c r="C341" s="201" t="s">
        <v>1240</v>
      </c>
      <c r="D341" s="201" t="s">
        <v>201</v>
      </c>
      <c r="E341" s="202" t="s">
        <v>4403</v>
      </c>
      <c r="F341" s="203" t="s">
        <v>4265</v>
      </c>
      <c r="G341" s="204" t="s">
        <v>216</v>
      </c>
      <c r="H341" s="205">
        <v>1</v>
      </c>
      <c r="I341" s="206"/>
      <c r="J341" s="207">
        <f>ROUND(I341*H341,2)</f>
        <v>0</v>
      </c>
      <c r="K341" s="208"/>
      <c r="L341" s="209"/>
      <c r="M341" s="210" t="s">
        <v>1</v>
      </c>
      <c r="N341" s="211" t="s">
        <v>42</v>
      </c>
      <c r="O341" s="78"/>
      <c r="P341" s="188">
        <f>O341*H341</f>
        <v>0</v>
      </c>
      <c r="Q341" s="188">
        <v>0</v>
      </c>
      <c r="R341" s="188">
        <f>Q341*H341</f>
        <v>0</v>
      </c>
      <c r="S341" s="188">
        <v>0</v>
      </c>
      <c r="T341" s="189">
        <f>S341*H341</f>
        <v>0</v>
      </c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R341" s="190" t="s">
        <v>103</v>
      </c>
      <c r="AT341" s="190" t="s">
        <v>201</v>
      </c>
      <c r="AU341" s="190" t="s">
        <v>81</v>
      </c>
      <c r="AY341" s="19" t="s">
        <v>165</v>
      </c>
      <c r="BE341" s="191">
        <f>IF(N341="základná",J341,0)</f>
        <v>0</v>
      </c>
      <c r="BF341" s="191">
        <f>IF(N341="znížená",J341,0)</f>
        <v>0</v>
      </c>
      <c r="BG341" s="191">
        <f>IF(N341="zákl. prenesená",J341,0)</f>
        <v>0</v>
      </c>
      <c r="BH341" s="191">
        <f>IF(N341="zníž. prenesená",J341,0)</f>
        <v>0</v>
      </c>
      <c r="BI341" s="191">
        <f>IF(N341="nulová",J341,0)</f>
        <v>0</v>
      </c>
      <c r="BJ341" s="19" t="s">
        <v>171</v>
      </c>
      <c r="BK341" s="191">
        <f>ROUND(I341*H341,2)</f>
        <v>0</v>
      </c>
      <c r="BL341" s="19" t="s">
        <v>91</v>
      </c>
      <c r="BM341" s="190" t="s">
        <v>4404</v>
      </c>
    </row>
    <row r="342" s="2" customFormat="1">
      <c r="A342" s="38"/>
      <c r="B342" s="39"/>
      <c r="C342" s="38"/>
      <c r="D342" s="193" t="s">
        <v>1053</v>
      </c>
      <c r="E342" s="38"/>
      <c r="F342" s="236" t="s">
        <v>4354</v>
      </c>
      <c r="G342" s="38"/>
      <c r="H342" s="38"/>
      <c r="I342" s="237"/>
      <c r="J342" s="38"/>
      <c r="K342" s="38"/>
      <c r="L342" s="39"/>
      <c r="M342" s="238"/>
      <c r="N342" s="239"/>
      <c r="O342" s="78"/>
      <c r="P342" s="78"/>
      <c r="Q342" s="78"/>
      <c r="R342" s="78"/>
      <c r="S342" s="78"/>
      <c r="T342" s="79"/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T342" s="19" t="s">
        <v>1053</v>
      </c>
      <c r="AU342" s="19" t="s">
        <v>81</v>
      </c>
    </row>
    <row r="343" s="2" customFormat="1" ht="16.5" customHeight="1">
      <c r="A343" s="38"/>
      <c r="B343" s="177"/>
      <c r="C343" s="201" t="s">
        <v>1245</v>
      </c>
      <c r="D343" s="201" t="s">
        <v>201</v>
      </c>
      <c r="E343" s="202" t="s">
        <v>4405</v>
      </c>
      <c r="F343" s="203" t="s">
        <v>4406</v>
      </c>
      <c r="G343" s="204" t="s">
        <v>216</v>
      </c>
      <c r="H343" s="205">
        <v>1</v>
      </c>
      <c r="I343" s="206"/>
      <c r="J343" s="207">
        <f>ROUND(I343*H343,2)</f>
        <v>0</v>
      </c>
      <c r="K343" s="208"/>
      <c r="L343" s="209"/>
      <c r="M343" s="210" t="s">
        <v>1</v>
      </c>
      <c r="N343" s="211" t="s">
        <v>42</v>
      </c>
      <c r="O343" s="78"/>
      <c r="P343" s="188">
        <f>O343*H343</f>
        <v>0</v>
      </c>
      <c r="Q343" s="188">
        <v>0</v>
      </c>
      <c r="R343" s="188">
        <f>Q343*H343</f>
        <v>0</v>
      </c>
      <c r="S343" s="188">
        <v>0</v>
      </c>
      <c r="T343" s="189">
        <f>S343*H343</f>
        <v>0</v>
      </c>
      <c r="U343" s="38"/>
      <c r="V343" s="38"/>
      <c r="W343" s="38"/>
      <c r="X343" s="38"/>
      <c r="Y343" s="38"/>
      <c r="Z343" s="38"/>
      <c r="AA343" s="38"/>
      <c r="AB343" s="38"/>
      <c r="AC343" s="38"/>
      <c r="AD343" s="38"/>
      <c r="AE343" s="38"/>
      <c r="AR343" s="190" t="s">
        <v>103</v>
      </c>
      <c r="AT343" s="190" t="s">
        <v>201</v>
      </c>
      <c r="AU343" s="190" t="s">
        <v>81</v>
      </c>
      <c r="AY343" s="19" t="s">
        <v>165</v>
      </c>
      <c r="BE343" s="191">
        <f>IF(N343="základná",J343,0)</f>
        <v>0</v>
      </c>
      <c r="BF343" s="191">
        <f>IF(N343="znížená",J343,0)</f>
        <v>0</v>
      </c>
      <c r="BG343" s="191">
        <f>IF(N343="zákl. prenesená",J343,0)</f>
        <v>0</v>
      </c>
      <c r="BH343" s="191">
        <f>IF(N343="zníž. prenesená",J343,0)</f>
        <v>0</v>
      </c>
      <c r="BI343" s="191">
        <f>IF(N343="nulová",J343,0)</f>
        <v>0</v>
      </c>
      <c r="BJ343" s="19" t="s">
        <v>171</v>
      </c>
      <c r="BK343" s="191">
        <f>ROUND(I343*H343,2)</f>
        <v>0</v>
      </c>
      <c r="BL343" s="19" t="s">
        <v>91</v>
      </c>
      <c r="BM343" s="190" t="s">
        <v>4407</v>
      </c>
    </row>
    <row r="344" s="2" customFormat="1" ht="16.5" customHeight="1">
      <c r="A344" s="38"/>
      <c r="B344" s="177"/>
      <c r="C344" s="201" t="s">
        <v>1253</v>
      </c>
      <c r="D344" s="201" t="s">
        <v>201</v>
      </c>
      <c r="E344" s="202" t="s">
        <v>4224</v>
      </c>
      <c r="F344" s="203" t="s">
        <v>4225</v>
      </c>
      <c r="G344" s="204" t="s">
        <v>216</v>
      </c>
      <c r="H344" s="205">
        <v>1</v>
      </c>
      <c r="I344" s="206"/>
      <c r="J344" s="207">
        <f>ROUND(I344*H344,2)</f>
        <v>0</v>
      </c>
      <c r="K344" s="208"/>
      <c r="L344" s="209"/>
      <c r="M344" s="210" t="s">
        <v>1</v>
      </c>
      <c r="N344" s="211" t="s">
        <v>42</v>
      </c>
      <c r="O344" s="78"/>
      <c r="P344" s="188">
        <f>O344*H344</f>
        <v>0</v>
      </c>
      <c r="Q344" s="188">
        <v>0</v>
      </c>
      <c r="R344" s="188">
        <f>Q344*H344</f>
        <v>0</v>
      </c>
      <c r="S344" s="188">
        <v>0</v>
      </c>
      <c r="T344" s="189">
        <f>S344*H344</f>
        <v>0</v>
      </c>
      <c r="U344" s="38"/>
      <c r="V344" s="38"/>
      <c r="W344" s="38"/>
      <c r="X344" s="38"/>
      <c r="Y344" s="38"/>
      <c r="Z344" s="38"/>
      <c r="AA344" s="38"/>
      <c r="AB344" s="38"/>
      <c r="AC344" s="38"/>
      <c r="AD344" s="38"/>
      <c r="AE344" s="38"/>
      <c r="AR344" s="190" t="s">
        <v>103</v>
      </c>
      <c r="AT344" s="190" t="s">
        <v>201</v>
      </c>
      <c r="AU344" s="190" t="s">
        <v>81</v>
      </c>
      <c r="AY344" s="19" t="s">
        <v>165</v>
      </c>
      <c r="BE344" s="191">
        <f>IF(N344="základná",J344,0)</f>
        <v>0</v>
      </c>
      <c r="BF344" s="191">
        <f>IF(N344="znížená",J344,0)</f>
        <v>0</v>
      </c>
      <c r="BG344" s="191">
        <f>IF(N344="zákl. prenesená",J344,0)</f>
        <v>0</v>
      </c>
      <c r="BH344" s="191">
        <f>IF(N344="zníž. prenesená",J344,0)</f>
        <v>0</v>
      </c>
      <c r="BI344" s="191">
        <f>IF(N344="nulová",J344,0)</f>
        <v>0</v>
      </c>
      <c r="BJ344" s="19" t="s">
        <v>171</v>
      </c>
      <c r="BK344" s="191">
        <f>ROUND(I344*H344,2)</f>
        <v>0</v>
      </c>
      <c r="BL344" s="19" t="s">
        <v>91</v>
      </c>
      <c r="BM344" s="190" t="s">
        <v>4408</v>
      </c>
    </row>
    <row r="345" s="2" customFormat="1" ht="16.5" customHeight="1">
      <c r="A345" s="38"/>
      <c r="B345" s="177"/>
      <c r="C345" s="201" t="s">
        <v>1258</v>
      </c>
      <c r="D345" s="201" t="s">
        <v>201</v>
      </c>
      <c r="E345" s="202" t="s">
        <v>4409</v>
      </c>
      <c r="F345" s="203" t="s">
        <v>4410</v>
      </c>
      <c r="G345" s="204" t="s">
        <v>216</v>
      </c>
      <c r="H345" s="205">
        <v>2</v>
      </c>
      <c r="I345" s="206"/>
      <c r="J345" s="207">
        <f>ROUND(I345*H345,2)</f>
        <v>0</v>
      </c>
      <c r="K345" s="208"/>
      <c r="L345" s="209"/>
      <c r="M345" s="210" t="s">
        <v>1</v>
      </c>
      <c r="N345" s="211" t="s">
        <v>42</v>
      </c>
      <c r="O345" s="78"/>
      <c r="P345" s="188">
        <f>O345*H345</f>
        <v>0</v>
      </c>
      <c r="Q345" s="188">
        <v>0</v>
      </c>
      <c r="R345" s="188">
        <f>Q345*H345</f>
        <v>0</v>
      </c>
      <c r="S345" s="188">
        <v>0</v>
      </c>
      <c r="T345" s="189">
        <f>S345*H345</f>
        <v>0</v>
      </c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R345" s="190" t="s">
        <v>103</v>
      </c>
      <c r="AT345" s="190" t="s">
        <v>201</v>
      </c>
      <c r="AU345" s="190" t="s">
        <v>81</v>
      </c>
      <c r="AY345" s="19" t="s">
        <v>165</v>
      </c>
      <c r="BE345" s="191">
        <f>IF(N345="základná",J345,0)</f>
        <v>0</v>
      </c>
      <c r="BF345" s="191">
        <f>IF(N345="znížená",J345,0)</f>
        <v>0</v>
      </c>
      <c r="BG345" s="191">
        <f>IF(N345="zákl. prenesená",J345,0)</f>
        <v>0</v>
      </c>
      <c r="BH345" s="191">
        <f>IF(N345="zníž. prenesená",J345,0)</f>
        <v>0</v>
      </c>
      <c r="BI345" s="191">
        <f>IF(N345="nulová",J345,0)</f>
        <v>0</v>
      </c>
      <c r="BJ345" s="19" t="s">
        <v>171</v>
      </c>
      <c r="BK345" s="191">
        <f>ROUND(I345*H345,2)</f>
        <v>0</v>
      </c>
      <c r="BL345" s="19" t="s">
        <v>91</v>
      </c>
      <c r="BM345" s="190" t="s">
        <v>4411</v>
      </c>
    </row>
    <row r="346" s="12" customFormat="1" ht="25.92" customHeight="1">
      <c r="A346" s="12"/>
      <c r="B346" s="164"/>
      <c r="C346" s="12"/>
      <c r="D346" s="165" t="s">
        <v>75</v>
      </c>
      <c r="E346" s="166" t="s">
        <v>3477</v>
      </c>
      <c r="F346" s="166" t="s">
        <v>4412</v>
      </c>
      <c r="G346" s="12"/>
      <c r="H346" s="12"/>
      <c r="I346" s="167"/>
      <c r="J346" s="168">
        <f>BK346</f>
        <v>0</v>
      </c>
      <c r="K346" s="12"/>
      <c r="L346" s="164"/>
      <c r="M346" s="169"/>
      <c r="N346" s="170"/>
      <c r="O346" s="170"/>
      <c r="P346" s="171">
        <f>SUM(P347:P351)</f>
        <v>0</v>
      </c>
      <c r="Q346" s="170"/>
      <c r="R346" s="171">
        <f>SUM(R347:R351)</f>
        <v>0</v>
      </c>
      <c r="S346" s="170"/>
      <c r="T346" s="172">
        <f>SUM(T347:T351)</f>
        <v>0</v>
      </c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R346" s="165" t="s">
        <v>81</v>
      </c>
      <c r="AT346" s="173" t="s">
        <v>75</v>
      </c>
      <c r="AU346" s="173" t="s">
        <v>76</v>
      </c>
      <c r="AY346" s="165" t="s">
        <v>165</v>
      </c>
      <c r="BK346" s="174">
        <f>SUM(BK347:BK351)</f>
        <v>0</v>
      </c>
    </row>
    <row r="347" s="2" customFormat="1" ht="16.5" customHeight="1">
      <c r="A347" s="38"/>
      <c r="B347" s="177"/>
      <c r="C347" s="201" t="s">
        <v>1263</v>
      </c>
      <c r="D347" s="201" t="s">
        <v>201</v>
      </c>
      <c r="E347" s="202" t="s">
        <v>4041</v>
      </c>
      <c r="F347" s="203" t="s">
        <v>4042</v>
      </c>
      <c r="G347" s="204" t="s">
        <v>216</v>
      </c>
      <c r="H347" s="205">
        <v>6</v>
      </c>
      <c r="I347" s="206"/>
      <c r="J347" s="207">
        <f>ROUND(I347*H347,2)</f>
        <v>0</v>
      </c>
      <c r="K347" s="208"/>
      <c r="L347" s="209"/>
      <c r="M347" s="210" t="s">
        <v>1</v>
      </c>
      <c r="N347" s="211" t="s">
        <v>42</v>
      </c>
      <c r="O347" s="78"/>
      <c r="P347" s="188">
        <f>O347*H347</f>
        <v>0</v>
      </c>
      <c r="Q347" s="188">
        <v>0</v>
      </c>
      <c r="R347" s="188">
        <f>Q347*H347</f>
        <v>0</v>
      </c>
      <c r="S347" s="188">
        <v>0</v>
      </c>
      <c r="T347" s="189">
        <f>S347*H347</f>
        <v>0</v>
      </c>
      <c r="U347" s="38"/>
      <c r="V347" s="38"/>
      <c r="W347" s="38"/>
      <c r="X347" s="38"/>
      <c r="Y347" s="38"/>
      <c r="Z347" s="38"/>
      <c r="AA347" s="38"/>
      <c r="AB347" s="38"/>
      <c r="AC347" s="38"/>
      <c r="AD347" s="38"/>
      <c r="AE347" s="38"/>
      <c r="AR347" s="190" t="s">
        <v>103</v>
      </c>
      <c r="AT347" s="190" t="s">
        <v>201</v>
      </c>
      <c r="AU347" s="190" t="s">
        <v>81</v>
      </c>
      <c r="AY347" s="19" t="s">
        <v>165</v>
      </c>
      <c r="BE347" s="191">
        <f>IF(N347="základná",J347,0)</f>
        <v>0</v>
      </c>
      <c r="BF347" s="191">
        <f>IF(N347="znížená",J347,0)</f>
        <v>0</v>
      </c>
      <c r="BG347" s="191">
        <f>IF(N347="zákl. prenesená",J347,0)</f>
        <v>0</v>
      </c>
      <c r="BH347" s="191">
        <f>IF(N347="zníž. prenesená",J347,0)</f>
        <v>0</v>
      </c>
      <c r="BI347" s="191">
        <f>IF(N347="nulová",J347,0)</f>
        <v>0</v>
      </c>
      <c r="BJ347" s="19" t="s">
        <v>171</v>
      </c>
      <c r="BK347" s="191">
        <f>ROUND(I347*H347,2)</f>
        <v>0</v>
      </c>
      <c r="BL347" s="19" t="s">
        <v>91</v>
      </c>
      <c r="BM347" s="190" t="s">
        <v>4413</v>
      </c>
    </row>
    <row r="348" s="2" customFormat="1">
      <c r="A348" s="38"/>
      <c r="B348" s="39"/>
      <c r="C348" s="38"/>
      <c r="D348" s="193" t="s">
        <v>1053</v>
      </c>
      <c r="E348" s="38"/>
      <c r="F348" s="236" t="s">
        <v>4044</v>
      </c>
      <c r="G348" s="38"/>
      <c r="H348" s="38"/>
      <c r="I348" s="237"/>
      <c r="J348" s="38"/>
      <c r="K348" s="38"/>
      <c r="L348" s="39"/>
      <c r="M348" s="238"/>
      <c r="N348" s="239"/>
      <c r="O348" s="78"/>
      <c r="P348" s="78"/>
      <c r="Q348" s="78"/>
      <c r="R348" s="78"/>
      <c r="S348" s="78"/>
      <c r="T348" s="79"/>
      <c r="U348" s="38"/>
      <c r="V348" s="38"/>
      <c r="W348" s="38"/>
      <c r="X348" s="38"/>
      <c r="Y348" s="38"/>
      <c r="Z348" s="38"/>
      <c r="AA348" s="38"/>
      <c r="AB348" s="38"/>
      <c r="AC348" s="38"/>
      <c r="AD348" s="38"/>
      <c r="AE348" s="38"/>
      <c r="AT348" s="19" t="s">
        <v>1053</v>
      </c>
      <c r="AU348" s="19" t="s">
        <v>81</v>
      </c>
    </row>
    <row r="349" s="2" customFormat="1" ht="24.15" customHeight="1">
      <c r="A349" s="38"/>
      <c r="B349" s="177"/>
      <c r="C349" s="201" t="s">
        <v>1269</v>
      </c>
      <c r="D349" s="201" t="s">
        <v>201</v>
      </c>
      <c r="E349" s="202" t="s">
        <v>4045</v>
      </c>
      <c r="F349" s="203" t="s">
        <v>4046</v>
      </c>
      <c r="G349" s="204" t="s">
        <v>216</v>
      </c>
      <c r="H349" s="205">
        <v>6</v>
      </c>
      <c r="I349" s="206"/>
      <c r="J349" s="207">
        <f>ROUND(I349*H349,2)</f>
        <v>0</v>
      </c>
      <c r="K349" s="208"/>
      <c r="L349" s="209"/>
      <c r="M349" s="210" t="s">
        <v>1</v>
      </c>
      <c r="N349" s="211" t="s">
        <v>42</v>
      </c>
      <c r="O349" s="78"/>
      <c r="P349" s="188">
        <f>O349*H349</f>
        <v>0</v>
      </c>
      <c r="Q349" s="188">
        <v>0</v>
      </c>
      <c r="R349" s="188">
        <f>Q349*H349</f>
        <v>0</v>
      </c>
      <c r="S349" s="188">
        <v>0</v>
      </c>
      <c r="T349" s="189">
        <f>S349*H349</f>
        <v>0</v>
      </c>
      <c r="U349" s="38"/>
      <c r="V349" s="38"/>
      <c r="W349" s="38"/>
      <c r="X349" s="38"/>
      <c r="Y349" s="38"/>
      <c r="Z349" s="38"/>
      <c r="AA349" s="38"/>
      <c r="AB349" s="38"/>
      <c r="AC349" s="38"/>
      <c r="AD349" s="38"/>
      <c r="AE349" s="38"/>
      <c r="AR349" s="190" t="s">
        <v>103</v>
      </c>
      <c r="AT349" s="190" t="s">
        <v>201</v>
      </c>
      <c r="AU349" s="190" t="s">
        <v>81</v>
      </c>
      <c r="AY349" s="19" t="s">
        <v>165</v>
      </c>
      <c r="BE349" s="191">
        <f>IF(N349="základná",J349,0)</f>
        <v>0</v>
      </c>
      <c r="BF349" s="191">
        <f>IF(N349="znížená",J349,0)</f>
        <v>0</v>
      </c>
      <c r="BG349" s="191">
        <f>IF(N349="zákl. prenesená",J349,0)</f>
        <v>0</v>
      </c>
      <c r="BH349" s="191">
        <f>IF(N349="zníž. prenesená",J349,0)</f>
        <v>0</v>
      </c>
      <c r="BI349" s="191">
        <f>IF(N349="nulová",J349,0)</f>
        <v>0</v>
      </c>
      <c r="BJ349" s="19" t="s">
        <v>171</v>
      </c>
      <c r="BK349" s="191">
        <f>ROUND(I349*H349,2)</f>
        <v>0</v>
      </c>
      <c r="BL349" s="19" t="s">
        <v>91</v>
      </c>
      <c r="BM349" s="190" t="s">
        <v>4414</v>
      </c>
    </row>
    <row r="350" s="2" customFormat="1" ht="16.5" customHeight="1">
      <c r="A350" s="38"/>
      <c r="B350" s="177"/>
      <c r="C350" s="201" t="s">
        <v>1275</v>
      </c>
      <c r="D350" s="201" t="s">
        <v>201</v>
      </c>
      <c r="E350" s="202" t="s">
        <v>4048</v>
      </c>
      <c r="F350" s="203" t="s">
        <v>4049</v>
      </c>
      <c r="G350" s="204" t="s">
        <v>216</v>
      </c>
      <c r="H350" s="205">
        <v>3</v>
      </c>
      <c r="I350" s="206"/>
      <c r="J350" s="207">
        <f>ROUND(I350*H350,2)</f>
        <v>0</v>
      </c>
      <c r="K350" s="208"/>
      <c r="L350" s="209"/>
      <c r="M350" s="210" t="s">
        <v>1</v>
      </c>
      <c r="N350" s="211" t="s">
        <v>42</v>
      </c>
      <c r="O350" s="78"/>
      <c r="P350" s="188">
        <f>O350*H350</f>
        <v>0</v>
      </c>
      <c r="Q350" s="188">
        <v>0</v>
      </c>
      <c r="R350" s="188">
        <f>Q350*H350</f>
        <v>0</v>
      </c>
      <c r="S350" s="188">
        <v>0</v>
      </c>
      <c r="T350" s="189">
        <f>S350*H350</f>
        <v>0</v>
      </c>
      <c r="U350" s="38"/>
      <c r="V350" s="38"/>
      <c r="W350" s="38"/>
      <c r="X350" s="38"/>
      <c r="Y350" s="38"/>
      <c r="Z350" s="38"/>
      <c r="AA350" s="38"/>
      <c r="AB350" s="38"/>
      <c r="AC350" s="38"/>
      <c r="AD350" s="38"/>
      <c r="AE350" s="38"/>
      <c r="AR350" s="190" t="s">
        <v>103</v>
      </c>
      <c r="AT350" s="190" t="s">
        <v>201</v>
      </c>
      <c r="AU350" s="190" t="s">
        <v>81</v>
      </c>
      <c r="AY350" s="19" t="s">
        <v>165</v>
      </c>
      <c r="BE350" s="191">
        <f>IF(N350="základná",J350,0)</f>
        <v>0</v>
      </c>
      <c r="BF350" s="191">
        <f>IF(N350="znížená",J350,0)</f>
        <v>0</v>
      </c>
      <c r="BG350" s="191">
        <f>IF(N350="zákl. prenesená",J350,0)</f>
        <v>0</v>
      </c>
      <c r="BH350" s="191">
        <f>IF(N350="zníž. prenesená",J350,0)</f>
        <v>0</v>
      </c>
      <c r="BI350" s="191">
        <f>IF(N350="nulová",J350,0)</f>
        <v>0</v>
      </c>
      <c r="BJ350" s="19" t="s">
        <v>171</v>
      </c>
      <c r="BK350" s="191">
        <f>ROUND(I350*H350,2)</f>
        <v>0</v>
      </c>
      <c r="BL350" s="19" t="s">
        <v>91</v>
      </c>
      <c r="BM350" s="190" t="s">
        <v>4415</v>
      </c>
    </row>
    <row r="351" s="2" customFormat="1" ht="16.5" customHeight="1">
      <c r="A351" s="38"/>
      <c r="B351" s="177"/>
      <c r="C351" s="201" t="s">
        <v>1279</v>
      </c>
      <c r="D351" s="201" t="s">
        <v>201</v>
      </c>
      <c r="E351" s="202" t="s">
        <v>4416</v>
      </c>
      <c r="F351" s="203" t="s">
        <v>4055</v>
      </c>
      <c r="G351" s="204" t="s">
        <v>2853</v>
      </c>
      <c r="H351" s="205">
        <v>1</v>
      </c>
      <c r="I351" s="206"/>
      <c r="J351" s="207">
        <f>ROUND(I351*H351,2)</f>
        <v>0</v>
      </c>
      <c r="K351" s="208"/>
      <c r="L351" s="209"/>
      <c r="M351" s="210" t="s">
        <v>1</v>
      </c>
      <c r="N351" s="211" t="s">
        <v>42</v>
      </c>
      <c r="O351" s="78"/>
      <c r="P351" s="188">
        <f>O351*H351</f>
        <v>0</v>
      </c>
      <c r="Q351" s="188">
        <v>0</v>
      </c>
      <c r="R351" s="188">
        <f>Q351*H351</f>
        <v>0</v>
      </c>
      <c r="S351" s="188">
        <v>0</v>
      </c>
      <c r="T351" s="189">
        <f>S351*H351</f>
        <v>0</v>
      </c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  <c r="AR351" s="190" t="s">
        <v>103</v>
      </c>
      <c r="AT351" s="190" t="s">
        <v>201</v>
      </c>
      <c r="AU351" s="190" t="s">
        <v>81</v>
      </c>
      <c r="AY351" s="19" t="s">
        <v>165</v>
      </c>
      <c r="BE351" s="191">
        <f>IF(N351="základná",J351,0)</f>
        <v>0</v>
      </c>
      <c r="BF351" s="191">
        <f>IF(N351="znížená",J351,0)</f>
        <v>0</v>
      </c>
      <c r="BG351" s="191">
        <f>IF(N351="zákl. prenesená",J351,0)</f>
        <v>0</v>
      </c>
      <c r="BH351" s="191">
        <f>IF(N351="zníž. prenesená",J351,0)</f>
        <v>0</v>
      </c>
      <c r="BI351" s="191">
        <f>IF(N351="nulová",J351,0)</f>
        <v>0</v>
      </c>
      <c r="BJ351" s="19" t="s">
        <v>171</v>
      </c>
      <c r="BK351" s="191">
        <f>ROUND(I351*H351,2)</f>
        <v>0</v>
      </c>
      <c r="BL351" s="19" t="s">
        <v>91</v>
      </c>
      <c r="BM351" s="190" t="s">
        <v>4417</v>
      </c>
    </row>
    <row r="352" s="12" customFormat="1" ht="25.92" customHeight="1">
      <c r="A352" s="12"/>
      <c r="B352" s="164"/>
      <c r="C352" s="12"/>
      <c r="D352" s="165" t="s">
        <v>75</v>
      </c>
      <c r="E352" s="166" t="s">
        <v>4418</v>
      </c>
      <c r="F352" s="166" t="s">
        <v>4419</v>
      </c>
      <c r="G352" s="12"/>
      <c r="H352" s="12"/>
      <c r="I352" s="167"/>
      <c r="J352" s="168">
        <f>BK352</f>
        <v>0</v>
      </c>
      <c r="K352" s="12"/>
      <c r="L352" s="164"/>
      <c r="M352" s="169"/>
      <c r="N352" s="170"/>
      <c r="O352" s="170"/>
      <c r="P352" s="171">
        <f>P353+SUM(P354:P377)+P425</f>
        <v>0</v>
      </c>
      <c r="Q352" s="170"/>
      <c r="R352" s="171">
        <f>R353+SUM(R354:R377)+R425</f>
        <v>0</v>
      </c>
      <c r="S352" s="170"/>
      <c r="T352" s="172">
        <f>T353+SUM(T354:T377)+T425</f>
        <v>0</v>
      </c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R352" s="165" t="s">
        <v>81</v>
      </c>
      <c r="AT352" s="173" t="s">
        <v>75</v>
      </c>
      <c r="AU352" s="173" t="s">
        <v>76</v>
      </c>
      <c r="AY352" s="165" t="s">
        <v>165</v>
      </c>
      <c r="BK352" s="174">
        <f>BK353+SUM(BK354:BK377)+BK425</f>
        <v>0</v>
      </c>
    </row>
    <row r="353" s="2" customFormat="1" ht="24.15" customHeight="1">
      <c r="A353" s="38"/>
      <c r="B353" s="177"/>
      <c r="C353" s="201" t="s">
        <v>1283</v>
      </c>
      <c r="D353" s="201" t="s">
        <v>201</v>
      </c>
      <c r="E353" s="202" t="s">
        <v>4059</v>
      </c>
      <c r="F353" s="203" t="s">
        <v>4060</v>
      </c>
      <c r="G353" s="204" t="s">
        <v>170</v>
      </c>
      <c r="H353" s="205">
        <v>120</v>
      </c>
      <c r="I353" s="206"/>
      <c r="J353" s="207">
        <f>ROUND(I353*H353,2)</f>
        <v>0</v>
      </c>
      <c r="K353" s="208"/>
      <c r="L353" s="209"/>
      <c r="M353" s="210" t="s">
        <v>1</v>
      </c>
      <c r="N353" s="211" t="s">
        <v>42</v>
      </c>
      <c r="O353" s="78"/>
      <c r="P353" s="188">
        <f>O353*H353</f>
        <v>0</v>
      </c>
      <c r="Q353" s="188">
        <v>0</v>
      </c>
      <c r="R353" s="188">
        <f>Q353*H353</f>
        <v>0</v>
      </c>
      <c r="S353" s="188">
        <v>0</v>
      </c>
      <c r="T353" s="189">
        <f>S353*H353</f>
        <v>0</v>
      </c>
      <c r="U353" s="38"/>
      <c r="V353" s="38"/>
      <c r="W353" s="38"/>
      <c r="X353" s="38"/>
      <c r="Y353" s="38"/>
      <c r="Z353" s="38"/>
      <c r="AA353" s="38"/>
      <c r="AB353" s="38"/>
      <c r="AC353" s="38"/>
      <c r="AD353" s="38"/>
      <c r="AE353" s="38"/>
      <c r="AR353" s="190" t="s">
        <v>103</v>
      </c>
      <c r="AT353" s="190" t="s">
        <v>201</v>
      </c>
      <c r="AU353" s="190" t="s">
        <v>81</v>
      </c>
      <c r="AY353" s="19" t="s">
        <v>165</v>
      </c>
      <c r="BE353" s="191">
        <f>IF(N353="základná",J353,0)</f>
        <v>0</v>
      </c>
      <c r="BF353" s="191">
        <f>IF(N353="znížená",J353,0)</f>
        <v>0</v>
      </c>
      <c r="BG353" s="191">
        <f>IF(N353="zákl. prenesená",J353,0)</f>
        <v>0</v>
      </c>
      <c r="BH353" s="191">
        <f>IF(N353="zníž. prenesená",J353,0)</f>
        <v>0</v>
      </c>
      <c r="BI353" s="191">
        <f>IF(N353="nulová",J353,0)</f>
        <v>0</v>
      </c>
      <c r="BJ353" s="19" t="s">
        <v>171</v>
      </c>
      <c r="BK353" s="191">
        <f>ROUND(I353*H353,2)</f>
        <v>0</v>
      </c>
      <c r="BL353" s="19" t="s">
        <v>91</v>
      </c>
      <c r="BM353" s="190" t="s">
        <v>4420</v>
      </c>
    </row>
    <row r="354" s="2" customFormat="1">
      <c r="A354" s="38"/>
      <c r="B354" s="39"/>
      <c r="C354" s="38"/>
      <c r="D354" s="193" t="s">
        <v>1053</v>
      </c>
      <c r="E354" s="38"/>
      <c r="F354" s="236" t="s">
        <v>4062</v>
      </c>
      <c r="G354" s="38"/>
      <c r="H354" s="38"/>
      <c r="I354" s="237"/>
      <c r="J354" s="38"/>
      <c r="K354" s="38"/>
      <c r="L354" s="39"/>
      <c r="M354" s="238"/>
      <c r="N354" s="239"/>
      <c r="O354" s="78"/>
      <c r="P354" s="78"/>
      <c r="Q354" s="78"/>
      <c r="R354" s="78"/>
      <c r="S354" s="78"/>
      <c r="T354" s="79"/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T354" s="19" t="s">
        <v>1053</v>
      </c>
      <c r="AU354" s="19" t="s">
        <v>81</v>
      </c>
    </row>
    <row r="355" s="2" customFormat="1" ht="16.5" customHeight="1">
      <c r="A355" s="38"/>
      <c r="B355" s="177"/>
      <c r="C355" s="201" t="s">
        <v>1288</v>
      </c>
      <c r="D355" s="201" t="s">
        <v>201</v>
      </c>
      <c r="E355" s="202" t="s">
        <v>4063</v>
      </c>
      <c r="F355" s="203" t="s">
        <v>4064</v>
      </c>
      <c r="G355" s="204" t="s">
        <v>4065</v>
      </c>
      <c r="H355" s="205">
        <v>24</v>
      </c>
      <c r="I355" s="206"/>
      <c r="J355" s="207">
        <f>ROUND(I355*H355,2)</f>
        <v>0</v>
      </c>
      <c r="K355" s="208"/>
      <c r="L355" s="209"/>
      <c r="M355" s="210" t="s">
        <v>1</v>
      </c>
      <c r="N355" s="211" t="s">
        <v>42</v>
      </c>
      <c r="O355" s="78"/>
      <c r="P355" s="188">
        <f>O355*H355</f>
        <v>0</v>
      </c>
      <c r="Q355" s="188">
        <v>0</v>
      </c>
      <c r="R355" s="188">
        <f>Q355*H355</f>
        <v>0</v>
      </c>
      <c r="S355" s="188">
        <v>0</v>
      </c>
      <c r="T355" s="189">
        <f>S355*H355</f>
        <v>0</v>
      </c>
      <c r="U355" s="38"/>
      <c r="V355" s="38"/>
      <c r="W355" s="38"/>
      <c r="X355" s="38"/>
      <c r="Y355" s="38"/>
      <c r="Z355" s="38"/>
      <c r="AA355" s="38"/>
      <c r="AB355" s="38"/>
      <c r="AC355" s="38"/>
      <c r="AD355" s="38"/>
      <c r="AE355" s="38"/>
      <c r="AR355" s="190" t="s">
        <v>103</v>
      </c>
      <c r="AT355" s="190" t="s">
        <v>201</v>
      </c>
      <c r="AU355" s="190" t="s">
        <v>81</v>
      </c>
      <c r="AY355" s="19" t="s">
        <v>165</v>
      </c>
      <c r="BE355" s="191">
        <f>IF(N355="základná",J355,0)</f>
        <v>0</v>
      </c>
      <c r="BF355" s="191">
        <f>IF(N355="znížená",J355,0)</f>
        <v>0</v>
      </c>
      <c r="BG355" s="191">
        <f>IF(N355="zákl. prenesená",J355,0)</f>
        <v>0</v>
      </c>
      <c r="BH355" s="191">
        <f>IF(N355="zníž. prenesená",J355,0)</f>
        <v>0</v>
      </c>
      <c r="BI355" s="191">
        <f>IF(N355="nulová",J355,0)</f>
        <v>0</v>
      </c>
      <c r="BJ355" s="19" t="s">
        <v>171</v>
      </c>
      <c r="BK355" s="191">
        <f>ROUND(I355*H355,2)</f>
        <v>0</v>
      </c>
      <c r="BL355" s="19" t="s">
        <v>91</v>
      </c>
      <c r="BM355" s="190" t="s">
        <v>4421</v>
      </c>
    </row>
    <row r="356" s="2" customFormat="1" ht="16.5" customHeight="1">
      <c r="A356" s="38"/>
      <c r="B356" s="177"/>
      <c r="C356" s="201" t="s">
        <v>1294</v>
      </c>
      <c r="D356" s="201" t="s">
        <v>201</v>
      </c>
      <c r="E356" s="202" t="s">
        <v>4067</v>
      </c>
      <c r="F356" s="203" t="s">
        <v>4068</v>
      </c>
      <c r="G356" s="204" t="s">
        <v>4065</v>
      </c>
      <c r="H356" s="205">
        <v>9</v>
      </c>
      <c r="I356" s="206"/>
      <c r="J356" s="207">
        <f>ROUND(I356*H356,2)</f>
        <v>0</v>
      </c>
      <c r="K356" s="208"/>
      <c r="L356" s="209"/>
      <c r="M356" s="210" t="s">
        <v>1</v>
      </c>
      <c r="N356" s="211" t="s">
        <v>42</v>
      </c>
      <c r="O356" s="78"/>
      <c r="P356" s="188">
        <f>O356*H356</f>
        <v>0</v>
      </c>
      <c r="Q356" s="188">
        <v>0</v>
      </c>
      <c r="R356" s="188">
        <f>Q356*H356</f>
        <v>0</v>
      </c>
      <c r="S356" s="188">
        <v>0</v>
      </c>
      <c r="T356" s="189">
        <f>S356*H356</f>
        <v>0</v>
      </c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R356" s="190" t="s">
        <v>103</v>
      </c>
      <c r="AT356" s="190" t="s">
        <v>201</v>
      </c>
      <c r="AU356" s="190" t="s">
        <v>81</v>
      </c>
      <c r="AY356" s="19" t="s">
        <v>165</v>
      </c>
      <c r="BE356" s="191">
        <f>IF(N356="základná",J356,0)</f>
        <v>0</v>
      </c>
      <c r="BF356" s="191">
        <f>IF(N356="znížená",J356,0)</f>
        <v>0</v>
      </c>
      <c r="BG356" s="191">
        <f>IF(N356="zákl. prenesená",J356,0)</f>
        <v>0</v>
      </c>
      <c r="BH356" s="191">
        <f>IF(N356="zníž. prenesená",J356,0)</f>
        <v>0</v>
      </c>
      <c r="BI356" s="191">
        <f>IF(N356="nulová",J356,0)</f>
        <v>0</v>
      </c>
      <c r="BJ356" s="19" t="s">
        <v>171</v>
      </c>
      <c r="BK356" s="191">
        <f>ROUND(I356*H356,2)</f>
        <v>0</v>
      </c>
      <c r="BL356" s="19" t="s">
        <v>91</v>
      </c>
      <c r="BM356" s="190" t="s">
        <v>4422</v>
      </c>
    </row>
    <row r="357" s="2" customFormat="1" ht="16.5" customHeight="1">
      <c r="A357" s="38"/>
      <c r="B357" s="177"/>
      <c r="C357" s="201" t="s">
        <v>1301</v>
      </c>
      <c r="D357" s="201" t="s">
        <v>201</v>
      </c>
      <c r="E357" s="202" t="s">
        <v>4070</v>
      </c>
      <c r="F357" s="203" t="s">
        <v>4071</v>
      </c>
      <c r="G357" s="204" t="s">
        <v>4065</v>
      </c>
      <c r="H357" s="205">
        <v>62</v>
      </c>
      <c r="I357" s="206"/>
      <c r="J357" s="207">
        <f>ROUND(I357*H357,2)</f>
        <v>0</v>
      </c>
      <c r="K357" s="208"/>
      <c r="L357" s="209"/>
      <c r="M357" s="210" t="s">
        <v>1</v>
      </c>
      <c r="N357" s="211" t="s">
        <v>42</v>
      </c>
      <c r="O357" s="78"/>
      <c r="P357" s="188">
        <f>O357*H357</f>
        <v>0</v>
      </c>
      <c r="Q357" s="188">
        <v>0</v>
      </c>
      <c r="R357" s="188">
        <f>Q357*H357</f>
        <v>0</v>
      </c>
      <c r="S357" s="188">
        <v>0</v>
      </c>
      <c r="T357" s="189">
        <f>S357*H357</f>
        <v>0</v>
      </c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R357" s="190" t="s">
        <v>103</v>
      </c>
      <c r="AT357" s="190" t="s">
        <v>201</v>
      </c>
      <c r="AU357" s="190" t="s">
        <v>81</v>
      </c>
      <c r="AY357" s="19" t="s">
        <v>165</v>
      </c>
      <c r="BE357" s="191">
        <f>IF(N357="základná",J357,0)</f>
        <v>0</v>
      </c>
      <c r="BF357" s="191">
        <f>IF(N357="znížená",J357,0)</f>
        <v>0</v>
      </c>
      <c r="BG357" s="191">
        <f>IF(N357="zákl. prenesená",J357,0)</f>
        <v>0</v>
      </c>
      <c r="BH357" s="191">
        <f>IF(N357="zníž. prenesená",J357,0)</f>
        <v>0</v>
      </c>
      <c r="BI357" s="191">
        <f>IF(N357="nulová",J357,0)</f>
        <v>0</v>
      </c>
      <c r="BJ357" s="19" t="s">
        <v>171</v>
      </c>
      <c r="BK357" s="191">
        <f>ROUND(I357*H357,2)</f>
        <v>0</v>
      </c>
      <c r="BL357" s="19" t="s">
        <v>91</v>
      </c>
      <c r="BM357" s="190" t="s">
        <v>4423</v>
      </c>
    </row>
    <row r="358" s="2" customFormat="1" ht="16.5" customHeight="1">
      <c r="A358" s="38"/>
      <c r="B358" s="177"/>
      <c r="C358" s="201" t="s">
        <v>1306</v>
      </c>
      <c r="D358" s="201" t="s">
        <v>201</v>
      </c>
      <c r="E358" s="202" t="s">
        <v>4073</v>
      </c>
      <c r="F358" s="203" t="s">
        <v>4074</v>
      </c>
      <c r="G358" s="204" t="s">
        <v>4065</v>
      </c>
      <c r="H358" s="205">
        <v>25</v>
      </c>
      <c r="I358" s="206"/>
      <c r="J358" s="207">
        <f>ROUND(I358*H358,2)</f>
        <v>0</v>
      </c>
      <c r="K358" s="208"/>
      <c r="L358" s="209"/>
      <c r="M358" s="210" t="s">
        <v>1</v>
      </c>
      <c r="N358" s="211" t="s">
        <v>42</v>
      </c>
      <c r="O358" s="78"/>
      <c r="P358" s="188">
        <f>O358*H358</f>
        <v>0</v>
      </c>
      <c r="Q358" s="188">
        <v>0</v>
      </c>
      <c r="R358" s="188">
        <f>Q358*H358</f>
        <v>0</v>
      </c>
      <c r="S358" s="188">
        <v>0</v>
      </c>
      <c r="T358" s="189">
        <f>S358*H358</f>
        <v>0</v>
      </c>
      <c r="U358" s="38"/>
      <c r="V358" s="38"/>
      <c r="W358" s="38"/>
      <c r="X358" s="38"/>
      <c r="Y358" s="38"/>
      <c r="Z358" s="38"/>
      <c r="AA358" s="38"/>
      <c r="AB358" s="38"/>
      <c r="AC358" s="38"/>
      <c r="AD358" s="38"/>
      <c r="AE358" s="38"/>
      <c r="AR358" s="190" t="s">
        <v>103</v>
      </c>
      <c r="AT358" s="190" t="s">
        <v>201</v>
      </c>
      <c r="AU358" s="190" t="s">
        <v>81</v>
      </c>
      <c r="AY358" s="19" t="s">
        <v>165</v>
      </c>
      <c r="BE358" s="191">
        <f>IF(N358="základná",J358,0)</f>
        <v>0</v>
      </c>
      <c r="BF358" s="191">
        <f>IF(N358="znížená",J358,0)</f>
        <v>0</v>
      </c>
      <c r="BG358" s="191">
        <f>IF(N358="zákl. prenesená",J358,0)</f>
        <v>0</v>
      </c>
      <c r="BH358" s="191">
        <f>IF(N358="zníž. prenesená",J358,0)</f>
        <v>0</v>
      </c>
      <c r="BI358" s="191">
        <f>IF(N358="nulová",J358,0)</f>
        <v>0</v>
      </c>
      <c r="BJ358" s="19" t="s">
        <v>171</v>
      </c>
      <c r="BK358" s="191">
        <f>ROUND(I358*H358,2)</f>
        <v>0</v>
      </c>
      <c r="BL358" s="19" t="s">
        <v>91</v>
      </c>
      <c r="BM358" s="190" t="s">
        <v>4424</v>
      </c>
    </row>
    <row r="359" s="2" customFormat="1" ht="16.5" customHeight="1">
      <c r="A359" s="38"/>
      <c r="B359" s="177"/>
      <c r="C359" s="201" t="s">
        <v>1311</v>
      </c>
      <c r="D359" s="201" t="s">
        <v>201</v>
      </c>
      <c r="E359" s="202" t="s">
        <v>4177</v>
      </c>
      <c r="F359" s="203" t="s">
        <v>4178</v>
      </c>
      <c r="G359" s="204" t="s">
        <v>4065</v>
      </c>
      <c r="H359" s="205">
        <v>0</v>
      </c>
      <c r="I359" s="206"/>
      <c r="J359" s="207">
        <f>ROUND(I359*H359,2)</f>
        <v>0</v>
      </c>
      <c r="K359" s="208"/>
      <c r="L359" s="209"/>
      <c r="M359" s="210" t="s">
        <v>1</v>
      </c>
      <c r="N359" s="211" t="s">
        <v>42</v>
      </c>
      <c r="O359" s="78"/>
      <c r="P359" s="188">
        <f>O359*H359</f>
        <v>0</v>
      </c>
      <c r="Q359" s="188">
        <v>0</v>
      </c>
      <c r="R359" s="188">
        <f>Q359*H359</f>
        <v>0</v>
      </c>
      <c r="S359" s="188">
        <v>0</v>
      </c>
      <c r="T359" s="189">
        <f>S359*H359</f>
        <v>0</v>
      </c>
      <c r="U359" s="38"/>
      <c r="V359" s="38"/>
      <c r="W359" s="38"/>
      <c r="X359" s="38"/>
      <c r="Y359" s="38"/>
      <c r="Z359" s="38"/>
      <c r="AA359" s="38"/>
      <c r="AB359" s="38"/>
      <c r="AC359" s="38"/>
      <c r="AD359" s="38"/>
      <c r="AE359" s="38"/>
      <c r="AR359" s="190" t="s">
        <v>103</v>
      </c>
      <c r="AT359" s="190" t="s">
        <v>201</v>
      </c>
      <c r="AU359" s="190" t="s">
        <v>81</v>
      </c>
      <c r="AY359" s="19" t="s">
        <v>165</v>
      </c>
      <c r="BE359" s="191">
        <f>IF(N359="základná",J359,0)</f>
        <v>0</v>
      </c>
      <c r="BF359" s="191">
        <f>IF(N359="znížená",J359,0)</f>
        <v>0</v>
      </c>
      <c r="BG359" s="191">
        <f>IF(N359="zákl. prenesená",J359,0)</f>
        <v>0</v>
      </c>
      <c r="BH359" s="191">
        <f>IF(N359="zníž. prenesená",J359,0)</f>
        <v>0</v>
      </c>
      <c r="BI359" s="191">
        <f>IF(N359="nulová",J359,0)</f>
        <v>0</v>
      </c>
      <c r="BJ359" s="19" t="s">
        <v>171</v>
      </c>
      <c r="BK359" s="191">
        <f>ROUND(I359*H359,2)</f>
        <v>0</v>
      </c>
      <c r="BL359" s="19" t="s">
        <v>91</v>
      </c>
      <c r="BM359" s="190" t="s">
        <v>4425</v>
      </c>
    </row>
    <row r="360" s="2" customFormat="1">
      <c r="A360" s="38"/>
      <c r="B360" s="39"/>
      <c r="C360" s="38"/>
      <c r="D360" s="193" t="s">
        <v>1053</v>
      </c>
      <c r="E360" s="38"/>
      <c r="F360" s="236" t="s">
        <v>4079</v>
      </c>
      <c r="G360" s="38"/>
      <c r="H360" s="38"/>
      <c r="I360" s="237"/>
      <c r="J360" s="38"/>
      <c r="K360" s="38"/>
      <c r="L360" s="39"/>
      <c r="M360" s="238"/>
      <c r="N360" s="239"/>
      <c r="O360" s="78"/>
      <c r="P360" s="78"/>
      <c r="Q360" s="78"/>
      <c r="R360" s="78"/>
      <c r="S360" s="78"/>
      <c r="T360" s="79"/>
      <c r="U360" s="38"/>
      <c r="V360" s="38"/>
      <c r="W360" s="38"/>
      <c r="X360" s="38"/>
      <c r="Y360" s="38"/>
      <c r="Z360" s="38"/>
      <c r="AA360" s="38"/>
      <c r="AB360" s="38"/>
      <c r="AC360" s="38"/>
      <c r="AD360" s="38"/>
      <c r="AE360" s="38"/>
      <c r="AT360" s="19" t="s">
        <v>1053</v>
      </c>
      <c r="AU360" s="19" t="s">
        <v>81</v>
      </c>
    </row>
    <row r="361" s="2" customFormat="1" ht="16.5" customHeight="1">
      <c r="A361" s="38"/>
      <c r="B361" s="177"/>
      <c r="C361" s="201" t="s">
        <v>1315</v>
      </c>
      <c r="D361" s="201" t="s">
        <v>201</v>
      </c>
      <c r="E361" s="202" t="s">
        <v>4426</v>
      </c>
      <c r="F361" s="203" t="s">
        <v>4084</v>
      </c>
      <c r="G361" s="204" t="s">
        <v>4065</v>
      </c>
      <c r="H361" s="205">
        <v>5</v>
      </c>
      <c r="I361" s="206"/>
      <c r="J361" s="207">
        <f>ROUND(I361*H361,2)</f>
        <v>0</v>
      </c>
      <c r="K361" s="208"/>
      <c r="L361" s="209"/>
      <c r="M361" s="210" t="s">
        <v>1</v>
      </c>
      <c r="N361" s="211" t="s">
        <v>42</v>
      </c>
      <c r="O361" s="78"/>
      <c r="P361" s="188">
        <f>O361*H361</f>
        <v>0</v>
      </c>
      <c r="Q361" s="188">
        <v>0</v>
      </c>
      <c r="R361" s="188">
        <f>Q361*H361</f>
        <v>0</v>
      </c>
      <c r="S361" s="188">
        <v>0</v>
      </c>
      <c r="T361" s="189">
        <f>S361*H361</f>
        <v>0</v>
      </c>
      <c r="U361" s="38"/>
      <c r="V361" s="38"/>
      <c r="W361" s="38"/>
      <c r="X361" s="38"/>
      <c r="Y361" s="38"/>
      <c r="Z361" s="38"/>
      <c r="AA361" s="38"/>
      <c r="AB361" s="38"/>
      <c r="AC361" s="38"/>
      <c r="AD361" s="38"/>
      <c r="AE361" s="38"/>
      <c r="AR361" s="190" t="s">
        <v>103</v>
      </c>
      <c r="AT361" s="190" t="s">
        <v>201</v>
      </c>
      <c r="AU361" s="190" t="s">
        <v>81</v>
      </c>
      <c r="AY361" s="19" t="s">
        <v>165</v>
      </c>
      <c r="BE361" s="191">
        <f>IF(N361="základná",J361,0)</f>
        <v>0</v>
      </c>
      <c r="BF361" s="191">
        <f>IF(N361="znížená",J361,0)</f>
        <v>0</v>
      </c>
      <c r="BG361" s="191">
        <f>IF(N361="zákl. prenesená",J361,0)</f>
        <v>0</v>
      </c>
      <c r="BH361" s="191">
        <f>IF(N361="zníž. prenesená",J361,0)</f>
        <v>0</v>
      </c>
      <c r="BI361" s="191">
        <f>IF(N361="nulová",J361,0)</f>
        <v>0</v>
      </c>
      <c r="BJ361" s="19" t="s">
        <v>171</v>
      </c>
      <c r="BK361" s="191">
        <f>ROUND(I361*H361,2)</f>
        <v>0</v>
      </c>
      <c r="BL361" s="19" t="s">
        <v>91</v>
      </c>
      <c r="BM361" s="190" t="s">
        <v>4427</v>
      </c>
    </row>
    <row r="362" s="2" customFormat="1" ht="16.5" customHeight="1">
      <c r="A362" s="38"/>
      <c r="B362" s="177"/>
      <c r="C362" s="201" t="s">
        <v>1319</v>
      </c>
      <c r="D362" s="201" t="s">
        <v>201</v>
      </c>
      <c r="E362" s="202" t="s">
        <v>4428</v>
      </c>
      <c r="F362" s="203" t="s">
        <v>4087</v>
      </c>
      <c r="G362" s="204" t="s">
        <v>4065</v>
      </c>
      <c r="H362" s="205">
        <v>20</v>
      </c>
      <c r="I362" s="206"/>
      <c r="J362" s="207">
        <f>ROUND(I362*H362,2)</f>
        <v>0</v>
      </c>
      <c r="K362" s="208"/>
      <c r="L362" s="209"/>
      <c r="M362" s="210" t="s">
        <v>1</v>
      </c>
      <c r="N362" s="211" t="s">
        <v>42</v>
      </c>
      <c r="O362" s="78"/>
      <c r="P362" s="188">
        <f>O362*H362</f>
        <v>0</v>
      </c>
      <c r="Q362" s="188">
        <v>0</v>
      </c>
      <c r="R362" s="188">
        <f>Q362*H362</f>
        <v>0</v>
      </c>
      <c r="S362" s="188">
        <v>0</v>
      </c>
      <c r="T362" s="189">
        <f>S362*H362</f>
        <v>0</v>
      </c>
      <c r="U362" s="38"/>
      <c r="V362" s="38"/>
      <c r="W362" s="38"/>
      <c r="X362" s="38"/>
      <c r="Y362" s="38"/>
      <c r="Z362" s="38"/>
      <c r="AA362" s="38"/>
      <c r="AB362" s="38"/>
      <c r="AC362" s="38"/>
      <c r="AD362" s="38"/>
      <c r="AE362" s="38"/>
      <c r="AR362" s="190" t="s">
        <v>103</v>
      </c>
      <c r="AT362" s="190" t="s">
        <v>201</v>
      </c>
      <c r="AU362" s="190" t="s">
        <v>81</v>
      </c>
      <c r="AY362" s="19" t="s">
        <v>165</v>
      </c>
      <c r="BE362" s="191">
        <f>IF(N362="základná",J362,0)</f>
        <v>0</v>
      </c>
      <c r="BF362" s="191">
        <f>IF(N362="znížená",J362,0)</f>
        <v>0</v>
      </c>
      <c r="BG362" s="191">
        <f>IF(N362="zákl. prenesená",J362,0)</f>
        <v>0</v>
      </c>
      <c r="BH362" s="191">
        <f>IF(N362="zníž. prenesená",J362,0)</f>
        <v>0</v>
      </c>
      <c r="BI362" s="191">
        <f>IF(N362="nulová",J362,0)</f>
        <v>0</v>
      </c>
      <c r="BJ362" s="19" t="s">
        <v>171</v>
      </c>
      <c r="BK362" s="191">
        <f>ROUND(I362*H362,2)</f>
        <v>0</v>
      </c>
      <c r="BL362" s="19" t="s">
        <v>91</v>
      </c>
      <c r="BM362" s="190" t="s">
        <v>4429</v>
      </c>
    </row>
    <row r="363" s="2" customFormat="1" ht="24.15" customHeight="1">
      <c r="A363" s="38"/>
      <c r="B363" s="177"/>
      <c r="C363" s="201" t="s">
        <v>1323</v>
      </c>
      <c r="D363" s="201" t="s">
        <v>201</v>
      </c>
      <c r="E363" s="202" t="s">
        <v>4089</v>
      </c>
      <c r="F363" s="203" t="s">
        <v>4090</v>
      </c>
      <c r="G363" s="204" t="s">
        <v>170</v>
      </c>
      <c r="H363" s="205">
        <v>240</v>
      </c>
      <c r="I363" s="206"/>
      <c r="J363" s="207">
        <f>ROUND(I363*H363,2)</f>
        <v>0</v>
      </c>
      <c r="K363" s="208"/>
      <c r="L363" s="209"/>
      <c r="M363" s="210" t="s">
        <v>1</v>
      </c>
      <c r="N363" s="211" t="s">
        <v>42</v>
      </c>
      <c r="O363" s="78"/>
      <c r="P363" s="188">
        <f>O363*H363</f>
        <v>0</v>
      </c>
      <c r="Q363" s="188">
        <v>0</v>
      </c>
      <c r="R363" s="188">
        <f>Q363*H363</f>
        <v>0</v>
      </c>
      <c r="S363" s="188">
        <v>0</v>
      </c>
      <c r="T363" s="189">
        <f>S363*H363</f>
        <v>0</v>
      </c>
      <c r="U363" s="38"/>
      <c r="V363" s="38"/>
      <c r="W363" s="38"/>
      <c r="X363" s="38"/>
      <c r="Y363" s="38"/>
      <c r="Z363" s="38"/>
      <c r="AA363" s="38"/>
      <c r="AB363" s="38"/>
      <c r="AC363" s="38"/>
      <c r="AD363" s="38"/>
      <c r="AE363" s="38"/>
      <c r="AR363" s="190" t="s">
        <v>103</v>
      </c>
      <c r="AT363" s="190" t="s">
        <v>201</v>
      </c>
      <c r="AU363" s="190" t="s">
        <v>81</v>
      </c>
      <c r="AY363" s="19" t="s">
        <v>165</v>
      </c>
      <c r="BE363" s="191">
        <f>IF(N363="základná",J363,0)</f>
        <v>0</v>
      </c>
      <c r="BF363" s="191">
        <f>IF(N363="znížená",J363,0)</f>
        <v>0</v>
      </c>
      <c r="BG363" s="191">
        <f>IF(N363="zákl. prenesená",J363,0)</f>
        <v>0</v>
      </c>
      <c r="BH363" s="191">
        <f>IF(N363="zníž. prenesená",J363,0)</f>
        <v>0</v>
      </c>
      <c r="BI363" s="191">
        <f>IF(N363="nulová",J363,0)</f>
        <v>0</v>
      </c>
      <c r="BJ363" s="19" t="s">
        <v>171</v>
      </c>
      <c r="BK363" s="191">
        <f>ROUND(I363*H363,2)</f>
        <v>0</v>
      </c>
      <c r="BL363" s="19" t="s">
        <v>91</v>
      </c>
      <c r="BM363" s="190" t="s">
        <v>4430</v>
      </c>
    </row>
    <row r="364" s="2" customFormat="1">
      <c r="A364" s="38"/>
      <c r="B364" s="39"/>
      <c r="C364" s="38"/>
      <c r="D364" s="193" t="s">
        <v>1053</v>
      </c>
      <c r="E364" s="38"/>
      <c r="F364" s="236" t="s">
        <v>4092</v>
      </c>
      <c r="G364" s="38"/>
      <c r="H364" s="38"/>
      <c r="I364" s="237"/>
      <c r="J364" s="38"/>
      <c r="K364" s="38"/>
      <c r="L364" s="39"/>
      <c r="M364" s="238"/>
      <c r="N364" s="239"/>
      <c r="O364" s="78"/>
      <c r="P364" s="78"/>
      <c r="Q364" s="78"/>
      <c r="R364" s="78"/>
      <c r="S364" s="78"/>
      <c r="T364" s="79"/>
      <c r="U364" s="38"/>
      <c r="V364" s="38"/>
      <c r="W364" s="38"/>
      <c r="X364" s="38"/>
      <c r="Y364" s="38"/>
      <c r="Z364" s="38"/>
      <c r="AA364" s="38"/>
      <c r="AB364" s="38"/>
      <c r="AC364" s="38"/>
      <c r="AD364" s="38"/>
      <c r="AE364" s="38"/>
      <c r="AT364" s="19" t="s">
        <v>1053</v>
      </c>
      <c r="AU364" s="19" t="s">
        <v>81</v>
      </c>
    </row>
    <row r="365" s="2" customFormat="1" ht="24.15" customHeight="1">
      <c r="A365" s="38"/>
      <c r="B365" s="177"/>
      <c r="C365" s="201" t="s">
        <v>1327</v>
      </c>
      <c r="D365" s="201" t="s">
        <v>201</v>
      </c>
      <c r="E365" s="202" t="s">
        <v>4093</v>
      </c>
      <c r="F365" s="203" t="s">
        <v>4094</v>
      </c>
      <c r="G365" s="204" t="s">
        <v>170</v>
      </c>
      <c r="H365" s="205">
        <v>0</v>
      </c>
      <c r="I365" s="206"/>
      <c r="J365" s="207">
        <f>ROUND(I365*H365,2)</f>
        <v>0</v>
      </c>
      <c r="K365" s="208"/>
      <c r="L365" s="209"/>
      <c r="M365" s="210" t="s">
        <v>1</v>
      </c>
      <c r="N365" s="211" t="s">
        <v>42</v>
      </c>
      <c r="O365" s="78"/>
      <c r="P365" s="188">
        <f>O365*H365</f>
        <v>0</v>
      </c>
      <c r="Q365" s="188">
        <v>0</v>
      </c>
      <c r="R365" s="188">
        <f>Q365*H365</f>
        <v>0</v>
      </c>
      <c r="S365" s="188">
        <v>0</v>
      </c>
      <c r="T365" s="189">
        <f>S365*H365</f>
        <v>0</v>
      </c>
      <c r="U365" s="38"/>
      <c r="V365" s="38"/>
      <c r="W365" s="38"/>
      <c r="X365" s="38"/>
      <c r="Y365" s="38"/>
      <c r="Z365" s="38"/>
      <c r="AA365" s="38"/>
      <c r="AB365" s="38"/>
      <c r="AC365" s="38"/>
      <c r="AD365" s="38"/>
      <c r="AE365" s="38"/>
      <c r="AR365" s="190" t="s">
        <v>103</v>
      </c>
      <c r="AT365" s="190" t="s">
        <v>201</v>
      </c>
      <c r="AU365" s="190" t="s">
        <v>81</v>
      </c>
      <c r="AY365" s="19" t="s">
        <v>165</v>
      </c>
      <c r="BE365" s="191">
        <f>IF(N365="základná",J365,0)</f>
        <v>0</v>
      </c>
      <c r="BF365" s="191">
        <f>IF(N365="znížená",J365,0)</f>
        <v>0</v>
      </c>
      <c r="BG365" s="191">
        <f>IF(N365="zákl. prenesená",J365,0)</f>
        <v>0</v>
      </c>
      <c r="BH365" s="191">
        <f>IF(N365="zníž. prenesená",J365,0)</f>
        <v>0</v>
      </c>
      <c r="BI365" s="191">
        <f>IF(N365="nulová",J365,0)</f>
        <v>0</v>
      </c>
      <c r="BJ365" s="19" t="s">
        <v>171</v>
      </c>
      <c r="BK365" s="191">
        <f>ROUND(I365*H365,2)</f>
        <v>0</v>
      </c>
      <c r="BL365" s="19" t="s">
        <v>91</v>
      </c>
      <c r="BM365" s="190" t="s">
        <v>4431</v>
      </c>
    </row>
    <row r="366" s="2" customFormat="1">
      <c r="A366" s="38"/>
      <c r="B366" s="39"/>
      <c r="C366" s="38"/>
      <c r="D366" s="193" t="s">
        <v>1053</v>
      </c>
      <c r="E366" s="38"/>
      <c r="F366" s="236" t="s">
        <v>4092</v>
      </c>
      <c r="G366" s="38"/>
      <c r="H366" s="38"/>
      <c r="I366" s="237"/>
      <c r="J366" s="38"/>
      <c r="K366" s="38"/>
      <c r="L366" s="39"/>
      <c r="M366" s="238"/>
      <c r="N366" s="239"/>
      <c r="O366" s="78"/>
      <c r="P366" s="78"/>
      <c r="Q366" s="78"/>
      <c r="R366" s="78"/>
      <c r="S366" s="78"/>
      <c r="T366" s="79"/>
      <c r="U366" s="38"/>
      <c r="V366" s="38"/>
      <c r="W366" s="38"/>
      <c r="X366" s="38"/>
      <c r="Y366" s="38"/>
      <c r="Z366" s="38"/>
      <c r="AA366" s="38"/>
      <c r="AB366" s="38"/>
      <c r="AC366" s="38"/>
      <c r="AD366" s="38"/>
      <c r="AE366" s="38"/>
      <c r="AT366" s="19" t="s">
        <v>1053</v>
      </c>
      <c r="AU366" s="19" t="s">
        <v>81</v>
      </c>
    </row>
    <row r="367" s="2" customFormat="1" ht="24.15" customHeight="1">
      <c r="A367" s="38"/>
      <c r="B367" s="177"/>
      <c r="C367" s="201" t="s">
        <v>1333</v>
      </c>
      <c r="D367" s="201" t="s">
        <v>201</v>
      </c>
      <c r="E367" s="202" t="s">
        <v>4432</v>
      </c>
      <c r="F367" s="203" t="s">
        <v>4433</v>
      </c>
      <c r="G367" s="204" t="s">
        <v>170</v>
      </c>
      <c r="H367" s="205">
        <v>0</v>
      </c>
      <c r="I367" s="206"/>
      <c r="J367" s="207">
        <f>ROUND(I367*H367,2)</f>
        <v>0</v>
      </c>
      <c r="K367" s="208"/>
      <c r="L367" s="209"/>
      <c r="M367" s="210" t="s">
        <v>1</v>
      </c>
      <c r="N367" s="211" t="s">
        <v>42</v>
      </c>
      <c r="O367" s="78"/>
      <c r="P367" s="188">
        <f>O367*H367</f>
        <v>0</v>
      </c>
      <c r="Q367" s="188">
        <v>0</v>
      </c>
      <c r="R367" s="188">
        <f>Q367*H367</f>
        <v>0</v>
      </c>
      <c r="S367" s="188">
        <v>0</v>
      </c>
      <c r="T367" s="189">
        <f>S367*H367</f>
        <v>0</v>
      </c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  <c r="AR367" s="190" t="s">
        <v>103</v>
      </c>
      <c r="AT367" s="190" t="s">
        <v>201</v>
      </c>
      <c r="AU367" s="190" t="s">
        <v>81</v>
      </c>
      <c r="AY367" s="19" t="s">
        <v>165</v>
      </c>
      <c r="BE367" s="191">
        <f>IF(N367="základná",J367,0)</f>
        <v>0</v>
      </c>
      <c r="BF367" s="191">
        <f>IF(N367="znížená",J367,0)</f>
        <v>0</v>
      </c>
      <c r="BG367" s="191">
        <f>IF(N367="zákl. prenesená",J367,0)</f>
        <v>0</v>
      </c>
      <c r="BH367" s="191">
        <f>IF(N367="zníž. prenesená",J367,0)</f>
        <v>0</v>
      </c>
      <c r="BI367" s="191">
        <f>IF(N367="nulová",J367,0)</f>
        <v>0</v>
      </c>
      <c r="BJ367" s="19" t="s">
        <v>171</v>
      </c>
      <c r="BK367" s="191">
        <f>ROUND(I367*H367,2)</f>
        <v>0</v>
      </c>
      <c r="BL367" s="19" t="s">
        <v>91</v>
      </c>
      <c r="BM367" s="190" t="s">
        <v>4434</v>
      </c>
    </row>
    <row r="368" s="2" customFormat="1">
      <c r="A368" s="38"/>
      <c r="B368" s="39"/>
      <c r="C368" s="38"/>
      <c r="D368" s="193" t="s">
        <v>1053</v>
      </c>
      <c r="E368" s="38"/>
      <c r="F368" s="236" t="s">
        <v>4099</v>
      </c>
      <c r="G368" s="38"/>
      <c r="H368" s="38"/>
      <c r="I368" s="237"/>
      <c r="J368" s="38"/>
      <c r="K368" s="38"/>
      <c r="L368" s="39"/>
      <c r="M368" s="238"/>
      <c r="N368" s="239"/>
      <c r="O368" s="78"/>
      <c r="P368" s="78"/>
      <c r="Q368" s="78"/>
      <c r="R368" s="78"/>
      <c r="S368" s="78"/>
      <c r="T368" s="79"/>
      <c r="U368" s="38"/>
      <c r="V368" s="38"/>
      <c r="W368" s="38"/>
      <c r="X368" s="38"/>
      <c r="Y368" s="38"/>
      <c r="Z368" s="38"/>
      <c r="AA368" s="38"/>
      <c r="AB368" s="38"/>
      <c r="AC368" s="38"/>
      <c r="AD368" s="38"/>
      <c r="AE368" s="38"/>
      <c r="AT368" s="19" t="s">
        <v>1053</v>
      </c>
      <c r="AU368" s="19" t="s">
        <v>81</v>
      </c>
    </row>
    <row r="369" s="2" customFormat="1" ht="24.15" customHeight="1">
      <c r="A369" s="38"/>
      <c r="B369" s="177"/>
      <c r="C369" s="201" t="s">
        <v>1337</v>
      </c>
      <c r="D369" s="201" t="s">
        <v>201</v>
      </c>
      <c r="E369" s="202" t="s">
        <v>4100</v>
      </c>
      <c r="F369" s="203" t="s">
        <v>4101</v>
      </c>
      <c r="G369" s="204" t="s">
        <v>170</v>
      </c>
      <c r="H369" s="205">
        <v>60</v>
      </c>
      <c r="I369" s="206"/>
      <c r="J369" s="207">
        <f>ROUND(I369*H369,2)</f>
        <v>0</v>
      </c>
      <c r="K369" s="208"/>
      <c r="L369" s="209"/>
      <c r="M369" s="210" t="s">
        <v>1</v>
      </c>
      <c r="N369" s="211" t="s">
        <v>42</v>
      </c>
      <c r="O369" s="78"/>
      <c r="P369" s="188">
        <f>O369*H369</f>
        <v>0</v>
      </c>
      <c r="Q369" s="188">
        <v>0</v>
      </c>
      <c r="R369" s="188">
        <f>Q369*H369</f>
        <v>0</v>
      </c>
      <c r="S369" s="188">
        <v>0</v>
      </c>
      <c r="T369" s="189">
        <f>S369*H369</f>
        <v>0</v>
      </c>
      <c r="U369" s="38"/>
      <c r="V369" s="38"/>
      <c r="W369" s="38"/>
      <c r="X369" s="38"/>
      <c r="Y369" s="38"/>
      <c r="Z369" s="38"/>
      <c r="AA369" s="38"/>
      <c r="AB369" s="38"/>
      <c r="AC369" s="38"/>
      <c r="AD369" s="38"/>
      <c r="AE369" s="38"/>
      <c r="AR369" s="190" t="s">
        <v>103</v>
      </c>
      <c r="AT369" s="190" t="s">
        <v>201</v>
      </c>
      <c r="AU369" s="190" t="s">
        <v>81</v>
      </c>
      <c r="AY369" s="19" t="s">
        <v>165</v>
      </c>
      <c r="BE369" s="191">
        <f>IF(N369="základná",J369,0)</f>
        <v>0</v>
      </c>
      <c r="BF369" s="191">
        <f>IF(N369="znížená",J369,0)</f>
        <v>0</v>
      </c>
      <c r="BG369" s="191">
        <f>IF(N369="zákl. prenesená",J369,0)</f>
        <v>0</v>
      </c>
      <c r="BH369" s="191">
        <f>IF(N369="zníž. prenesená",J369,0)</f>
        <v>0</v>
      </c>
      <c r="BI369" s="191">
        <f>IF(N369="nulová",J369,0)</f>
        <v>0</v>
      </c>
      <c r="BJ369" s="19" t="s">
        <v>171</v>
      </c>
      <c r="BK369" s="191">
        <f>ROUND(I369*H369,2)</f>
        <v>0</v>
      </c>
      <c r="BL369" s="19" t="s">
        <v>91</v>
      </c>
      <c r="BM369" s="190" t="s">
        <v>4435</v>
      </c>
    </row>
    <row r="370" s="2" customFormat="1">
      <c r="A370" s="38"/>
      <c r="B370" s="39"/>
      <c r="C370" s="38"/>
      <c r="D370" s="193" t="s">
        <v>1053</v>
      </c>
      <c r="E370" s="38"/>
      <c r="F370" s="236" t="s">
        <v>4189</v>
      </c>
      <c r="G370" s="38"/>
      <c r="H370" s="38"/>
      <c r="I370" s="237"/>
      <c r="J370" s="38"/>
      <c r="K370" s="38"/>
      <c r="L370" s="39"/>
      <c r="M370" s="238"/>
      <c r="N370" s="239"/>
      <c r="O370" s="78"/>
      <c r="P370" s="78"/>
      <c r="Q370" s="78"/>
      <c r="R370" s="78"/>
      <c r="S370" s="78"/>
      <c r="T370" s="79"/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T370" s="19" t="s">
        <v>1053</v>
      </c>
      <c r="AU370" s="19" t="s">
        <v>81</v>
      </c>
    </row>
    <row r="371" s="2" customFormat="1" ht="16.5" customHeight="1">
      <c r="A371" s="38"/>
      <c r="B371" s="177"/>
      <c r="C371" s="201" t="s">
        <v>1341</v>
      </c>
      <c r="D371" s="201" t="s">
        <v>201</v>
      </c>
      <c r="E371" s="202" t="s">
        <v>4190</v>
      </c>
      <c r="F371" s="203" t="s">
        <v>4191</v>
      </c>
      <c r="G371" s="204" t="s">
        <v>4065</v>
      </c>
      <c r="H371" s="205">
        <v>13</v>
      </c>
      <c r="I371" s="206"/>
      <c r="J371" s="207">
        <f>ROUND(I371*H371,2)</f>
        <v>0</v>
      </c>
      <c r="K371" s="208"/>
      <c r="L371" s="209"/>
      <c r="M371" s="210" t="s">
        <v>1</v>
      </c>
      <c r="N371" s="211" t="s">
        <v>42</v>
      </c>
      <c r="O371" s="78"/>
      <c r="P371" s="188">
        <f>O371*H371</f>
        <v>0</v>
      </c>
      <c r="Q371" s="188">
        <v>0</v>
      </c>
      <c r="R371" s="188">
        <f>Q371*H371</f>
        <v>0</v>
      </c>
      <c r="S371" s="188">
        <v>0</v>
      </c>
      <c r="T371" s="189">
        <f>S371*H371</f>
        <v>0</v>
      </c>
      <c r="U371" s="38"/>
      <c r="V371" s="38"/>
      <c r="W371" s="38"/>
      <c r="X371" s="38"/>
      <c r="Y371" s="38"/>
      <c r="Z371" s="38"/>
      <c r="AA371" s="38"/>
      <c r="AB371" s="38"/>
      <c r="AC371" s="38"/>
      <c r="AD371" s="38"/>
      <c r="AE371" s="38"/>
      <c r="AR371" s="190" t="s">
        <v>103</v>
      </c>
      <c r="AT371" s="190" t="s">
        <v>201</v>
      </c>
      <c r="AU371" s="190" t="s">
        <v>81</v>
      </c>
      <c r="AY371" s="19" t="s">
        <v>165</v>
      </c>
      <c r="BE371" s="191">
        <f>IF(N371="základná",J371,0)</f>
        <v>0</v>
      </c>
      <c r="BF371" s="191">
        <f>IF(N371="znížená",J371,0)</f>
        <v>0</v>
      </c>
      <c r="BG371" s="191">
        <f>IF(N371="zákl. prenesená",J371,0)</f>
        <v>0</v>
      </c>
      <c r="BH371" s="191">
        <f>IF(N371="zníž. prenesená",J371,0)</f>
        <v>0</v>
      </c>
      <c r="BI371" s="191">
        <f>IF(N371="nulová",J371,0)</f>
        <v>0</v>
      </c>
      <c r="BJ371" s="19" t="s">
        <v>171</v>
      </c>
      <c r="BK371" s="191">
        <f>ROUND(I371*H371,2)</f>
        <v>0</v>
      </c>
      <c r="BL371" s="19" t="s">
        <v>91</v>
      </c>
      <c r="BM371" s="190" t="s">
        <v>4436</v>
      </c>
    </row>
    <row r="372" s="2" customFormat="1" ht="16.5" customHeight="1">
      <c r="A372" s="38"/>
      <c r="B372" s="177"/>
      <c r="C372" s="201" t="s">
        <v>1345</v>
      </c>
      <c r="D372" s="201" t="s">
        <v>201</v>
      </c>
      <c r="E372" s="202" t="s">
        <v>4193</v>
      </c>
      <c r="F372" s="203" t="s">
        <v>4068</v>
      </c>
      <c r="G372" s="204" t="s">
        <v>4065</v>
      </c>
      <c r="H372" s="205">
        <v>6</v>
      </c>
      <c r="I372" s="206"/>
      <c r="J372" s="207">
        <f>ROUND(I372*H372,2)</f>
        <v>0</v>
      </c>
      <c r="K372" s="208"/>
      <c r="L372" s="209"/>
      <c r="M372" s="210" t="s">
        <v>1</v>
      </c>
      <c r="N372" s="211" t="s">
        <v>42</v>
      </c>
      <c r="O372" s="78"/>
      <c r="P372" s="188">
        <f>O372*H372</f>
        <v>0</v>
      </c>
      <c r="Q372" s="188">
        <v>0</v>
      </c>
      <c r="R372" s="188">
        <f>Q372*H372</f>
        <v>0</v>
      </c>
      <c r="S372" s="188">
        <v>0</v>
      </c>
      <c r="T372" s="189">
        <f>S372*H372</f>
        <v>0</v>
      </c>
      <c r="U372" s="38"/>
      <c r="V372" s="38"/>
      <c r="W372" s="38"/>
      <c r="X372" s="38"/>
      <c r="Y372" s="38"/>
      <c r="Z372" s="38"/>
      <c r="AA372" s="38"/>
      <c r="AB372" s="38"/>
      <c r="AC372" s="38"/>
      <c r="AD372" s="38"/>
      <c r="AE372" s="38"/>
      <c r="AR372" s="190" t="s">
        <v>103</v>
      </c>
      <c r="AT372" s="190" t="s">
        <v>201</v>
      </c>
      <c r="AU372" s="190" t="s">
        <v>81</v>
      </c>
      <c r="AY372" s="19" t="s">
        <v>165</v>
      </c>
      <c r="BE372" s="191">
        <f>IF(N372="základná",J372,0)</f>
        <v>0</v>
      </c>
      <c r="BF372" s="191">
        <f>IF(N372="znížená",J372,0)</f>
        <v>0</v>
      </c>
      <c r="BG372" s="191">
        <f>IF(N372="zákl. prenesená",J372,0)</f>
        <v>0</v>
      </c>
      <c r="BH372" s="191">
        <f>IF(N372="zníž. prenesená",J372,0)</f>
        <v>0</v>
      </c>
      <c r="BI372" s="191">
        <f>IF(N372="nulová",J372,0)</f>
        <v>0</v>
      </c>
      <c r="BJ372" s="19" t="s">
        <v>171</v>
      </c>
      <c r="BK372" s="191">
        <f>ROUND(I372*H372,2)</f>
        <v>0</v>
      </c>
      <c r="BL372" s="19" t="s">
        <v>91</v>
      </c>
      <c r="BM372" s="190" t="s">
        <v>4437</v>
      </c>
    </row>
    <row r="373" s="2" customFormat="1" ht="16.5" customHeight="1">
      <c r="A373" s="38"/>
      <c r="B373" s="177"/>
      <c r="C373" s="201" t="s">
        <v>1349</v>
      </c>
      <c r="D373" s="201" t="s">
        <v>201</v>
      </c>
      <c r="E373" s="202" t="s">
        <v>4195</v>
      </c>
      <c r="F373" s="203" t="s">
        <v>4071</v>
      </c>
      <c r="G373" s="204" t="s">
        <v>4065</v>
      </c>
      <c r="H373" s="205">
        <v>11</v>
      </c>
      <c r="I373" s="206"/>
      <c r="J373" s="207">
        <f>ROUND(I373*H373,2)</f>
        <v>0</v>
      </c>
      <c r="K373" s="208"/>
      <c r="L373" s="209"/>
      <c r="M373" s="210" t="s">
        <v>1</v>
      </c>
      <c r="N373" s="211" t="s">
        <v>42</v>
      </c>
      <c r="O373" s="78"/>
      <c r="P373" s="188">
        <f>O373*H373</f>
        <v>0</v>
      </c>
      <c r="Q373" s="188">
        <v>0</v>
      </c>
      <c r="R373" s="188">
        <f>Q373*H373</f>
        <v>0</v>
      </c>
      <c r="S373" s="188">
        <v>0</v>
      </c>
      <c r="T373" s="189">
        <f>S373*H373</f>
        <v>0</v>
      </c>
      <c r="U373" s="38"/>
      <c r="V373" s="38"/>
      <c r="W373" s="38"/>
      <c r="X373" s="38"/>
      <c r="Y373" s="38"/>
      <c r="Z373" s="38"/>
      <c r="AA373" s="38"/>
      <c r="AB373" s="38"/>
      <c r="AC373" s="38"/>
      <c r="AD373" s="38"/>
      <c r="AE373" s="38"/>
      <c r="AR373" s="190" t="s">
        <v>103</v>
      </c>
      <c r="AT373" s="190" t="s">
        <v>201</v>
      </c>
      <c r="AU373" s="190" t="s">
        <v>81</v>
      </c>
      <c r="AY373" s="19" t="s">
        <v>165</v>
      </c>
      <c r="BE373" s="191">
        <f>IF(N373="základná",J373,0)</f>
        <v>0</v>
      </c>
      <c r="BF373" s="191">
        <f>IF(N373="znížená",J373,0)</f>
        <v>0</v>
      </c>
      <c r="BG373" s="191">
        <f>IF(N373="zákl. prenesená",J373,0)</f>
        <v>0</v>
      </c>
      <c r="BH373" s="191">
        <f>IF(N373="zníž. prenesená",J373,0)</f>
        <v>0</v>
      </c>
      <c r="BI373" s="191">
        <f>IF(N373="nulová",J373,0)</f>
        <v>0</v>
      </c>
      <c r="BJ373" s="19" t="s">
        <v>171</v>
      </c>
      <c r="BK373" s="191">
        <f>ROUND(I373*H373,2)</f>
        <v>0</v>
      </c>
      <c r="BL373" s="19" t="s">
        <v>91</v>
      </c>
      <c r="BM373" s="190" t="s">
        <v>4438</v>
      </c>
    </row>
    <row r="374" s="2" customFormat="1" ht="16.5" customHeight="1">
      <c r="A374" s="38"/>
      <c r="B374" s="177"/>
      <c r="C374" s="201" t="s">
        <v>1353</v>
      </c>
      <c r="D374" s="201" t="s">
        <v>201</v>
      </c>
      <c r="E374" s="202" t="s">
        <v>4197</v>
      </c>
      <c r="F374" s="203" t="s">
        <v>4198</v>
      </c>
      <c r="G374" s="204" t="s">
        <v>4065</v>
      </c>
      <c r="H374" s="205">
        <v>24</v>
      </c>
      <c r="I374" s="206"/>
      <c r="J374" s="207">
        <f>ROUND(I374*H374,2)</f>
        <v>0</v>
      </c>
      <c r="K374" s="208"/>
      <c r="L374" s="209"/>
      <c r="M374" s="210" t="s">
        <v>1</v>
      </c>
      <c r="N374" s="211" t="s">
        <v>42</v>
      </c>
      <c r="O374" s="78"/>
      <c r="P374" s="188">
        <f>O374*H374</f>
        <v>0</v>
      </c>
      <c r="Q374" s="188">
        <v>0</v>
      </c>
      <c r="R374" s="188">
        <f>Q374*H374</f>
        <v>0</v>
      </c>
      <c r="S374" s="188">
        <v>0</v>
      </c>
      <c r="T374" s="189">
        <f>S374*H374</f>
        <v>0</v>
      </c>
      <c r="U374" s="38"/>
      <c r="V374" s="38"/>
      <c r="W374" s="38"/>
      <c r="X374" s="38"/>
      <c r="Y374" s="38"/>
      <c r="Z374" s="38"/>
      <c r="AA374" s="38"/>
      <c r="AB374" s="38"/>
      <c r="AC374" s="38"/>
      <c r="AD374" s="38"/>
      <c r="AE374" s="38"/>
      <c r="AR374" s="190" t="s">
        <v>103</v>
      </c>
      <c r="AT374" s="190" t="s">
        <v>201</v>
      </c>
      <c r="AU374" s="190" t="s">
        <v>81</v>
      </c>
      <c r="AY374" s="19" t="s">
        <v>165</v>
      </c>
      <c r="BE374" s="191">
        <f>IF(N374="základná",J374,0)</f>
        <v>0</v>
      </c>
      <c r="BF374" s="191">
        <f>IF(N374="znížená",J374,0)</f>
        <v>0</v>
      </c>
      <c r="BG374" s="191">
        <f>IF(N374="zákl. prenesená",J374,0)</f>
        <v>0</v>
      </c>
      <c r="BH374" s="191">
        <f>IF(N374="zníž. prenesená",J374,0)</f>
        <v>0</v>
      </c>
      <c r="BI374" s="191">
        <f>IF(N374="nulová",J374,0)</f>
        <v>0</v>
      </c>
      <c r="BJ374" s="19" t="s">
        <v>171</v>
      </c>
      <c r="BK374" s="191">
        <f>ROUND(I374*H374,2)</f>
        <v>0</v>
      </c>
      <c r="BL374" s="19" t="s">
        <v>91</v>
      </c>
      <c r="BM374" s="190" t="s">
        <v>4439</v>
      </c>
    </row>
    <row r="375" s="2" customFormat="1" ht="16.5" customHeight="1">
      <c r="A375" s="38"/>
      <c r="B375" s="177"/>
      <c r="C375" s="201" t="s">
        <v>1359</v>
      </c>
      <c r="D375" s="201" t="s">
        <v>201</v>
      </c>
      <c r="E375" s="202" t="s">
        <v>4440</v>
      </c>
      <c r="F375" s="203" t="s">
        <v>4178</v>
      </c>
      <c r="G375" s="204" t="s">
        <v>4065</v>
      </c>
      <c r="H375" s="205">
        <v>17</v>
      </c>
      <c r="I375" s="206"/>
      <c r="J375" s="207">
        <f>ROUND(I375*H375,2)</f>
        <v>0</v>
      </c>
      <c r="K375" s="208"/>
      <c r="L375" s="209"/>
      <c r="M375" s="210" t="s">
        <v>1</v>
      </c>
      <c r="N375" s="211" t="s">
        <v>42</v>
      </c>
      <c r="O375" s="78"/>
      <c r="P375" s="188">
        <f>O375*H375</f>
        <v>0</v>
      </c>
      <c r="Q375" s="188">
        <v>0</v>
      </c>
      <c r="R375" s="188">
        <f>Q375*H375</f>
        <v>0</v>
      </c>
      <c r="S375" s="188">
        <v>0</v>
      </c>
      <c r="T375" s="189">
        <f>S375*H375</f>
        <v>0</v>
      </c>
      <c r="U375" s="38"/>
      <c r="V375" s="38"/>
      <c r="W375" s="38"/>
      <c r="X375" s="38"/>
      <c r="Y375" s="38"/>
      <c r="Z375" s="38"/>
      <c r="AA375" s="38"/>
      <c r="AB375" s="38"/>
      <c r="AC375" s="38"/>
      <c r="AD375" s="38"/>
      <c r="AE375" s="38"/>
      <c r="AR375" s="190" t="s">
        <v>103</v>
      </c>
      <c r="AT375" s="190" t="s">
        <v>201</v>
      </c>
      <c r="AU375" s="190" t="s">
        <v>81</v>
      </c>
      <c r="AY375" s="19" t="s">
        <v>165</v>
      </c>
      <c r="BE375" s="191">
        <f>IF(N375="základná",J375,0)</f>
        <v>0</v>
      </c>
      <c r="BF375" s="191">
        <f>IF(N375="znížená",J375,0)</f>
        <v>0</v>
      </c>
      <c r="BG375" s="191">
        <f>IF(N375="zákl. prenesená",J375,0)</f>
        <v>0</v>
      </c>
      <c r="BH375" s="191">
        <f>IF(N375="zníž. prenesená",J375,0)</f>
        <v>0</v>
      </c>
      <c r="BI375" s="191">
        <f>IF(N375="nulová",J375,0)</f>
        <v>0</v>
      </c>
      <c r="BJ375" s="19" t="s">
        <v>171</v>
      </c>
      <c r="BK375" s="191">
        <f>ROUND(I375*H375,2)</f>
        <v>0</v>
      </c>
      <c r="BL375" s="19" t="s">
        <v>91</v>
      </c>
      <c r="BM375" s="190" t="s">
        <v>4441</v>
      </c>
    </row>
    <row r="376" s="2" customFormat="1">
      <c r="A376" s="38"/>
      <c r="B376" s="39"/>
      <c r="C376" s="38"/>
      <c r="D376" s="193" t="s">
        <v>1053</v>
      </c>
      <c r="E376" s="38"/>
      <c r="F376" s="236" t="s">
        <v>4116</v>
      </c>
      <c r="G376" s="38"/>
      <c r="H376" s="38"/>
      <c r="I376" s="237"/>
      <c r="J376" s="38"/>
      <c r="K376" s="38"/>
      <c r="L376" s="39"/>
      <c r="M376" s="238"/>
      <c r="N376" s="239"/>
      <c r="O376" s="78"/>
      <c r="P376" s="78"/>
      <c r="Q376" s="78"/>
      <c r="R376" s="78"/>
      <c r="S376" s="78"/>
      <c r="T376" s="79"/>
      <c r="U376" s="38"/>
      <c r="V376" s="38"/>
      <c r="W376" s="38"/>
      <c r="X376" s="38"/>
      <c r="Y376" s="38"/>
      <c r="Z376" s="38"/>
      <c r="AA376" s="38"/>
      <c r="AB376" s="38"/>
      <c r="AC376" s="38"/>
      <c r="AD376" s="38"/>
      <c r="AE376" s="38"/>
      <c r="AT376" s="19" t="s">
        <v>1053</v>
      </c>
      <c r="AU376" s="19" t="s">
        <v>81</v>
      </c>
    </row>
    <row r="377" s="12" customFormat="1" ht="22.8" customHeight="1">
      <c r="A377" s="12"/>
      <c r="B377" s="164"/>
      <c r="C377" s="12"/>
      <c r="D377" s="165" t="s">
        <v>75</v>
      </c>
      <c r="E377" s="175" t="s">
        <v>4442</v>
      </c>
      <c r="F377" s="175" t="s">
        <v>4443</v>
      </c>
      <c r="G377" s="12"/>
      <c r="H377" s="12"/>
      <c r="I377" s="167"/>
      <c r="J377" s="176">
        <f>BK377</f>
        <v>0</v>
      </c>
      <c r="K377" s="12"/>
      <c r="L377" s="164"/>
      <c r="M377" s="169"/>
      <c r="N377" s="170"/>
      <c r="O377" s="170"/>
      <c r="P377" s="171">
        <f>SUM(P378:P424)</f>
        <v>0</v>
      </c>
      <c r="Q377" s="170"/>
      <c r="R377" s="171">
        <f>SUM(R378:R424)</f>
        <v>0</v>
      </c>
      <c r="S377" s="170"/>
      <c r="T377" s="172">
        <f>SUM(T378:T424)</f>
        <v>0</v>
      </c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R377" s="165" t="s">
        <v>81</v>
      </c>
      <c r="AT377" s="173" t="s">
        <v>75</v>
      </c>
      <c r="AU377" s="173" t="s">
        <v>81</v>
      </c>
      <c r="AY377" s="165" t="s">
        <v>165</v>
      </c>
      <c r="BK377" s="174">
        <f>SUM(BK378:BK424)</f>
        <v>0</v>
      </c>
    </row>
    <row r="378" s="2" customFormat="1" ht="24.15" customHeight="1">
      <c r="A378" s="38"/>
      <c r="B378" s="177"/>
      <c r="C378" s="201" t="s">
        <v>1366</v>
      </c>
      <c r="D378" s="201" t="s">
        <v>201</v>
      </c>
      <c r="E378" s="202" t="s">
        <v>4444</v>
      </c>
      <c r="F378" s="203" t="s">
        <v>4306</v>
      </c>
      <c r="G378" s="204" t="s">
        <v>216</v>
      </c>
      <c r="H378" s="205">
        <v>1</v>
      </c>
      <c r="I378" s="206"/>
      <c r="J378" s="207">
        <f>ROUND(I378*H378,2)</f>
        <v>0</v>
      </c>
      <c r="K378" s="208"/>
      <c r="L378" s="209"/>
      <c r="M378" s="210" t="s">
        <v>1</v>
      </c>
      <c r="N378" s="211" t="s">
        <v>42</v>
      </c>
      <c r="O378" s="78"/>
      <c r="P378" s="188">
        <f>O378*H378</f>
        <v>0</v>
      </c>
      <c r="Q378" s="188">
        <v>0</v>
      </c>
      <c r="R378" s="188">
        <f>Q378*H378</f>
        <v>0</v>
      </c>
      <c r="S378" s="188">
        <v>0</v>
      </c>
      <c r="T378" s="189">
        <f>S378*H378</f>
        <v>0</v>
      </c>
      <c r="U378" s="38"/>
      <c r="V378" s="38"/>
      <c r="W378" s="38"/>
      <c r="X378" s="38"/>
      <c r="Y378" s="38"/>
      <c r="Z378" s="38"/>
      <c r="AA378" s="38"/>
      <c r="AB378" s="38"/>
      <c r="AC378" s="38"/>
      <c r="AD378" s="38"/>
      <c r="AE378" s="38"/>
      <c r="AR378" s="190" t="s">
        <v>103</v>
      </c>
      <c r="AT378" s="190" t="s">
        <v>201</v>
      </c>
      <c r="AU378" s="190" t="s">
        <v>171</v>
      </c>
      <c r="AY378" s="19" t="s">
        <v>165</v>
      </c>
      <c r="BE378" s="191">
        <f>IF(N378="základná",J378,0)</f>
        <v>0</v>
      </c>
      <c r="BF378" s="191">
        <f>IF(N378="znížená",J378,0)</f>
        <v>0</v>
      </c>
      <c r="BG378" s="191">
        <f>IF(N378="zákl. prenesená",J378,0)</f>
        <v>0</v>
      </c>
      <c r="BH378" s="191">
        <f>IF(N378="zníž. prenesená",J378,0)</f>
        <v>0</v>
      </c>
      <c r="BI378" s="191">
        <f>IF(N378="nulová",J378,0)</f>
        <v>0</v>
      </c>
      <c r="BJ378" s="19" t="s">
        <v>171</v>
      </c>
      <c r="BK378" s="191">
        <f>ROUND(I378*H378,2)</f>
        <v>0</v>
      </c>
      <c r="BL378" s="19" t="s">
        <v>91</v>
      </c>
      <c r="BM378" s="190" t="s">
        <v>4445</v>
      </c>
    </row>
    <row r="379" s="2" customFormat="1">
      <c r="A379" s="38"/>
      <c r="B379" s="39"/>
      <c r="C379" s="38"/>
      <c r="D379" s="193" t="s">
        <v>1053</v>
      </c>
      <c r="E379" s="38"/>
      <c r="F379" s="236" t="s">
        <v>4446</v>
      </c>
      <c r="G379" s="38"/>
      <c r="H379" s="38"/>
      <c r="I379" s="237"/>
      <c r="J379" s="38"/>
      <c r="K379" s="38"/>
      <c r="L379" s="39"/>
      <c r="M379" s="238"/>
      <c r="N379" s="239"/>
      <c r="O379" s="78"/>
      <c r="P379" s="78"/>
      <c r="Q379" s="78"/>
      <c r="R379" s="78"/>
      <c r="S379" s="78"/>
      <c r="T379" s="79"/>
      <c r="U379" s="38"/>
      <c r="V379" s="38"/>
      <c r="W379" s="38"/>
      <c r="X379" s="38"/>
      <c r="Y379" s="38"/>
      <c r="Z379" s="38"/>
      <c r="AA379" s="38"/>
      <c r="AB379" s="38"/>
      <c r="AC379" s="38"/>
      <c r="AD379" s="38"/>
      <c r="AE379" s="38"/>
      <c r="AT379" s="19" t="s">
        <v>1053</v>
      </c>
      <c r="AU379" s="19" t="s">
        <v>171</v>
      </c>
    </row>
    <row r="380" s="2" customFormat="1" ht="16.5" customHeight="1">
      <c r="A380" s="38"/>
      <c r="B380" s="177"/>
      <c r="C380" s="201" t="s">
        <v>1370</v>
      </c>
      <c r="D380" s="201" t="s">
        <v>201</v>
      </c>
      <c r="E380" s="202" t="s">
        <v>4447</v>
      </c>
      <c r="F380" s="203" t="s">
        <v>4000</v>
      </c>
      <c r="G380" s="204" t="s">
        <v>216</v>
      </c>
      <c r="H380" s="205">
        <v>1</v>
      </c>
      <c r="I380" s="206"/>
      <c r="J380" s="207">
        <f>ROUND(I380*H380,2)</f>
        <v>0</v>
      </c>
      <c r="K380" s="208"/>
      <c r="L380" s="209"/>
      <c r="M380" s="210" t="s">
        <v>1</v>
      </c>
      <c r="N380" s="211" t="s">
        <v>42</v>
      </c>
      <c r="O380" s="78"/>
      <c r="P380" s="188">
        <f>O380*H380</f>
        <v>0</v>
      </c>
      <c r="Q380" s="188">
        <v>0</v>
      </c>
      <c r="R380" s="188">
        <f>Q380*H380</f>
        <v>0</v>
      </c>
      <c r="S380" s="188">
        <v>0</v>
      </c>
      <c r="T380" s="189">
        <f>S380*H380</f>
        <v>0</v>
      </c>
      <c r="U380" s="38"/>
      <c r="V380" s="38"/>
      <c r="W380" s="38"/>
      <c r="X380" s="38"/>
      <c r="Y380" s="38"/>
      <c r="Z380" s="38"/>
      <c r="AA380" s="38"/>
      <c r="AB380" s="38"/>
      <c r="AC380" s="38"/>
      <c r="AD380" s="38"/>
      <c r="AE380" s="38"/>
      <c r="AR380" s="190" t="s">
        <v>103</v>
      </c>
      <c r="AT380" s="190" t="s">
        <v>201</v>
      </c>
      <c r="AU380" s="190" t="s">
        <v>171</v>
      </c>
      <c r="AY380" s="19" t="s">
        <v>165</v>
      </c>
      <c r="BE380" s="191">
        <f>IF(N380="základná",J380,0)</f>
        <v>0</v>
      </c>
      <c r="BF380" s="191">
        <f>IF(N380="znížená",J380,0)</f>
        <v>0</v>
      </c>
      <c r="BG380" s="191">
        <f>IF(N380="zákl. prenesená",J380,0)</f>
        <v>0</v>
      </c>
      <c r="BH380" s="191">
        <f>IF(N380="zníž. prenesená",J380,0)</f>
        <v>0</v>
      </c>
      <c r="BI380" s="191">
        <f>IF(N380="nulová",J380,0)</f>
        <v>0</v>
      </c>
      <c r="BJ380" s="19" t="s">
        <v>171</v>
      </c>
      <c r="BK380" s="191">
        <f>ROUND(I380*H380,2)</f>
        <v>0</v>
      </c>
      <c r="BL380" s="19" t="s">
        <v>91</v>
      </c>
      <c r="BM380" s="190" t="s">
        <v>4448</v>
      </c>
    </row>
    <row r="381" s="2" customFormat="1" ht="16.5" customHeight="1">
      <c r="A381" s="38"/>
      <c r="B381" s="177"/>
      <c r="C381" s="201" t="s">
        <v>1374</v>
      </c>
      <c r="D381" s="201" t="s">
        <v>201</v>
      </c>
      <c r="E381" s="202" t="s">
        <v>4002</v>
      </c>
      <c r="F381" s="203" t="s">
        <v>4003</v>
      </c>
      <c r="G381" s="204" t="s">
        <v>216</v>
      </c>
      <c r="H381" s="205">
        <v>1</v>
      </c>
      <c r="I381" s="206"/>
      <c r="J381" s="207">
        <f>ROUND(I381*H381,2)</f>
        <v>0</v>
      </c>
      <c r="K381" s="208"/>
      <c r="L381" s="209"/>
      <c r="M381" s="210" t="s">
        <v>1</v>
      </c>
      <c r="N381" s="211" t="s">
        <v>42</v>
      </c>
      <c r="O381" s="78"/>
      <c r="P381" s="188">
        <f>O381*H381</f>
        <v>0</v>
      </c>
      <c r="Q381" s="188">
        <v>0</v>
      </c>
      <c r="R381" s="188">
        <f>Q381*H381</f>
        <v>0</v>
      </c>
      <c r="S381" s="188">
        <v>0</v>
      </c>
      <c r="T381" s="189">
        <f>S381*H381</f>
        <v>0</v>
      </c>
      <c r="U381" s="38"/>
      <c r="V381" s="38"/>
      <c r="W381" s="38"/>
      <c r="X381" s="38"/>
      <c r="Y381" s="38"/>
      <c r="Z381" s="38"/>
      <c r="AA381" s="38"/>
      <c r="AB381" s="38"/>
      <c r="AC381" s="38"/>
      <c r="AD381" s="38"/>
      <c r="AE381" s="38"/>
      <c r="AR381" s="190" t="s">
        <v>103</v>
      </c>
      <c r="AT381" s="190" t="s">
        <v>201</v>
      </c>
      <c r="AU381" s="190" t="s">
        <v>171</v>
      </c>
      <c r="AY381" s="19" t="s">
        <v>165</v>
      </c>
      <c r="BE381" s="191">
        <f>IF(N381="základná",J381,0)</f>
        <v>0</v>
      </c>
      <c r="BF381" s="191">
        <f>IF(N381="znížená",J381,0)</f>
        <v>0</v>
      </c>
      <c r="BG381" s="191">
        <f>IF(N381="zákl. prenesená",J381,0)</f>
        <v>0</v>
      </c>
      <c r="BH381" s="191">
        <f>IF(N381="zníž. prenesená",J381,0)</f>
        <v>0</v>
      </c>
      <c r="BI381" s="191">
        <f>IF(N381="nulová",J381,0)</f>
        <v>0</v>
      </c>
      <c r="BJ381" s="19" t="s">
        <v>171</v>
      </c>
      <c r="BK381" s="191">
        <f>ROUND(I381*H381,2)</f>
        <v>0</v>
      </c>
      <c r="BL381" s="19" t="s">
        <v>91</v>
      </c>
      <c r="BM381" s="190" t="s">
        <v>4449</v>
      </c>
    </row>
    <row r="382" s="2" customFormat="1" ht="16.5" customHeight="1">
      <c r="A382" s="38"/>
      <c r="B382" s="177"/>
      <c r="C382" s="201" t="s">
        <v>1378</v>
      </c>
      <c r="D382" s="201" t="s">
        <v>201</v>
      </c>
      <c r="E382" s="202" t="s">
        <v>4450</v>
      </c>
      <c r="F382" s="203" t="s">
        <v>4451</v>
      </c>
      <c r="G382" s="204" t="s">
        <v>216</v>
      </c>
      <c r="H382" s="205">
        <v>1</v>
      </c>
      <c r="I382" s="206"/>
      <c r="J382" s="207">
        <f>ROUND(I382*H382,2)</f>
        <v>0</v>
      </c>
      <c r="K382" s="208"/>
      <c r="L382" s="209"/>
      <c r="M382" s="210" t="s">
        <v>1</v>
      </c>
      <c r="N382" s="211" t="s">
        <v>42</v>
      </c>
      <c r="O382" s="78"/>
      <c r="P382" s="188">
        <f>O382*H382</f>
        <v>0</v>
      </c>
      <c r="Q382" s="188">
        <v>0</v>
      </c>
      <c r="R382" s="188">
        <f>Q382*H382</f>
        <v>0</v>
      </c>
      <c r="S382" s="188">
        <v>0</v>
      </c>
      <c r="T382" s="189">
        <f>S382*H382</f>
        <v>0</v>
      </c>
      <c r="U382" s="38"/>
      <c r="V382" s="38"/>
      <c r="W382" s="38"/>
      <c r="X382" s="38"/>
      <c r="Y382" s="38"/>
      <c r="Z382" s="38"/>
      <c r="AA382" s="38"/>
      <c r="AB382" s="38"/>
      <c r="AC382" s="38"/>
      <c r="AD382" s="38"/>
      <c r="AE382" s="38"/>
      <c r="AR382" s="190" t="s">
        <v>103</v>
      </c>
      <c r="AT382" s="190" t="s">
        <v>201</v>
      </c>
      <c r="AU382" s="190" t="s">
        <v>171</v>
      </c>
      <c r="AY382" s="19" t="s">
        <v>165</v>
      </c>
      <c r="BE382" s="191">
        <f>IF(N382="základná",J382,0)</f>
        <v>0</v>
      </c>
      <c r="BF382" s="191">
        <f>IF(N382="znížená",J382,0)</f>
        <v>0</v>
      </c>
      <c r="BG382" s="191">
        <f>IF(N382="zákl. prenesená",J382,0)</f>
        <v>0</v>
      </c>
      <c r="BH382" s="191">
        <f>IF(N382="zníž. prenesená",J382,0)</f>
        <v>0</v>
      </c>
      <c r="BI382" s="191">
        <f>IF(N382="nulová",J382,0)</f>
        <v>0</v>
      </c>
      <c r="BJ382" s="19" t="s">
        <v>171</v>
      </c>
      <c r="BK382" s="191">
        <f>ROUND(I382*H382,2)</f>
        <v>0</v>
      </c>
      <c r="BL382" s="19" t="s">
        <v>91</v>
      </c>
      <c r="BM382" s="190" t="s">
        <v>4452</v>
      </c>
    </row>
    <row r="383" s="2" customFormat="1">
      <c r="A383" s="38"/>
      <c r="B383" s="39"/>
      <c r="C383" s="38"/>
      <c r="D383" s="193" t="s">
        <v>1053</v>
      </c>
      <c r="E383" s="38"/>
      <c r="F383" s="236" t="s">
        <v>4453</v>
      </c>
      <c r="G383" s="38"/>
      <c r="H383" s="38"/>
      <c r="I383" s="237"/>
      <c r="J383" s="38"/>
      <c r="K383" s="38"/>
      <c r="L383" s="39"/>
      <c r="M383" s="238"/>
      <c r="N383" s="239"/>
      <c r="O383" s="78"/>
      <c r="P383" s="78"/>
      <c r="Q383" s="78"/>
      <c r="R383" s="78"/>
      <c r="S383" s="78"/>
      <c r="T383" s="79"/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T383" s="19" t="s">
        <v>1053</v>
      </c>
      <c r="AU383" s="19" t="s">
        <v>171</v>
      </c>
    </row>
    <row r="384" s="2" customFormat="1" ht="16.5" customHeight="1">
      <c r="A384" s="38"/>
      <c r="B384" s="177"/>
      <c r="C384" s="201" t="s">
        <v>1382</v>
      </c>
      <c r="D384" s="201" t="s">
        <v>201</v>
      </c>
      <c r="E384" s="202" t="s">
        <v>4454</v>
      </c>
      <c r="F384" s="203" t="s">
        <v>4455</v>
      </c>
      <c r="G384" s="204" t="s">
        <v>216</v>
      </c>
      <c r="H384" s="205">
        <v>3</v>
      </c>
      <c r="I384" s="206"/>
      <c r="J384" s="207">
        <f>ROUND(I384*H384,2)</f>
        <v>0</v>
      </c>
      <c r="K384" s="208"/>
      <c r="L384" s="209"/>
      <c r="M384" s="210" t="s">
        <v>1</v>
      </c>
      <c r="N384" s="211" t="s">
        <v>42</v>
      </c>
      <c r="O384" s="78"/>
      <c r="P384" s="188">
        <f>O384*H384</f>
        <v>0</v>
      </c>
      <c r="Q384" s="188">
        <v>0</v>
      </c>
      <c r="R384" s="188">
        <f>Q384*H384</f>
        <v>0</v>
      </c>
      <c r="S384" s="188">
        <v>0</v>
      </c>
      <c r="T384" s="189">
        <f>S384*H384</f>
        <v>0</v>
      </c>
      <c r="U384" s="38"/>
      <c r="V384" s="38"/>
      <c r="W384" s="38"/>
      <c r="X384" s="38"/>
      <c r="Y384" s="38"/>
      <c r="Z384" s="38"/>
      <c r="AA384" s="38"/>
      <c r="AB384" s="38"/>
      <c r="AC384" s="38"/>
      <c r="AD384" s="38"/>
      <c r="AE384" s="38"/>
      <c r="AR384" s="190" t="s">
        <v>103</v>
      </c>
      <c r="AT384" s="190" t="s">
        <v>201</v>
      </c>
      <c r="AU384" s="190" t="s">
        <v>171</v>
      </c>
      <c r="AY384" s="19" t="s">
        <v>165</v>
      </c>
      <c r="BE384" s="191">
        <f>IF(N384="základná",J384,0)</f>
        <v>0</v>
      </c>
      <c r="BF384" s="191">
        <f>IF(N384="znížená",J384,0)</f>
        <v>0</v>
      </c>
      <c r="BG384" s="191">
        <f>IF(N384="zákl. prenesená",J384,0)</f>
        <v>0</v>
      </c>
      <c r="BH384" s="191">
        <f>IF(N384="zníž. prenesená",J384,0)</f>
        <v>0</v>
      </c>
      <c r="BI384" s="191">
        <f>IF(N384="nulová",J384,0)</f>
        <v>0</v>
      </c>
      <c r="BJ384" s="19" t="s">
        <v>171</v>
      </c>
      <c r="BK384" s="191">
        <f>ROUND(I384*H384,2)</f>
        <v>0</v>
      </c>
      <c r="BL384" s="19" t="s">
        <v>91</v>
      </c>
      <c r="BM384" s="190" t="s">
        <v>4456</v>
      </c>
    </row>
    <row r="385" s="2" customFormat="1" ht="16.5" customHeight="1">
      <c r="A385" s="38"/>
      <c r="B385" s="177"/>
      <c r="C385" s="201" t="s">
        <v>1386</v>
      </c>
      <c r="D385" s="201" t="s">
        <v>201</v>
      </c>
      <c r="E385" s="202" t="s">
        <v>4318</v>
      </c>
      <c r="F385" s="203" t="s">
        <v>4319</v>
      </c>
      <c r="G385" s="204" t="s">
        <v>4065</v>
      </c>
      <c r="H385" s="205">
        <v>12</v>
      </c>
      <c r="I385" s="206"/>
      <c r="J385" s="207">
        <f>ROUND(I385*H385,2)</f>
        <v>0</v>
      </c>
      <c r="K385" s="208"/>
      <c r="L385" s="209"/>
      <c r="M385" s="210" t="s">
        <v>1</v>
      </c>
      <c r="N385" s="211" t="s">
        <v>42</v>
      </c>
      <c r="O385" s="78"/>
      <c r="P385" s="188">
        <f>O385*H385</f>
        <v>0</v>
      </c>
      <c r="Q385" s="188">
        <v>0</v>
      </c>
      <c r="R385" s="188">
        <f>Q385*H385</f>
        <v>0</v>
      </c>
      <c r="S385" s="188">
        <v>0</v>
      </c>
      <c r="T385" s="189">
        <f>S385*H385</f>
        <v>0</v>
      </c>
      <c r="U385" s="38"/>
      <c r="V385" s="38"/>
      <c r="W385" s="38"/>
      <c r="X385" s="38"/>
      <c r="Y385" s="38"/>
      <c r="Z385" s="38"/>
      <c r="AA385" s="38"/>
      <c r="AB385" s="38"/>
      <c r="AC385" s="38"/>
      <c r="AD385" s="38"/>
      <c r="AE385" s="38"/>
      <c r="AR385" s="190" t="s">
        <v>103</v>
      </c>
      <c r="AT385" s="190" t="s">
        <v>201</v>
      </c>
      <c r="AU385" s="190" t="s">
        <v>171</v>
      </c>
      <c r="AY385" s="19" t="s">
        <v>165</v>
      </c>
      <c r="BE385" s="191">
        <f>IF(N385="základná",J385,0)</f>
        <v>0</v>
      </c>
      <c r="BF385" s="191">
        <f>IF(N385="znížená",J385,0)</f>
        <v>0</v>
      </c>
      <c r="BG385" s="191">
        <f>IF(N385="zákl. prenesená",J385,0)</f>
        <v>0</v>
      </c>
      <c r="BH385" s="191">
        <f>IF(N385="zníž. prenesená",J385,0)</f>
        <v>0</v>
      </c>
      <c r="BI385" s="191">
        <f>IF(N385="nulová",J385,0)</f>
        <v>0</v>
      </c>
      <c r="BJ385" s="19" t="s">
        <v>171</v>
      </c>
      <c r="BK385" s="191">
        <f>ROUND(I385*H385,2)</f>
        <v>0</v>
      </c>
      <c r="BL385" s="19" t="s">
        <v>91</v>
      </c>
      <c r="BM385" s="190" t="s">
        <v>4457</v>
      </c>
    </row>
    <row r="386" s="2" customFormat="1" ht="16.5" customHeight="1">
      <c r="A386" s="38"/>
      <c r="B386" s="177"/>
      <c r="C386" s="201" t="s">
        <v>1390</v>
      </c>
      <c r="D386" s="201" t="s">
        <v>201</v>
      </c>
      <c r="E386" s="202" t="s">
        <v>4321</v>
      </c>
      <c r="F386" s="203" t="s">
        <v>4322</v>
      </c>
      <c r="G386" s="204" t="s">
        <v>4065</v>
      </c>
      <c r="H386" s="205">
        <v>12</v>
      </c>
      <c r="I386" s="206"/>
      <c r="J386" s="207">
        <f>ROUND(I386*H386,2)</f>
        <v>0</v>
      </c>
      <c r="K386" s="208"/>
      <c r="L386" s="209"/>
      <c r="M386" s="210" t="s">
        <v>1</v>
      </c>
      <c r="N386" s="211" t="s">
        <v>42</v>
      </c>
      <c r="O386" s="78"/>
      <c r="P386" s="188">
        <f>O386*H386</f>
        <v>0</v>
      </c>
      <c r="Q386" s="188">
        <v>0</v>
      </c>
      <c r="R386" s="188">
        <f>Q386*H386</f>
        <v>0</v>
      </c>
      <c r="S386" s="188">
        <v>0</v>
      </c>
      <c r="T386" s="189">
        <f>S386*H386</f>
        <v>0</v>
      </c>
      <c r="U386" s="38"/>
      <c r="V386" s="38"/>
      <c r="W386" s="38"/>
      <c r="X386" s="38"/>
      <c r="Y386" s="38"/>
      <c r="Z386" s="38"/>
      <c r="AA386" s="38"/>
      <c r="AB386" s="38"/>
      <c r="AC386" s="38"/>
      <c r="AD386" s="38"/>
      <c r="AE386" s="38"/>
      <c r="AR386" s="190" t="s">
        <v>103</v>
      </c>
      <c r="AT386" s="190" t="s">
        <v>201</v>
      </c>
      <c r="AU386" s="190" t="s">
        <v>171</v>
      </c>
      <c r="AY386" s="19" t="s">
        <v>165</v>
      </c>
      <c r="BE386" s="191">
        <f>IF(N386="základná",J386,0)</f>
        <v>0</v>
      </c>
      <c r="BF386" s="191">
        <f>IF(N386="znížená",J386,0)</f>
        <v>0</v>
      </c>
      <c r="BG386" s="191">
        <f>IF(N386="zákl. prenesená",J386,0)</f>
        <v>0</v>
      </c>
      <c r="BH386" s="191">
        <f>IF(N386="zníž. prenesená",J386,0)</f>
        <v>0</v>
      </c>
      <c r="BI386" s="191">
        <f>IF(N386="nulová",J386,0)</f>
        <v>0</v>
      </c>
      <c r="BJ386" s="19" t="s">
        <v>171</v>
      </c>
      <c r="BK386" s="191">
        <f>ROUND(I386*H386,2)</f>
        <v>0</v>
      </c>
      <c r="BL386" s="19" t="s">
        <v>91</v>
      </c>
      <c r="BM386" s="190" t="s">
        <v>4458</v>
      </c>
    </row>
    <row r="387" s="2" customFormat="1" ht="16.5" customHeight="1">
      <c r="A387" s="38"/>
      <c r="B387" s="177"/>
      <c r="C387" s="201" t="s">
        <v>1395</v>
      </c>
      <c r="D387" s="201" t="s">
        <v>201</v>
      </c>
      <c r="E387" s="202" t="s">
        <v>4324</v>
      </c>
      <c r="F387" s="203" t="s">
        <v>4325</v>
      </c>
      <c r="G387" s="204" t="s">
        <v>216</v>
      </c>
      <c r="H387" s="205">
        <v>1</v>
      </c>
      <c r="I387" s="206"/>
      <c r="J387" s="207">
        <f>ROUND(I387*H387,2)</f>
        <v>0</v>
      </c>
      <c r="K387" s="208"/>
      <c r="L387" s="209"/>
      <c r="M387" s="210" t="s">
        <v>1</v>
      </c>
      <c r="N387" s="211" t="s">
        <v>42</v>
      </c>
      <c r="O387" s="78"/>
      <c r="P387" s="188">
        <f>O387*H387</f>
        <v>0</v>
      </c>
      <c r="Q387" s="188">
        <v>0</v>
      </c>
      <c r="R387" s="188">
        <f>Q387*H387</f>
        <v>0</v>
      </c>
      <c r="S387" s="188">
        <v>0</v>
      </c>
      <c r="T387" s="189">
        <f>S387*H387</f>
        <v>0</v>
      </c>
      <c r="U387" s="38"/>
      <c r="V387" s="38"/>
      <c r="W387" s="38"/>
      <c r="X387" s="38"/>
      <c r="Y387" s="38"/>
      <c r="Z387" s="38"/>
      <c r="AA387" s="38"/>
      <c r="AB387" s="38"/>
      <c r="AC387" s="38"/>
      <c r="AD387" s="38"/>
      <c r="AE387" s="38"/>
      <c r="AR387" s="190" t="s">
        <v>103</v>
      </c>
      <c r="AT387" s="190" t="s">
        <v>201</v>
      </c>
      <c r="AU387" s="190" t="s">
        <v>171</v>
      </c>
      <c r="AY387" s="19" t="s">
        <v>165</v>
      </c>
      <c r="BE387" s="191">
        <f>IF(N387="základná",J387,0)</f>
        <v>0</v>
      </c>
      <c r="BF387" s="191">
        <f>IF(N387="znížená",J387,0)</f>
        <v>0</v>
      </c>
      <c r="BG387" s="191">
        <f>IF(N387="zákl. prenesená",J387,0)</f>
        <v>0</v>
      </c>
      <c r="BH387" s="191">
        <f>IF(N387="zníž. prenesená",J387,0)</f>
        <v>0</v>
      </c>
      <c r="BI387" s="191">
        <f>IF(N387="nulová",J387,0)</f>
        <v>0</v>
      </c>
      <c r="BJ387" s="19" t="s">
        <v>171</v>
      </c>
      <c r="BK387" s="191">
        <f>ROUND(I387*H387,2)</f>
        <v>0</v>
      </c>
      <c r="BL387" s="19" t="s">
        <v>91</v>
      </c>
      <c r="BM387" s="190" t="s">
        <v>4459</v>
      </c>
    </row>
    <row r="388" s="2" customFormat="1" ht="16.5" customHeight="1">
      <c r="A388" s="38"/>
      <c r="B388" s="177"/>
      <c r="C388" s="201" t="s">
        <v>1399</v>
      </c>
      <c r="D388" s="201" t="s">
        <v>201</v>
      </c>
      <c r="E388" s="202" t="s">
        <v>4327</v>
      </c>
      <c r="F388" s="203" t="s">
        <v>4328</v>
      </c>
      <c r="G388" s="204" t="s">
        <v>216</v>
      </c>
      <c r="H388" s="205">
        <v>1</v>
      </c>
      <c r="I388" s="206"/>
      <c r="J388" s="207">
        <f>ROUND(I388*H388,2)</f>
        <v>0</v>
      </c>
      <c r="K388" s="208"/>
      <c r="L388" s="209"/>
      <c r="M388" s="210" t="s">
        <v>1</v>
      </c>
      <c r="N388" s="211" t="s">
        <v>42</v>
      </c>
      <c r="O388" s="78"/>
      <c r="P388" s="188">
        <f>O388*H388</f>
        <v>0</v>
      </c>
      <c r="Q388" s="188">
        <v>0</v>
      </c>
      <c r="R388" s="188">
        <f>Q388*H388</f>
        <v>0</v>
      </c>
      <c r="S388" s="188">
        <v>0</v>
      </c>
      <c r="T388" s="189">
        <f>S388*H388</f>
        <v>0</v>
      </c>
      <c r="U388" s="38"/>
      <c r="V388" s="38"/>
      <c r="W388" s="38"/>
      <c r="X388" s="38"/>
      <c r="Y388" s="38"/>
      <c r="Z388" s="38"/>
      <c r="AA388" s="38"/>
      <c r="AB388" s="38"/>
      <c r="AC388" s="38"/>
      <c r="AD388" s="38"/>
      <c r="AE388" s="38"/>
      <c r="AR388" s="190" t="s">
        <v>103</v>
      </c>
      <c r="AT388" s="190" t="s">
        <v>201</v>
      </c>
      <c r="AU388" s="190" t="s">
        <v>171</v>
      </c>
      <c r="AY388" s="19" t="s">
        <v>165</v>
      </c>
      <c r="BE388" s="191">
        <f>IF(N388="základná",J388,0)</f>
        <v>0</v>
      </c>
      <c r="BF388" s="191">
        <f>IF(N388="znížená",J388,0)</f>
        <v>0</v>
      </c>
      <c r="BG388" s="191">
        <f>IF(N388="zákl. prenesená",J388,0)</f>
        <v>0</v>
      </c>
      <c r="BH388" s="191">
        <f>IF(N388="zníž. prenesená",J388,0)</f>
        <v>0</v>
      </c>
      <c r="BI388" s="191">
        <f>IF(N388="nulová",J388,0)</f>
        <v>0</v>
      </c>
      <c r="BJ388" s="19" t="s">
        <v>171</v>
      </c>
      <c r="BK388" s="191">
        <f>ROUND(I388*H388,2)</f>
        <v>0</v>
      </c>
      <c r="BL388" s="19" t="s">
        <v>91</v>
      </c>
      <c r="BM388" s="190" t="s">
        <v>4460</v>
      </c>
    </row>
    <row r="389" s="2" customFormat="1" ht="16.5" customHeight="1">
      <c r="A389" s="38"/>
      <c r="B389" s="177"/>
      <c r="C389" s="201" t="s">
        <v>1404</v>
      </c>
      <c r="D389" s="201" t="s">
        <v>201</v>
      </c>
      <c r="E389" s="202" t="s">
        <v>4330</v>
      </c>
      <c r="F389" s="203" t="s">
        <v>4331</v>
      </c>
      <c r="G389" s="204" t="s">
        <v>216</v>
      </c>
      <c r="H389" s="205">
        <v>1</v>
      </c>
      <c r="I389" s="206"/>
      <c r="J389" s="207">
        <f>ROUND(I389*H389,2)</f>
        <v>0</v>
      </c>
      <c r="K389" s="208"/>
      <c r="L389" s="209"/>
      <c r="M389" s="210" t="s">
        <v>1</v>
      </c>
      <c r="N389" s="211" t="s">
        <v>42</v>
      </c>
      <c r="O389" s="78"/>
      <c r="P389" s="188">
        <f>O389*H389</f>
        <v>0</v>
      </c>
      <c r="Q389" s="188">
        <v>0</v>
      </c>
      <c r="R389" s="188">
        <f>Q389*H389</f>
        <v>0</v>
      </c>
      <c r="S389" s="188">
        <v>0</v>
      </c>
      <c r="T389" s="189">
        <f>S389*H389</f>
        <v>0</v>
      </c>
      <c r="U389" s="38"/>
      <c r="V389" s="38"/>
      <c r="W389" s="38"/>
      <c r="X389" s="38"/>
      <c r="Y389" s="38"/>
      <c r="Z389" s="38"/>
      <c r="AA389" s="38"/>
      <c r="AB389" s="38"/>
      <c r="AC389" s="38"/>
      <c r="AD389" s="38"/>
      <c r="AE389" s="38"/>
      <c r="AR389" s="190" t="s">
        <v>103</v>
      </c>
      <c r="AT389" s="190" t="s">
        <v>201</v>
      </c>
      <c r="AU389" s="190" t="s">
        <v>171</v>
      </c>
      <c r="AY389" s="19" t="s">
        <v>165</v>
      </c>
      <c r="BE389" s="191">
        <f>IF(N389="základná",J389,0)</f>
        <v>0</v>
      </c>
      <c r="BF389" s="191">
        <f>IF(N389="znížená",J389,0)</f>
        <v>0</v>
      </c>
      <c r="BG389" s="191">
        <f>IF(N389="zákl. prenesená",J389,0)</f>
        <v>0</v>
      </c>
      <c r="BH389" s="191">
        <f>IF(N389="zníž. prenesená",J389,0)</f>
        <v>0</v>
      </c>
      <c r="BI389" s="191">
        <f>IF(N389="nulová",J389,0)</f>
        <v>0</v>
      </c>
      <c r="BJ389" s="19" t="s">
        <v>171</v>
      </c>
      <c r="BK389" s="191">
        <f>ROUND(I389*H389,2)</f>
        <v>0</v>
      </c>
      <c r="BL389" s="19" t="s">
        <v>91</v>
      </c>
      <c r="BM389" s="190" t="s">
        <v>4461</v>
      </c>
    </row>
    <row r="390" s="2" customFormat="1" ht="16.5" customHeight="1">
      <c r="A390" s="38"/>
      <c r="B390" s="177"/>
      <c r="C390" s="201" t="s">
        <v>1409</v>
      </c>
      <c r="D390" s="201" t="s">
        <v>201</v>
      </c>
      <c r="E390" s="202" t="s">
        <v>4333</v>
      </c>
      <c r="F390" s="203" t="s">
        <v>4334</v>
      </c>
      <c r="G390" s="204" t="s">
        <v>216</v>
      </c>
      <c r="H390" s="205">
        <v>1</v>
      </c>
      <c r="I390" s="206"/>
      <c r="J390" s="207">
        <f>ROUND(I390*H390,2)</f>
        <v>0</v>
      </c>
      <c r="K390" s="208"/>
      <c r="L390" s="209"/>
      <c r="M390" s="210" t="s">
        <v>1</v>
      </c>
      <c r="N390" s="211" t="s">
        <v>42</v>
      </c>
      <c r="O390" s="78"/>
      <c r="P390" s="188">
        <f>O390*H390</f>
        <v>0</v>
      </c>
      <c r="Q390" s="188">
        <v>0</v>
      </c>
      <c r="R390" s="188">
        <f>Q390*H390</f>
        <v>0</v>
      </c>
      <c r="S390" s="188">
        <v>0</v>
      </c>
      <c r="T390" s="189">
        <f>S390*H390</f>
        <v>0</v>
      </c>
      <c r="U390" s="38"/>
      <c r="V390" s="38"/>
      <c r="W390" s="38"/>
      <c r="X390" s="38"/>
      <c r="Y390" s="38"/>
      <c r="Z390" s="38"/>
      <c r="AA390" s="38"/>
      <c r="AB390" s="38"/>
      <c r="AC390" s="38"/>
      <c r="AD390" s="38"/>
      <c r="AE390" s="38"/>
      <c r="AR390" s="190" t="s">
        <v>103</v>
      </c>
      <c r="AT390" s="190" t="s">
        <v>201</v>
      </c>
      <c r="AU390" s="190" t="s">
        <v>171</v>
      </c>
      <c r="AY390" s="19" t="s">
        <v>165</v>
      </c>
      <c r="BE390" s="191">
        <f>IF(N390="základná",J390,0)</f>
        <v>0</v>
      </c>
      <c r="BF390" s="191">
        <f>IF(N390="znížená",J390,0)</f>
        <v>0</v>
      </c>
      <c r="BG390" s="191">
        <f>IF(N390="zákl. prenesená",J390,0)</f>
        <v>0</v>
      </c>
      <c r="BH390" s="191">
        <f>IF(N390="zníž. prenesená",J390,0)</f>
        <v>0</v>
      </c>
      <c r="BI390" s="191">
        <f>IF(N390="nulová",J390,0)</f>
        <v>0</v>
      </c>
      <c r="BJ390" s="19" t="s">
        <v>171</v>
      </c>
      <c r="BK390" s="191">
        <f>ROUND(I390*H390,2)</f>
        <v>0</v>
      </c>
      <c r="BL390" s="19" t="s">
        <v>91</v>
      </c>
      <c r="BM390" s="190" t="s">
        <v>4462</v>
      </c>
    </row>
    <row r="391" s="2" customFormat="1" ht="16.5" customHeight="1">
      <c r="A391" s="38"/>
      <c r="B391" s="177"/>
      <c r="C391" s="201" t="s">
        <v>1411</v>
      </c>
      <c r="D391" s="201" t="s">
        <v>201</v>
      </c>
      <c r="E391" s="202" t="s">
        <v>4463</v>
      </c>
      <c r="F391" s="203" t="s">
        <v>4337</v>
      </c>
      <c r="G391" s="204" t="s">
        <v>216</v>
      </c>
      <c r="H391" s="205">
        <v>1</v>
      </c>
      <c r="I391" s="206"/>
      <c r="J391" s="207">
        <f>ROUND(I391*H391,2)</f>
        <v>0</v>
      </c>
      <c r="K391" s="208"/>
      <c r="L391" s="209"/>
      <c r="M391" s="210" t="s">
        <v>1</v>
      </c>
      <c r="N391" s="211" t="s">
        <v>42</v>
      </c>
      <c r="O391" s="78"/>
      <c r="P391" s="188">
        <f>O391*H391</f>
        <v>0</v>
      </c>
      <c r="Q391" s="188">
        <v>0</v>
      </c>
      <c r="R391" s="188">
        <f>Q391*H391</f>
        <v>0</v>
      </c>
      <c r="S391" s="188">
        <v>0</v>
      </c>
      <c r="T391" s="189">
        <f>S391*H391</f>
        <v>0</v>
      </c>
      <c r="U391" s="38"/>
      <c r="V391" s="38"/>
      <c r="W391" s="38"/>
      <c r="X391" s="38"/>
      <c r="Y391" s="38"/>
      <c r="Z391" s="38"/>
      <c r="AA391" s="38"/>
      <c r="AB391" s="38"/>
      <c r="AC391" s="38"/>
      <c r="AD391" s="38"/>
      <c r="AE391" s="38"/>
      <c r="AR391" s="190" t="s">
        <v>103</v>
      </c>
      <c r="AT391" s="190" t="s">
        <v>201</v>
      </c>
      <c r="AU391" s="190" t="s">
        <v>171</v>
      </c>
      <c r="AY391" s="19" t="s">
        <v>165</v>
      </c>
      <c r="BE391" s="191">
        <f>IF(N391="základná",J391,0)</f>
        <v>0</v>
      </c>
      <c r="BF391" s="191">
        <f>IF(N391="znížená",J391,0)</f>
        <v>0</v>
      </c>
      <c r="BG391" s="191">
        <f>IF(N391="zákl. prenesená",J391,0)</f>
        <v>0</v>
      </c>
      <c r="BH391" s="191">
        <f>IF(N391="zníž. prenesená",J391,0)</f>
        <v>0</v>
      </c>
      <c r="BI391" s="191">
        <f>IF(N391="nulová",J391,0)</f>
        <v>0</v>
      </c>
      <c r="BJ391" s="19" t="s">
        <v>171</v>
      </c>
      <c r="BK391" s="191">
        <f>ROUND(I391*H391,2)</f>
        <v>0</v>
      </c>
      <c r="BL391" s="19" t="s">
        <v>91</v>
      </c>
      <c r="BM391" s="190" t="s">
        <v>4464</v>
      </c>
    </row>
    <row r="392" s="2" customFormat="1" ht="24.15" customHeight="1">
      <c r="A392" s="38"/>
      <c r="B392" s="177"/>
      <c r="C392" s="201" t="s">
        <v>1413</v>
      </c>
      <c r="D392" s="201" t="s">
        <v>201</v>
      </c>
      <c r="E392" s="202" t="s">
        <v>4465</v>
      </c>
      <c r="F392" s="203" t="s">
        <v>4210</v>
      </c>
      <c r="G392" s="204" t="s">
        <v>216</v>
      </c>
      <c r="H392" s="205">
        <v>1</v>
      </c>
      <c r="I392" s="206"/>
      <c r="J392" s="207">
        <f>ROUND(I392*H392,2)</f>
        <v>0</v>
      </c>
      <c r="K392" s="208"/>
      <c r="L392" s="209"/>
      <c r="M392" s="210" t="s">
        <v>1</v>
      </c>
      <c r="N392" s="211" t="s">
        <v>42</v>
      </c>
      <c r="O392" s="78"/>
      <c r="P392" s="188">
        <f>O392*H392</f>
        <v>0</v>
      </c>
      <c r="Q392" s="188">
        <v>0</v>
      </c>
      <c r="R392" s="188">
        <f>Q392*H392</f>
        <v>0</v>
      </c>
      <c r="S392" s="188">
        <v>0</v>
      </c>
      <c r="T392" s="189">
        <f>S392*H392</f>
        <v>0</v>
      </c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R392" s="190" t="s">
        <v>103</v>
      </c>
      <c r="AT392" s="190" t="s">
        <v>201</v>
      </c>
      <c r="AU392" s="190" t="s">
        <v>171</v>
      </c>
      <c r="AY392" s="19" t="s">
        <v>165</v>
      </c>
      <c r="BE392" s="191">
        <f>IF(N392="základná",J392,0)</f>
        <v>0</v>
      </c>
      <c r="BF392" s="191">
        <f>IF(N392="znížená",J392,0)</f>
        <v>0</v>
      </c>
      <c r="BG392" s="191">
        <f>IF(N392="zákl. prenesená",J392,0)</f>
        <v>0</v>
      </c>
      <c r="BH392" s="191">
        <f>IF(N392="zníž. prenesená",J392,0)</f>
        <v>0</v>
      </c>
      <c r="BI392" s="191">
        <f>IF(N392="nulová",J392,0)</f>
        <v>0</v>
      </c>
      <c r="BJ392" s="19" t="s">
        <v>171</v>
      </c>
      <c r="BK392" s="191">
        <f>ROUND(I392*H392,2)</f>
        <v>0</v>
      </c>
      <c r="BL392" s="19" t="s">
        <v>91</v>
      </c>
      <c r="BM392" s="190" t="s">
        <v>4466</v>
      </c>
    </row>
    <row r="393" s="2" customFormat="1" ht="24.15" customHeight="1">
      <c r="A393" s="38"/>
      <c r="B393" s="177"/>
      <c r="C393" s="201" t="s">
        <v>1417</v>
      </c>
      <c r="D393" s="201" t="s">
        <v>201</v>
      </c>
      <c r="E393" s="202" t="s">
        <v>4467</v>
      </c>
      <c r="F393" s="203" t="s">
        <v>4213</v>
      </c>
      <c r="G393" s="204" t="s">
        <v>216</v>
      </c>
      <c r="H393" s="205">
        <v>1</v>
      </c>
      <c r="I393" s="206"/>
      <c r="J393" s="207">
        <f>ROUND(I393*H393,2)</f>
        <v>0</v>
      </c>
      <c r="K393" s="208"/>
      <c r="L393" s="209"/>
      <c r="M393" s="210" t="s">
        <v>1</v>
      </c>
      <c r="N393" s="211" t="s">
        <v>42</v>
      </c>
      <c r="O393" s="78"/>
      <c r="P393" s="188">
        <f>O393*H393</f>
        <v>0</v>
      </c>
      <c r="Q393" s="188">
        <v>0</v>
      </c>
      <c r="R393" s="188">
        <f>Q393*H393</f>
        <v>0</v>
      </c>
      <c r="S393" s="188">
        <v>0</v>
      </c>
      <c r="T393" s="189">
        <f>S393*H393</f>
        <v>0</v>
      </c>
      <c r="U393" s="38"/>
      <c r="V393" s="38"/>
      <c r="W393" s="38"/>
      <c r="X393" s="38"/>
      <c r="Y393" s="38"/>
      <c r="Z393" s="38"/>
      <c r="AA393" s="38"/>
      <c r="AB393" s="38"/>
      <c r="AC393" s="38"/>
      <c r="AD393" s="38"/>
      <c r="AE393" s="38"/>
      <c r="AR393" s="190" t="s">
        <v>103</v>
      </c>
      <c r="AT393" s="190" t="s">
        <v>201</v>
      </c>
      <c r="AU393" s="190" t="s">
        <v>171</v>
      </c>
      <c r="AY393" s="19" t="s">
        <v>165</v>
      </c>
      <c r="BE393" s="191">
        <f>IF(N393="základná",J393,0)</f>
        <v>0</v>
      </c>
      <c r="BF393" s="191">
        <f>IF(N393="znížená",J393,0)</f>
        <v>0</v>
      </c>
      <c r="BG393" s="191">
        <f>IF(N393="zákl. prenesená",J393,0)</f>
        <v>0</v>
      </c>
      <c r="BH393" s="191">
        <f>IF(N393="zníž. prenesená",J393,0)</f>
        <v>0</v>
      </c>
      <c r="BI393" s="191">
        <f>IF(N393="nulová",J393,0)</f>
        <v>0</v>
      </c>
      <c r="BJ393" s="19" t="s">
        <v>171</v>
      </c>
      <c r="BK393" s="191">
        <f>ROUND(I393*H393,2)</f>
        <v>0</v>
      </c>
      <c r="BL393" s="19" t="s">
        <v>91</v>
      </c>
      <c r="BM393" s="190" t="s">
        <v>4468</v>
      </c>
    </row>
    <row r="394" s="2" customFormat="1" ht="24.15" customHeight="1">
      <c r="A394" s="38"/>
      <c r="B394" s="177"/>
      <c r="C394" s="201" t="s">
        <v>1421</v>
      </c>
      <c r="D394" s="201" t="s">
        <v>201</v>
      </c>
      <c r="E394" s="202" t="s">
        <v>4215</v>
      </c>
      <c r="F394" s="203" t="s">
        <v>4216</v>
      </c>
      <c r="G394" s="204" t="s">
        <v>216</v>
      </c>
      <c r="H394" s="205">
        <v>1</v>
      </c>
      <c r="I394" s="206"/>
      <c r="J394" s="207">
        <f>ROUND(I394*H394,2)</f>
        <v>0</v>
      </c>
      <c r="K394" s="208"/>
      <c r="L394" s="209"/>
      <c r="M394" s="210" t="s">
        <v>1</v>
      </c>
      <c r="N394" s="211" t="s">
        <v>42</v>
      </c>
      <c r="O394" s="78"/>
      <c r="P394" s="188">
        <f>O394*H394</f>
        <v>0</v>
      </c>
      <c r="Q394" s="188">
        <v>0</v>
      </c>
      <c r="R394" s="188">
        <f>Q394*H394</f>
        <v>0</v>
      </c>
      <c r="S394" s="188">
        <v>0</v>
      </c>
      <c r="T394" s="189">
        <f>S394*H394</f>
        <v>0</v>
      </c>
      <c r="U394" s="38"/>
      <c r="V394" s="38"/>
      <c r="W394" s="38"/>
      <c r="X394" s="38"/>
      <c r="Y394" s="38"/>
      <c r="Z394" s="38"/>
      <c r="AA394" s="38"/>
      <c r="AB394" s="38"/>
      <c r="AC394" s="38"/>
      <c r="AD394" s="38"/>
      <c r="AE394" s="38"/>
      <c r="AR394" s="190" t="s">
        <v>103</v>
      </c>
      <c r="AT394" s="190" t="s">
        <v>201</v>
      </c>
      <c r="AU394" s="190" t="s">
        <v>171</v>
      </c>
      <c r="AY394" s="19" t="s">
        <v>165</v>
      </c>
      <c r="BE394" s="191">
        <f>IF(N394="základná",J394,0)</f>
        <v>0</v>
      </c>
      <c r="BF394" s="191">
        <f>IF(N394="znížená",J394,0)</f>
        <v>0</v>
      </c>
      <c r="BG394" s="191">
        <f>IF(N394="zákl. prenesená",J394,0)</f>
        <v>0</v>
      </c>
      <c r="BH394" s="191">
        <f>IF(N394="zníž. prenesená",J394,0)</f>
        <v>0</v>
      </c>
      <c r="BI394" s="191">
        <f>IF(N394="nulová",J394,0)</f>
        <v>0</v>
      </c>
      <c r="BJ394" s="19" t="s">
        <v>171</v>
      </c>
      <c r="BK394" s="191">
        <f>ROUND(I394*H394,2)</f>
        <v>0</v>
      </c>
      <c r="BL394" s="19" t="s">
        <v>91</v>
      </c>
      <c r="BM394" s="190" t="s">
        <v>4469</v>
      </c>
    </row>
    <row r="395" s="2" customFormat="1" ht="24.15" customHeight="1">
      <c r="A395" s="38"/>
      <c r="B395" s="177"/>
      <c r="C395" s="201" t="s">
        <v>1423</v>
      </c>
      <c r="D395" s="201" t="s">
        <v>201</v>
      </c>
      <c r="E395" s="202" t="s">
        <v>4470</v>
      </c>
      <c r="F395" s="203" t="s">
        <v>4219</v>
      </c>
      <c r="G395" s="204" t="s">
        <v>216</v>
      </c>
      <c r="H395" s="205">
        <v>1</v>
      </c>
      <c r="I395" s="206"/>
      <c r="J395" s="207">
        <f>ROUND(I395*H395,2)</f>
        <v>0</v>
      </c>
      <c r="K395" s="208"/>
      <c r="L395" s="209"/>
      <c r="M395" s="210" t="s">
        <v>1</v>
      </c>
      <c r="N395" s="211" t="s">
        <v>42</v>
      </c>
      <c r="O395" s="78"/>
      <c r="P395" s="188">
        <f>O395*H395</f>
        <v>0</v>
      </c>
      <c r="Q395" s="188">
        <v>0</v>
      </c>
      <c r="R395" s="188">
        <f>Q395*H395</f>
        <v>0</v>
      </c>
      <c r="S395" s="188">
        <v>0</v>
      </c>
      <c r="T395" s="189">
        <f>S395*H395</f>
        <v>0</v>
      </c>
      <c r="U395" s="38"/>
      <c r="V395" s="38"/>
      <c r="W395" s="38"/>
      <c r="X395" s="38"/>
      <c r="Y395" s="38"/>
      <c r="Z395" s="38"/>
      <c r="AA395" s="38"/>
      <c r="AB395" s="38"/>
      <c r="AC395" s="38"/>
      <c r="AD395" s="38"/>
      <c r="AE395" s="38"/>
      <c r="AR395" s="190" t="s">
        <v>103</v>
      </c>
      <c r="AT395" s="190" t="s">
        <v>201</v>
      </c>
      <c r="AU395" s="190" t="s">
        <v>171</v>
      </c>
      <c r="AY395" s="19" t="s">
        <v>165</v>
      </c>
      <c r="BE395" s="191">
        <f>IF(N395="základná",J395,0)</f>
        <v>0</v>
      </c>
      <c r="BF395" s="191">
        <f>IF(N395="znížená",J395,0)</f>
        <v>0</v>
      </c>
      <c r="BG395" s="191">
        <f>IF(N395="zákl. prenesená",J395,0)</f>
        <v>0</v>
      </c>
      <c r="BH395" s="191">
        <f>IF(N395="zníž. prenesená",J395,0)</f>
        <v>0</v>
      </c>
      <c r="BI395" s="191">
        <f>IF(N395="nulová",J395,0)</f>
        <v>0</v>
      </c>
      <c r="BJ395" s="19" t="s">
        <v>171</v>
      </c>
      <c r="BK395" s="191">
        <f>ROUND(I395*H395,2)</f>
        <v>0</v>
      </c>
      <c r="BL395" s="19" t="s">
        <v>91</v>
      </c>
      <c r="BM395" s="190" t="s">
        <v>4471</v>
      </c>
    </row>
    <row r="396" s="2" customFormat="1" ht="24.15" customHeight="1">
      <c r="A396" s="38"/>
      <c r="B396" s="177"/>
      <c r="C396" s="201" t="s">
        <v>1427</v>
      </c>
      <c r="D396" s="201" t="s">
        <v>201</v>
      </c>
      <c r="E396" s="202" t="s">
        <v>4472</v>
      </c>
      <c r="F396" s="203" t="s">
        <v>4473</v>
      </c>
      <c r="G396" s="204" t="s">
        <v>216</v>
      </c>
      <c r="H396" s="205">
        <v>1</v>
      </c>
      <c r="I396" s="206"/>
      <c r="J396" s="207">
        <f>ROUND(I396*H396,2)</f>
        <v>0</v>
      </c>
      <c r="K396" s="208"/>
      <c r="L396" s="209"/>
      <c r="M396" s="210" t="s">
        <v>1</v>
      </c>
      <c r="N396" s="211" t="s">
        <v>42</v>
      </c>
      <c r="O396" s="78"/>
      <c r="P396" s="188">
        <f>O396*H396</f>
        <v>0</v>
      </c>
      <c r="Q396" s="188">
        <v>0</v>
      </c>
      <c r="R396" s="188">
        <f>Q396*H396</f>
        <v>0</v>
      </c>
      <c r="S396" s="188">
        <v>0</v>
      </c>
      <c r="T396" s="189">
        <f>S396*H396</f>
        <v>0</v>
      </c>
      <c r="U396" s="38"/>
      <c r="V396" s="38"/>
      <c r="W396" s="38"/>
      <c r="X396" s="38"/>
      <c r="Y396" s="38"/>
      <c r="Z396" s="38"/>
      <c r="AA396" s="38"/>
      <c r="AB396" s="38"/>
      <c r="AC396" s="38"/>
      <c r="AD396" s="38"/>
      <c r="AE396" s="38"/>
      <c r="AR396" s="190" t="s">
        <v>103</v>
      </c>
      <c r="AT396" s="190" t="s">
        <v>201</v>
      </c>
      <c r="AU396" s="190" t="s">
        <v>171</v>
      </c>
      <c r="AY396" s="19" t="s">
        <v>165</v>
      </c>
      <c r="BE396" s="191">
        <f>IF(N396="základná",J396,0)</f>
        <v>0</v>
      </c>
      <c r="BF396" s="191">
        <f>IF(N396="znížená",J396,0)</f>
        <v>0</v>
      </c>
      <c r="BG396" s="191">
        <f>IF(N396="zákl. prenesená",J396,0)</f>
        <v>0</v>
      </c>
      <c r="BH396" s="191">
        <f>IF(N396="zníž. prenesená",J396,0)</f>
        <v>0</v>
      </c>
      <c r="BI396" s="191">
        <f>IF(N396="nulová",J396,0)</f>
        <v>0</v>
      </c>
      <c r="BJ396" s="19" t="s">
        <v>171</v>
      </c>
      <c r="BK396" s="191">
        <f>ROUND(I396*H396,2)</f>
        <v>0</v>
      </c>
      <c r="BL396" s="19" t="s">
        <v>91</v>
      </c>
      <c r="BM396" s="190" t="s">
        <v>4474</v>
      </c>
    </row>
    <row r="397" s="2" customFormat="1" ht="24.15" customHeight="1">
      <c r="A397" s="38"/>
      <c r="B397" s="177"/>
      <c r="C397" s="201" t="s">
        <v>1431</v>
      </c>
      <c r="D397" s="201" t="s">
        <v>201</v>
      </c>
      <c r="E397" s="202" t="s">
        <v>4475</v>
      </c>
      <c r="F397" s="203" t="s">
        <v>4476</v>
      </c>
      <c r="G397" s="204" t="s">
        <v>216</v>
      </c>
      <c r="H397" s="205">
        <v>1</v>
      </c>
      <c r="I397" s="206"/>
      <c r="J397" s="207">
        <f>ROUND(I397*H397,2)</f>
        <v>0</v>
      </c>
      <c r="K397" s="208"/>
      <c r="L397" s="209"/>
      <c r="M397" s="210" t="s">
        <v>1</v>
      </c>
      <c r="N397" s="211" t="s">
        <v>42</v>
      </c>
      <c r="O397" s="78"/>
      <c r="P397" s="188">
        <f>O397*H397</f>
        <v>0</v>
      </c>
      <c r="Q397" s="188">
        <v>0</v>
      </c>
      <c r="R397" s="188">
        <f>Q397*H397</f>
        <v>0</v>
      </c>
      <c r="S397" s="188">
        <v>0</v>
      </c>
      <c r="T397" s="189">
        <f>S397*H397</f>
        <v>0</v>
      </c>
      <c r="U397" s="38"/>
      <c r="V397" s="38"/>
      <c r="W397" s="38"/>
      <c r="X397" s="38"/>
      <c r="Y397" s="38"/>
      <c r="Z397" s="38"/>
      <c r="AA397" s="38"/>
      <c r="AB397" s="38"/>
      <c r="AC397" s="38"/>
      <c r="AD397" s="38"/>
      <c r="AE397" s="38"/>
      <c r="AR397" s="190" t="s">
        <v>103</v>
      </c>
      <c r="AT397" s="190" t="s">
        <v>201</v>
      </c>
      <c r="AU397" s="190" t="s">
        <v>171</v>
      </c>
      <c r="AY397" s="19" t="s">
        <v>165</v>
      </c>
      <c r="BE397" s="191">
        <f>IF(N397="základná",J397,0)</f>
        <v>0</v>
      </c>
      <c r="BF397" s="191">
        <f>IF(N397="znížená",J397,0)</f>
        <v>0</v>
      </c>
      <c r="BG397" s="191">
        <f>IF(N397="zákl. prenesená",J397,0)</f>
        <v>0</v>
      </c>
      <c r="BH397" s="191">
        <f>IF(N397="zníž. prenesená",J397,0)</f>
        <v>0</v>
      </c>
      <c r="BI397" s="191">
        <f>IF(N397="nulová",J397,0)</f>
        <v>0</v>
      </c>
      <c r="BJ397" s="19" t="s">
        <v>171</v>
      </c>
      <c r="BK397" s="191">
        <f>ROUND(I397*H397,2)</f>
        <v>0</v>
      </c>
      <c r="BL397" s="19" t="s">
        <v>91</v>
      </c>
      <c r="BM397" s="190" t="s">
        <v>4477</v>
      </c>
    </row>
    <row r="398" s="2" customFormat="1" ht="16.5" customHeight="1">
      <c r="A398" s="38"/>
      <c r="B398" s="177"/>
      <c r="C398" s="201" t="s">
        <v>1433</v>
      </c>
      <c r="D398" s="201" t="s">
        <v>201</v>
      </c>
      <c r="E398" s="202" t="s">
        <v>4478</v>
      </c>
      <c r="F398" s="203" t="s">
        <v>4479</v>
      </c>
      <c r="G398" s="204" t="s">
        <v>216</v>
      </c>
      <c r="H398" s="205">
        <v>2</v>
      </c>
      <c r="I398" s="206"/>
      <c r="J398" s="207">
        <f>ROUND(I398*H398,2)</f>
        <v>0</v>
      </c>
      <c r="K398" s="208"/>
      <c r="L398" s="209"/>
      <c r="M398" s="210" t="s">
        <v>1</v>
      </c>
      <c r="N398" s="211" t="s">
        <v>42</v>
      </c>
      <c r="O398" s="78"/>
      <c r="P398" s="188">
        <f>O398*H398</f>
        <v>0</v>
      </c>
      <c r="Q398" s="188">
        <v>0</v>
      </c>
      <c r="R398" s="188">
        <f>Q398*H398</f>
        <v>0</v>
      </c>
      <c r="S398" s="188">
        <v>0</v>
      </c>
      <c r="T398" s="189">
        <f>S398*H398</f>
        <v>0</v>
      </c>
      <c r="U398" s="38"/>
      <c r="V398" s="38"/>
      <c r="W398" s="38"/>
      <c r="X398" s="38"/>
      <c r="Y398" s="38"/>
      <c r="Z398" s="38"/>
      <c r="AA398" s="38"/>
      <c r="AB398" s="38"/>
      <c r="AC398" s="38"/>
      <c r="AD398" s="38"/>
      <c r="AE398" s="38"/>
      <c r="AR398" s="190" t="s">
        <v>103</v>
      </c>
      <c r="AT398" s="190" t="s">
        <v>201</v>
      </c>
      <c r="AU398" s="190" t="s">
        <v>171</v>
      </c>
      <c r="AY398" s="19" t="s">
        <v>165</v>
      </c>
      <c r="BE398" s="191">
        <f>IF(N398="základná",J398,0)</f>
        <v>0</v>
      </c>
      <c r="BF398" s="191">
        <f>IF(N398="znížená",J398,0)</f>
        <v>0</v>
      </c>
      <c r="BG398" s="191">
        <f>IF(N398="zákl. prenesená",J398,0)</f>
        <v>0</v>
      </c>
      <c r="BH398" s="191">
        <f>IF(N398="zníž. prenesená",J398,0)</f>
        <v>0</v>
      </c>
      <c r="BI398" s="191">
        <f>IF(N398="nulová",J398,0)</f>
        <v>0</v>
      </c>
      <c r="BJ398" s="19" t="s">
        <v>171</v>
      </c>
      <c r="BK398" s="191">
        <f>ROUND(I398*H398,2)</f>
        <v>0</v>
      </c>
      <c r="BL398" s="19" t="s">
        <v>91</v>
      </c>
      <c r="BM398" s="190" t="s">
        <v>4480</v>
      </c>
    </row>
    <row r="399" s="2" customFormat="1" ht="16.5" customHeight="1">
      <c r="A399" s="38"/>
      <c r="B399" s="177"/>
      <c r="C399" s="201" t="s">
        <v>1437</v>
      </c>
      <c r="D399" s="201" t="s">
        <v>201</v>
      </c>
      <c r="E399" s="202" t="s">
        <v>4358</v>
      </c>
      <c r="F399" s="203" t="s">
        <v>4359</v>
      </c>
      <c r="G399" s="204" t="s">
        <v>216</v>
      </c>
      <c r="H399" s="205">
        <v>12</v>
      </c>
      <c r="I399" s="206"/>
      <c r="J399" s="207">
        <f>ROUND(I399*H399,2)</f>
        <v>0</v>
      </c>
      <c r="K399" s="208"/>
      <c r="L399" s="209"/>
      <c r="M399" s="210" t="s">
        <v>1</v>
      </c>
      <c r="N399" s="211" t="s">
        <v>42</v>
      </c>
      <c r="O399" s="78"/>
      <c r="P399" s="188">
        <f>O399*H399</f>
        <v>0</v>
      </c>
      <c r="Q399" s="188">
        <v>0</v>
      </c>
      <c r="R399" s="188">
        <f>Q399*H399</f>
        <v>0</v>
      </c>
      <c r="S399" s="188">
        <v>0</v>
      </c>
      <c r="T399" s="189">
        <f>S399*H399</f>
        <v>0</v>
      </c>
      <c r="U399" s="38"/>
      <c r="V399" s="38"/>
      <c r="W399" s="38"/>
      <c r="X399" s="38"/>
      <c r="Y399" s="38"/>
      <c r="Z399" s="38"/>
      <c r="AA399" s="38"/>
      <c r="AB399" s="38"/>
      <c r="AC399" s="38"/>
      <c r="AD399" s="38"/>
      <c r="AE399" s="38"/>
      <c r="AR399" s="190" t="s">
        <v>103</v>
      </c>
      <c r="AT399" s="190" t="s">
        <v>201</v>
      </c>
      <c r="AU399" s="190" t="s">
        <v>171</v>
      </c>
      <c r="AY399" s="19" t="s">
        <v>165</v>
      </c>
      <c r="BE399" s="191">
        <f>IF(N399="základná",J399,0)</f>
        <v>0</v>
      </c>
      <c r="BF399" s="191">
        <f>IF(N399="znížená",J399,0)</f>
        <v>0</v>
      </c>
      <c r="BG399" s="191">
        <f>IF(N399="zákl. prenesená",J399,0)</f>
        <v>0</v>
      </c>
      <c r="BH399" s="191">
        <f>IF(N399="zníž. prenesená",J399,0)</f>
        <v>0</v>
      </c>
      <c r="BI399" s="191">
        <f>IF(N399="nulová",J399,0)</f>
        <v>0</v>
      </c>
      <c r="BJ399" s="19" t="s">
        <v>171</v>
      </c>
      <c r="BK399" s="191">
        <f>ROUND(I399*H399,2)</f>
        <v>0</v>
      </c>
      <c r="BL399" s="19" t="s">
        <v>91</v>
      </c>
      <c r="BM399" s="190" t="s">
        <v>4481</v>
      </c>
    </row>
    <row r="400" s="2" customFormat="1" ht="16.5" customHeight="1">
      <c r="A400" s="38"/>
      <c r="B400" s="177"/>
      <c r="C400" s="201" t="s">
        <v>1441</v>
      </c>
      <c r="D400" s="201" t="s">
        <v>201</v>
      </c>
      <c r="E400" s="202" t="s">
        <v>4482</v>
      </c>
      <c r="F400" s="203" t="s">
        <v>4483</v>
      </c>
      <c r="G400" s="204" t="s">
        <v>216</v>
      </c>
      <c r="H400" s="205">
        <v>2</v>
      </c>
      <c r="I400" s="206"/>
      <c r="J400" s="207">
        <f>ROUND(I400*H400,2)</f>
        <v>0</v>
      </c>
      <c r="K400" s="208"/>
      <c r="L400" s="209"/>
      <c r="M400" s="210" t="s">
        <v>1</v>
      </c>
      <c r="N400" s="211" t="s">
        <v>42</v>
      </c>
      <c r="O400" s="78"/>
      <c r="P400" s="188">
        <f>O400*H400</f>
        <v>0</v>
      </c>
      <c r="Q400" s="188">
        <v>0</v>
      </c>
      <c r="R400" s="188">
        <f>Q400*H400</f>
        <v>0</v>
      </c>
      <c r="S400" s="188">
        <v>0</v>
      </c>
      <c r="T400" s="189">
        <f>S400*H400</f>
        <v>0</v>
      </c>
      <c r="U400" s="38"/>
      <c r="V400" s="38"/>
      <c r="W400" s="38"/>
      <c r="X400" s="38"/>
      <c r="Y400" s="38"/>
      <c r="Z400" s="38"/>
      <c r="AA400" s="38"/>
      <c r="AB400" s="38"/>
      <c r="AC400" s="38"/>
      <c r="AD400" s="38"/>
      <c r="AE400" s="38"/>
      <c r="AR400" s="190" t="s">
        <v>103</v>
      </c>
      <c r="AT400" s="190" t="s">
        <v>201</v>
      </c>
      <c r="AU400" s="190" t="s">
        <v>171</v>
      </c>
      <c r="AY400" s="19" t="s">
        <v>165</v>
      </c>
      <c r="BE400" s="191">
        <f>IF(N400="základná",J400,0)</f>
        <v>0</v>
      </c>
      <c r="BF400" s="191">
        <f>IF(N400="znížená",J400,0)</f>
        <v>0</v>
      </c>
      <c r="BG400" s="191">
        <f>IF(N400="zákl. prenesená",J400,0)</f>
        <v>0</v>
      </c>
      <c r="BH400" s="191">
        <f>IF(N400="zníž. prenesená",J400,0)</f>
        <v>0</v>
      </c>
      <c r="BI400" s="191">
        <f>IF(N400="nulová",J400,0)</f>
        <v>0</v>
      </c>
      <c r="BJ400" s="19" t="s">
        <v>171</v>
      </c>
      <c r="BK400" s="191">
        <f>ROUND(I400*H400,2)</f>
        <v>0</v>
      </c>
      <c r="BL400" s="19" t="s">
        <v>91</v>
      </c>
      <c r="BM400" s="190" t="s">
        <v>4484</v>
      </c>
    </row>
    <row r="401" s="2" customFormat="1">
      <c r="A401" s="38"/>
      <c r="B401" s="39"/>
      <c r="C401" s="38"/>
      <c r="D401" s="193" t="s">
        <v>1053</v>
      </c>
      <c r="E401" s="38"/>
      <c r="F401" s="236" t="s">
        <v>4354</v>
      </c>
      <c r="G401" s="38"/>
      <c r="H401" s="38"/>
      <c r="I401" s="237"/>
      <c r="J401" s="38"/>
      <c r="K401" s="38"/>
      <c r="L401" s="39"/>
      <c r="M401" s="238"/>
      <c r="N401" s="239"/>
      <c r="O401" s="78"/>
      <c r="P401" s="78"/>
      <c r="Q401" s="78"/>
      <c r="R401" s="78"/>
      <c r="S401" s="78"/>
      <c r="T401" s="79"/>
      <c r="U401" s="38"/>
      <c r="V401" s="38"/>
      <c r="W401" s="38"/>
      <c r="X401" s="38"/>
      <c r="Y401" s="38"/>
      <c r="Z401" s="38"/>
      <c r="AA401" s="38"/>
      <c r="AB401" s="38"/>
      <c r="AC401" s="38"/>
      <c r="AD401" s="38"/>
      <c r="AE401" s="38"/>
      <c r="AT401" s="19" t="s">
        <v>1053</v>
      </c>
      <c r="AU401" s="19" t="s">
        <v>171</v>
      </c>
    </row>
    <row r="402" s="2" customFormat="1" ht="16.5" customHeight="1">
      <c r="A402" s="38"/>
      <c r="B402" s="177"/>
      <c r="C402" s="201" t="s">
        <v>1443</v>
      </c>
      <c r="D402" s="201" t="s">
        <v>201</v>
      </c>
      <c r="E402" s="202" t="s">
        <v>4370</v>
      </c>
      <c r="F402" s="203" t="s">
        <v>4362</v>
      </c>
      <c r="G402" s="204" t="s">
        <v>216</v>
      </c>
      <c r="H402" s="205">
        <v>5</v>
      </c>
      <c r="I402" s="206"/>
      <c r="J402" s="207">
        <f>ROUND(I402*H402,2)</f>
        <v>0</v>
      </c>
      <c r="K402" s="208"/>
      <c r="L402" s="209"/>
      <c r="M402" s="210" t="s">
        <v>1</v>
      </c>
      <c r="N402" s="211" t="s">
        <v>42</v>
      </c>
      <c r="O402" s="78"/>
      <c r="P402" s="188">
        <f>O402*H402</f>
        <v>0</v>
      </c>
      <c r="Q402" s="188">
        <v>0</v>
      </c>
      <c r="R402" s="188">
        <f>Q402*H402</f>
        <v>0</v>
      </c>
      <c r="S402" s="188">
        <v>0</v>
      </c>
      <c r="T402" s="189">
        <f>S402*H402</f>
        <v>0</v>
      </c>
      <c r="U402" s="38"/>
      <c r="V402" s="38"/>
      <c r="W402" s="38"/>
      <c r="X402" s="38"/>
      <c r="Y402" s="38"/>
      <c r="Z402" s="38"/>
      <c r="AA402" s="38"/>
      <c r="AB402" s="38"/>
      <c r="AC402" s="38"/>
      <c r="AD402" s="38"/>
      <c r="AE402" s="38"/>
      <c r="AR402" s="190" t="s">
        <v>103</v>
      </c>
      <c r="AT402" s="190" t="s">
        <v>201</v>
      </c>
      <c r="AU402" s="190" t="s">
        <v>171</v>
      </c>
      <c r="AY402" s="19" t="s">
        <v>165</v>
      </c>
      <c r="BE402" s="191">
        <f>IF(N402="základná",J402,0)</f>
        <v>0</v>
      </c>
      <c r="BF402" s="191">
        <f>IF(N402="znížená",J402,0)</f>
        <v>0</v>
      </c>
      <c r="BG402" s="191">
        <f>IF(N402="zákl. prenesená",J402,0)</f>
        <v>0</v>
      </c>
      <c r="BH402" s="191">
        <f>IF(N402="zníž. prenesená",J402,0)</f>
        <v>0</v>
      </c>
      <c r="BI402" s="191">
        <f>IF(N402="nulová",J402,0)</f>
        <v>0</v>
      </c>
      <c r="BJ402" s="19" t="s">
        <v>171</v>
      </c>
      <c r="BK402" s="191">
        <f>ROUND(I402*H402,2)</f>
        <v>0</v>
      </c>
      <c r="BL402" s="19" t="s">
        <v>91</v>
      </c>
      <c r="BM402" s="190" t="s">
        <v>4485</v>
      </c>
    </row>
    <row r="403" s="2" customFormat="1" ht="16.5" customHeight="1">
      <c r="A403" s="38"/>
      <c r="B403" s="177"/>
      <c r="C403" s="201" t="s">
        <v>1445</v>
      </c>
      <c r="D403" s="201" t="s">
        <v>201</v>
      </c>
      <c r="E403" s="202" t="s">
        <v>4372</v>
      </c>
      <c r="F403" s="203" t="s">
        <v>4373</v>
      </c>
      <c r="G403" s="204" t="s">
        <v>216</v>
      </c>
      <c r="H403" s="205">
        <v>5</v>
      </c>
      <c r="I403" s="206"/>
      <c r="J403" s="207">
        <f>ROUND(I403*H403,2)</f>
        <v>0</v>
      </c>
      <c r="K403" s="208"/>
      <c r="L403" s="209"/>
      <c r="M403" s="210" t="s">
        <v>1</v>
      </c>
      <c r="N403" s="211" t="s">
        <v>42</v>
      </c>
      <c r="O403" s="78"/>
      <c r="P403" s="188">
        <f>O403*H403</f>
        <v>0</v>
      </c>
      <c r="Q403" s="188">
        <v>0</v>
      </c>
      <c r="R403" s="188">
        <f>Q403*H403</f>
        <v>0</v>
      </c>
      <c r="S403" s="188">
        <v>0</v>
      </c>
      <c r="T403" s="189">
        <f>S403*H403</f>
        <v>0</v>
      </c>
      <c r="U403" s="38"/>
      <c r="V403" s="38"/>
      <c r="W403" s="38"/>
      <c r="X403" s="38"/>
      <c r="Y403" s="38"/>
      <c r="Z403" s="38"/>
      <c r="AA403" s="38"/>
      <c r="AB403" s="38"/>
      <c r="AC403" s="38"/>
      <c r="AD403" s="38"/>
      <c r="AE403" s="38"/>
      <c r="AR403" s="190" t="s">
        <v>103</v>
      </c>
      <c r="AT403" s="190" t="s">
        <v>201</v>
      </c>
      <c r="AU403" s="190" t="s">
        <v>171</v>
      </c>
      <c r="AY403" s="19" t="s">
        <v>165</v>
      </c>
      <c r="BE403" s="191">
        <f>IF(N403="základná",J403,0)</f>
        <v>0</v>
      </c>
      <c r="BF403" s="191">
        <f>IF(N403="znížená",J403,0)</f>
        <v>0</v>
      </c>
      <c r="BG403" s="191">
        <f>IF(N403="zákl. prenesená",J403,0)</f>
        <v>0</v>
      </c>
      <c r="BH403" s="191">
        <f>IF(N403="zníž. prenesená",J403,0)</f>
        <v>0</v>
      </c>
      <c r="BI403" s="191">
        <f>IF(N403="nulová",J403,0)</f>
        <v>0</v>
      </c>
      <c r="BJ403" s="19" t="s">
        <v>171</v>
      </c>
      <c r="BK403" s="191">
        <f>ROUND(I403*H403,2)</f>
        <v>0</v>
      </c>
      <c r="BL403" s="19" t="s">
        <v>91</v>
      </c>
      <c r="BM403" s="190" t="s">
        <v>4486</v>
      </c>
    </row>
    <row r="404" s="2" customFormat="1" ht="16.5" customHeight="1">
      <c r="A404" s="38"/>
      <c r="B404" s="177"/>
      <c r="C404" s="201" t="s">
        <v>1449</v>
      </c>
      <c r="D404" s="201" t="s">
        <v>201</v>
      </c>
      <c r="E404" s="202" t="s">
        <v>4375</v>
      </c>
      <c r="F404" s="203" t="s">
        <v>4376</v>
      </c>
      <c r="G404" s="204" t="s">
        <v>216</v>
      </c>
      <c r="H404" s="205">
        <v>5</v>
      </c>
      <c r="I404" s="206"/>
      <c r="J404" s="207">
        <f>ROUND(I404*H404,2)</f>
        <v>0</v>
      </c>
      <c r="K404" s="208"/>
      <c r="L404" s="209"/>
      <c r="M404" s="210" t="s">
        <v>1</v>
      </c>
      <c r="N404" s="211" t="s">
        <v>42</v>
      </c>
      <c r="O404" s="78"/>
      <c r="P404" s="188">
        <f>O404*H404</f>
        <v>0</v>
      </c>
      <c r="Q404" s="188">
        <v>0</v>
      </c>
      <c r="R404" s="188">
        <f>Q404*H404</f>
        <v>0</v>
      </c>
      <c r="S404" s="188">
        <v>0</v>
      </c>
      <c r="T404" s="189">
        <f>S404*H404</f>
        <v>0</v>
      </c>
      <c r="U404" s="38"/>
      <c r="V404" s="38"/>
      <c r="W404" s="38"/>
      <c r="X404" s="38"/>
      <c r="Y404" s="38"/>
      <c r="Z404" s="38"/>
      <c r="AA404" s="38"/>
      <c r="AB404" s="38"/>
      <c r="AC404" s="38"/>
      <c r="AD404" s="38"/>
      <c r="AE404" s="38"/>
      <c r="AR404" s="190" t="s">
        <v>103</v>
      </c>
      <c r="AT404" s="190" t="s">
        <v>201</v>
      </c>
      <c r="AU404" s="190" t="s">
        <v>171</v>
      </c>
      <c r="AY404" s="19" t="s">
        <v>165</v>
      </c>
      <c r="BE404" s="191">
        <f>IF(N404="základná",J404,0)</f>
        <v>0</v>
      </c>
      <c r="BF404" s="191">
        <f>IF(N404="znížená",J404,0)</f>
        <v>0</v>
      </c>
      <c r="BG404" s="191">
        <f>IF(N404="zákl. prenesená",J404,0)</f>
        <v>0</v>
      </c>
      <c r="BH404" s="191">
        <f>IF(N404="zníž. prenesená",J404,0)</f>
        <v>0</v>
      </c>
      <c r="BI404" s="191">
        <f>IF(N404="nulová",J404,0)</f>
        <v>0</v>
      </c>
      <c r="BJ404" s="19" t="s">
        <v>171</v>
      </c>
      <c r="BK404" s="191">
        <f>ROUND(I404*H404,2)</f>
        <v>0</v>
      </c>
      <c r="BL404" s="19" t="s">
        <v>91</v>
      </c>
      <c r="BM404" s="190" t="s">
        <v>4487</v>
      </c>
    </row>
    <row r="405" s="2" customFormat="1" ht="16.5" customHeight="1">
      <c r="A405" s="38"/>
      <c r="B405" s="177"/>
      <c r="C405" s="201" t="s">
        <v>1451</v>
      </c>
      <c r="D405" s="201" t="s">
        <v>201</v>
      </c>
      <c r="E405" s="202" t="s">
        <v>4378</v>
      </c>
      <c r="F405" s="203" t="s">
        <v>4362</v>
      </c>
      <c r="G405" s="204" t="s">
        <v>216</v>
      </c>
      <c r="H405" s="205">
        <v>3</v>
      </c>
      <c r="I405" s="206"/>
      <c r="J405" s="207">
        <f>ROUND(I405*H405,2)</f>
        <v>0</v>
      </c>
      <c r="K405" s="208"/>
      <c r="L405" s="209"/>
      <c r="M405" s="210" t="s">
        <v>1</v>
      </c>
      <c r="N405" s="211" t="s">
        <v>42</v>
      </c>
      <c r="O405" s="78"/>
      <c r="P405" s="188">
        <f>O405*H405</f>
        <v>0</v>
      </c>
      <c r="Q405" s="188">
        <v>0</v>
      </c>
      <c r="R405" s="188">
        <f>Q405*H405</f>
        <v>0</v>
      </c>
      <c r="S405" s="188">
        <v>0</v>
      </c>
      <c r="T405" s="189">
        <f>S405*H405</f>
        <v>0</v>
      </c>
      <c r="U405" s="38"/>
      <c r="V405" s="38"/>
      <c r="W405" s="38"/>
      <c r="X405" s="38"/>
      <c r="Y405" s="38"/>
      <c r="Z405" s="38"/>
      <c r="AA405" s="38"/>
      <c r="AB405" s="38"/>
      <c r="AC405" s="38"/>
      <c r="AD405" s="38"/>
      <c r="AE405" s="38"/>
      <c r="AR405" s="190" t="s">
        <v>103</v>
      </c>
      <c r="AT405" s="190" t="s">
        <v>201</v>
      </c>
      <c r="AU405" s="190" t="s">
        <v>171</v>
      </c>
      <c r="AY405" s="19" t="s">
        <v>165</v>
      </c>
      <c r="BE405" s="191">
        <f>IF(N405="základná",J405,0)</f>
        <v>0</v>
      </c>
      <c r="BF405" s="191">
        <f>IF(N405="znížená",J405,0)</f>
        <v>0</v>
      </c>
      <c r="BG405" s="191">
        <f>IF(N405="zákl. prenesená",J405,0)</f>
        <v>0</v>
      </c>
      <c r="BH405" s="191">
        <f>IF(N405="zníž. prenesená",J405,0)</f>
        <v>0</v>
      </c>
      <c r="BI405" s="191">
        <f>IF(N405="nulová",J405,0)</f>
        <v>0</v>
      </c>
      <c r="BJ405" s="19" t="s">
        <v>171</v>
      </c>
      <c r="BK405" s="191">
        <f>ROUND(I405*H405,2)</f>
        <v>0</v>
      </c>
      <c r="BL405" s="19" t="s">
        <v>91</v>
      </c>
      <c r="BM405" s="190" t="s">
        <v>4488</v>
      </c>
    </row>
    <row r="406" s="2" customFormat="1" ht="16.5" customHeight="1">
      <c r="A406" s="38"/>
      <c r="B406" s="177"/>
      <c r="C406" s="201" t="s">
        <v>1453</v>
      </c>
      <c r="D406" s="201" t="s">
        <v>201</v>
      </c>
      <c r="E406" s="202" t="s">
        <v>4380</v>
      </c>
      <c r="F406" s="203" t="s">
        <v>4381</v>
      </c>
      <c r="G406" s="204" t="s">
        <v>216</v>
      </c>
      <c r="H406" s="205">
        <v>3</v>
      </c>
      <c r="I406" s="206"/>
      <c r="J406" s="207">
        <f>ROUND(I406*H406,2)</f>
        <v>0</v>
      </c>
      <c r="K406" s="208"/>
      <c r="L406" s="209"/>
      <c r="M406" s="210" t="s">
        <v>1</v>
      </c>
      <c r="N406" s="211" t="s">
        <v>42</v>
      </c>
      <c r="O406" s="78"/>
      <c r="P406" s="188">
        <f>O406*H406</f>
        <v>0</v>
      </c>
      <c r="Q406" s="188">
        <v>0</v>
      </c>
      <c r="R406" s="188">
        <f>Q406*H406</f>
        <v>0</v>
      </c>
      <c r="S406" s="188">
        <v>0</v>
      </c>
      <c r="T406" s="189">
        <f>S406*H406</f>
        <v>0</v>
      </c>
      <c r="U406" s="38"/>
      <c r="V406" s="38"/>
      <c r="W406" s="38"/>
      <c r="X406" s="38"/>
      <c r="Y406" s="38"/>
      <c r="Z406" s="38"/>
      <c r="AA406" s="38"/>
      <c r="AB406" s="38"/>
      <c r="AC406" s="38"/>
      <c r="AD406" s="38"/>
      <c r="AE406" s="38"/>
      <c r="AR406" s="190" t="s">
        <v>103</v>
      </c>
      <c r="AT406" s="190" t="s">
        <v>201</v>
      </c>
      <c r="AU406" s="190" t="s">
        <v>171</v>
      </c>
      <c r="AY406" s="19" t="s">
        <v>165</v>
      </c>
      <c r="BE406" s="191">
        <f>IF(N406="základná",J406,0)</f>
        <v>0</v>
      </c>
      <c r="BF406" s="191">
        <f>IF(N406="znížená",J406,0)</f>
        <v>0</v>
      </c>
      <c r="BG406" s="191">
        <f>IF(N406="zákl. prenesená",J406,0)</f>
        <v>0</v>
      </c>
      <c r="BH406" s="191">
        <f>IF(N406="zníž. prenesená",J406,0)</f>
        <v>0</v>
      </c>
      <c r="BI406" s="191">
        <f>IF(N406="nulová",J406,0)</f>
        <v>0</v>
      </c>
      <c r="BJ406" s="19" t="s">
        <v>171</v>
      </c>
      <c r="BK406" s="191">
        <f>ROUND(I406*H406,2)</f>
        <v>0</v>
      </c>
      <c r="BL406" s="19" t="s">
        <v>91</v>
      </c>
      <c r="BM406" s="190" t="s">
        <v>4489</v>
      </c>
    </row>
    <row r="407" s="2" customFormat="1" ht="16.5" customHeight="1">
      <c r="A407" s="38"/>
      <c r="B407" s="177"/>
      <c r="C407" s="201" t="s">
        <v>1457</v>
      </c>
      <c r="D407" s="201" t="s">
        <v>201</v>
      </c>
      <c r="E407" s="202" t="s">
        <v>4383</v>
      </c>
      <c r="F407" s="203" t="s">
        <v>4384</v>
      </c>
      <c r="G407" s="204" t="s">
        <v>216</v>
      </c>
      <c r="H407" s="205">
        <v>3</v>
      </c>
      <c r="I407" s="206"/>
      <c r="J407" s="207">
        <f>ROUND(I407*H407,2)</f>
        <v>0</v>
      </c>
      <c r="K407" s="208"/>
      <c r="L407" s="209"/>
      <c r="M407" s="210" t="s">
        <v>1</v>
      </c>
      <c r="N407" s="211" t="s">
        <v>42</v>
      </c>
      <c r="O407" s="78"/>
      <c r="P407" s="188">
        <f>O407*H407</f>
        <v>0</v>
      </c>
      <c r="Q407" s="188">
        <v>0</v>
      </c>
      <c r="R407" s="188">
        <f>Q407*H407</f>
        <v>0</v>
      </c>
      <c r="S407" s="188">
        <v>0</v>
      </c>
      <c r="T407" s="189">
        <f>S407*H407</f>
        <v>0</v>
      </c>
      <c r="U407" s="38"/>
      <c r="V407" s="38"/>
      <c r="W407" s="38"/>
      <c r="X407" s="38"/>
      <c r="Y407" s="38"/>
      <c r="Z407" s="38"/>
      <c r="AA407" s="38"/>
      <c r="AB407" s="38"/>
      <c r="AC407" s="38"/>
      <c r="AD407" s="38"/>
      <c r="AE407" s="38"/>
      <c r="AR407" s="190" t="s">
        <v>103</v>
      </c>
      <c r="AT407" s="190" t="s">
        <v>201</v>
      </c>
      <c r="AU407" s="190" t="s">
        <v>171</v>
      </c>
      <c r="AY407" s="19" t="s">
        <v>165</v>
      </c>
      <c r="BE407" s="191">
        <f>IF(N407="základná",J407,0)</f>
        <v>0</v>
      </c>
      <c r="BF407" s="191">
        <f>IF(N407="znížená",J407,0)</f>
        <v>0</v>
      </c>
      <c r="BG407" s="191">
        <f>IF(N407="zákl. prenesená",J407,0)</f>
        <v>0</v>
      </c>
      <c r="BH407" s="191">
        <f>IF(N407="zníž. prenesená",J407,0)</f>
        <v>0</v>
      </c>
      <c r="BI407" s="191">
        <f>IF(N407="nulová",J407,0)</f>
        <v>0</v>
      </c>
      <c r="BJ407" s="19" t="s">
        <v>171</v>
      </c>
      <c r="BK407" s="191">
        <f>ROUND(I407*H407,2)</f>
        <v>0</v>
      </c>
      <c r="BL407" s="19" t="s">
        <v>91</v>
      </c>
      <c r="BM407" s="190" t="s">
        <v>4490</v>
      </c>
    </row>
    <row r="408" s="2" customFormat="1" ht="16.5" customHeight="1">
      <c r="A408" s="38"/>
      <c r="B408" s="177"/>
      <c r="C408" s="201" t="s">
        <v>1461</v>
      </c>
      <c r="D408" s="201" t="s">
        <v>201</v>
      </c>
      <c r="E408" s="202" t="s">
        <v>4386</v>
      </c>
      <c r="F408" s="203" t="s">
        <v>4387</v>
      </c>
      <c r="G408" s="204" t="s">
        <v>216</v>
      </c>
      <c r="H408" s="205">
        <v>1</v>
      </c>
      <c r="I408" s="206"/>
      <c r="J408" s="207">
        <f>ROUND(I408*H408,2)</f>
        <v>0</v>
      </c>
      <c r="K408" s="208"/>
      <c r="L408" s="209"/>
      <c r="M408" s="210" t="s">
        <v>1</v>
      </c>
      <c r="N408" s="211" t="s">
        <v>42</v>
      </c>
      <c r="O408" s="78"/>
      <c r="P408" s="188">
        <f>O408*H408</f>
        <v>0</v>
      </c>
      <c r="Q408" s="188">
        <v>0</v>
      </c>
      <c r="R408" s="188">
        <f>Q408*H408</f>
        <v>0</v>
      </c>
      <c r="S408" s="188">
        <v>0</v>
      </c>
      <c r="T408" s="189">
        <f>S408*H408</f>
        <v>0</v>
      </c>
      <c r="U408" s="38"/>
      <c r="V408" s="38"/>
      <c r="W408" s="38"/>
      <c r="X408" s="38"/>
      <c r="Y408" s="38"/>
      <c r="Z408" s="38"/>
      <c r="AA408" s="38"/>
      <c r="AB408" s="38"/>
      <c r="AC408" s="38"/>
      <c r="AD408" s="38"/>
      <c r="AE408" s="38"/>
      <c r="AR408" s="190" t="s">
        <v>103</v>
      </c>
      <c r="AT408" s="190" t="s">
        <v>201</v>
      </c>
      <c r="AU408" s="190" t="s">
        <v>171</v>
      </c>
      <c r="AY408" s="19" t="s">
        <v>165</v>
      </c>
      <c r="BE408" s="191">
        <f>IF(N408="základná",J408,0)</f>
        <v>0</v>
      </c>
      <c r="BF408" s="191">
        <f>IF(N408="znížená",J408,0)</f>
        <v>0</v>
      </c>
      <c r="BG408" s="191">
        <f>IF(N408="zákl. prenesená",J408,0)</f>
        <v>0</v>
      </c>
      <c r="BH408" s="191">
        <f>IF(N408="zníž. prenesená",J408,0)</f>
        <v>0</v>
      </c>
      <c r="BI408" s="191">
        <f>IF(N408="nulová",J408,0)</f>
        <v>0</v>
      </c>
      <c r="BJ408" s="19" t="s">
        <v>171</v>
      </c>
      <c r="BK408" s="191">
        <f>ROUND(I408*H408,2)</f>
        <v>0</v>
      </c>
      <c r="BL408" s="19" t="s">
        <v>91</v>
      </c>
      <c r="BM408" s="190" t="s">
        <v>4491</v>
      </c>
    </row>
    <row r="409" s="2" customFormat="1" ht="16.5" customHeight="1">
      <c r="A409" s="38"/>
      <c r="B409" s="177"/>
      <c r="C409" s="201" t="s">
        <v>1465</v>
      </c>
      <c r="D409" s="201" t="s">
        <v>201</v>
      </c>
      <c r="E409" s="202" t="s">
        <v>4364</v>
      </c>
      <c r="F409" s="203" t="s">
        <v>4365</v>
      </c>
      <c r="G409" s="204" t="s">
        <v>216</v>
      </c>
      <c r="H409" s="205">
        <v>1</v>
      </c>
      <c r="I409" s="206"/>
      <c r="J409" s="207">
        <f>ROUND(I409*H409,2)</f>
        <v>0</v>
      </c>
      <c r="K409" s="208"/>
      <c r="L409" s="209"/>
      <c r="M409" s="210" t="s">
        <v>1</v>
      </c>
      <c r="N409" s="211" t="s">
        <v>42</v>
      </c>
      <c r="O409" s="78"/>
      <c r="P409" s="188">
        <f>O409*H409</f>
        <v>0</v>
      </c>
      <c r="Q409" s="188">
        <v>0</v>
      </c>
      <c r="R409" s="188">
        <f>Q409*H409</f>
        <v>0</v>
      </c>
      <c r="S409" s="188">
        <v>0</v>
      </c>
      <c r="T409" s="189">
        <f>S409*H409</f>
        <v>0</v>
      </c>
      <c r="U409" s="38"/>
      <c r="V409" s="38"/>
      <c r="W409" s="38"/>
      <c r="X409" s="38"/>
      <c r="Y409" s="38"/>
      <c r="Z409" s="38"/>
      <c r="AA409" s="38"/>
      <c r="AB409" s="38"/>
      <c r="AC409" s="38"/>
      <c r="AD409" s="38"/>
      <c r="AE409" s="38"/>
      <c r="AR409" s="190" t="s">
        <v>103</v>
      </c>
      <c r="AT409" s="190" t="s">
        <v>201</v>
      </c>
      <c r="AU409" s="190" t="s">
        <v>171</v>
      </c>
      <c r="AY409" s="19" t="s">
        <v>165</v>
      </c>
      <c r="BE409" s="191">
        <f>IF(N409="základná",J409,0)</f>
        <v>0</v>
      </c>
      <c r="BF409" s="191">
        <f>IF(N409="znížená",J409,0)</f>
        <v>0</v>
      </c>
      <c r="BG409" s="191">
        <f>IF(N409="zákl. prenesená",J409,0)</f>
        <v>0</v>
      </c>
      <c r="BH409" s="191">
        <f>IF(N409="zníž. prenesená",J409,0)</f>
        <v>0</v>
      </c>
      <c r="BI409" s="191">
        <f>IF(N409="nulová",J409,0)</f>
        <v>0</v>
      </c>
      <c r="BJ409" s="19" t="s">
        <v>171</v>
      </c>
      <c r="BK409" s="191">
        <f>ROUND(I409*H409,2)</f>
        <v>0</v>
      </c>
      <c r="BL409" s="19" t="s">
        <v>91</v>
      </c>
      <c r="BM409" s="190" t="s">
        <v>4492</v>
      </c>
    </row>
    <row r="410" s="2" customFormat="1" ht="16.5" customHeight="1">
      <c r="A410" s="38"/>
      <c r="B410" s="177"/>
      <c r="C410" s="201" t="s">
        <v>1469</v>
      </c>
      <c r="D410" s="201" t="s">
        <v>201</v>
      </c>
      <c r="E410" s="202" t="s">
        <v>4367</v>
      </c>
      <c r="F410" s="203" t="s">
        <v>4368</v>
      </c>
      <c r="G410" s="204" t="s">
        <v>216</v>
      </c>
      <c r="H410" s="205">
        <v>1</v>
      </c>
      <c r="I410" s="206"/>
      <c r="J410" s="207">
        <f>ROUND(I410*H410,2)</f>
        <v>0</v>
      </c>
      <c r="K410" s="208"/>
      <c r="L410" s="209"/>
      <c r="M410" s="210" t="s">
        <v>1</v>
      </c>
      <c r="N410" s="211" t="s">
        <v>42</v>
      </c>
      <c r="O410" s="78"/>
      <c r="P410" s="188">
        <f>O410*H410</f>
        <v>0</v>
      </c>
      <c r="Q410" s="188">
        <v>0</v>
      </c>
      <c r="R410" s="188">
        <f>Q410*H410</f>
        <v>0</v>
      </c>
      <c r="S410" s="188">
        <v>0</v>
      </c>
      <c r="T410" s="189">
        <f>S410*H410</f>
        <v>0</v>
      </c>
      <c r="U410" s="38"/>
      <c r="V410" s="38"/>
      <c r="W410" s="38"/>
      <c r="X410" s="38"/>
      <c r="Y410" s="38"/>
      <c r="Z410" s="38"/>
      <c r="AA410" s="38"/>
      <c r="AB410" s="38"/>
      <c r="AC410" s="38"/>
      <c r="AD410" s="38"/>
      <c r="AE410" s="38"/>
      <c r="AR410" s="190" t="s">
        <v>103</v>
      </c>
      <c r="AT410" s="190" t="s">
        <v>201</v>
      </c>
      <c r="AU410" s="190" t="s">
        <v>171</v>
      </c>
      <c r="AY410" s="19" t="s">
        <v>165</v>
      </c>
      <c r="BE410" s="191">
        <f>IF(N410="základná",J410,0)</f>
        <v>0</v>
      </c>
      <c r="BF410" s="191">
        <f>IF(N410="znížená",J410,0)</f>
        <v>0</v>
      </c>
      <c r="BG410" s="191">
        <f>IF(N410="zákl. prenesená",J410,0)</f>
        <v>0</v>
      </c>
      <c r="BH410" s="191">
        <f>IF(N410="zníž. prenesená",J410,0)</f>
        <v>0</v>
      </c>
      <c r="BI410" s="191">
        <f>IF(N410="nulová",J410,0)</f>
        <v>0</v>
      </c>
      <c r="BJ410" s="19" t="s">
        <v>171</v>
      </c>
      <c r="BK410" s="191">
        <f>ROUND(I410*H410,2)</f>
        <v>0</v>
      </c>
      <c r="BL410" s="19" t="s">
        <v>91</v>
      </c>
      <c r="BM410" s="190" t="s">
        <v>4493</v>
      </c>
    </row>
    <row r="411" s="2" customFormat="1" ht="16.5" customHeight="1">
      <c r="A411" s="38"/>
      <c r="B411" s="177"/>
      <c r="C411" s="201" t="s">
        <v>1473</v>
      </c>
      <c r="D411" s="201" t="s">
        <v>201</v>
      </c>
      <c r="E411" s="202" t="s">
        <v>4391</v>
      </c>
      <c r="F411" s="203" t="s">
        <v>4387</v>
      </c>
      <c r="G411" s="204" t="s">
        <v>216</v>
      </c>
      <c r="H411" s="205">
        <v>5</v>
      </c>
      <c r="I411" s="206"/>
      <c r="J411" s="207">
        <f>ROUND(I411*H411,2)</f>
        <v>0</v>
      </c>
      <c r="K411" s="208"/>
      <c r="L411" s="209"/>
      <c r="M411" s="210" t="s">
        <v>1</v>
      </c>
      <c r="N411" s="211" t="s">
        <v>42</v>
      </c>
      <c r="O411" s="78"/>
      <c r="P411" s="188">
        <f>O411*H411</f>
        <v>0</v>
      </c>
      <c r="Q411" s="188">
        <v>0</v>
      </c>
      <c r="R411" s="188">
        <f>Q411*H411</f>
        <v>0</v>
      </c>
      <c r="S411" s="188">
        <v>0</v>
      </c>
      <c r="T411" s="189">
        <f>S411*H411</f>
        <v>0</v>
      </c>
      <c r="U411" s="38"/>
      <c r="V411" s="38"/>
      <c r="W411" s="38"/>
      <c r="X411" s="38"/>
      <c r="Y411" s="38"/>
      <c r="Z411" s="38"/>
      <c r="AA411" s="38"/>
      <c r="AB411" s="38"/>
      <c r="AC411" s="38"/>
      <c r="AD411" s="38"/>
      <c r="AE411" s="38"/>
      <c r="AR411" s="190" t="s">
        <v>103</v>
      </c>
      <c r="AT411" s="190" t="s">
        <v>201</v>
      </c>
      <c r="AU411" s="190" t="s">
        <v>171</v>
      </c>
      <c r="AY411" s="19" t="s">
        <v>165</v>
      </c>
      <c r="BE411" s="191">
        <f>IF(N411="základná",J411,0)</f>
        <v>0</v>
      </c>
      <c r="BF411" s="191">
        <f>IF(N411="znížená",J411,0)</f>
        <v>0</v>
      </c>
      <c r="BG411" s="191">
        <f>IF(N411="zákl. prenesená",J411,0)</f>
        <v>0</v>
      </c>
      <c r="BH411" s="191">
        <f>IF(N411="zníž. prenesená",J411,0)</f>
        <v>0</v>
      </c>
      <c r="BI411" s="191">
        <f>IF(N411="nulová",J411,0)</f>
        <v>0</v>
      </c>
      <c r="BJ411" s="19" t="s">
        <v>171</v>
      </c>
      <c r="BK411" s="191">
        <f>ROUND(I411*H411,2)</f>
        <v>0</v>
      </c>
      <c r="BL411" s="19" t="s">
        <v>91</v>
      </c>
      <c r="BM411" s="190" t="s">
        <v>4494</v>
      </c>
    </row>
    <row r="412" s="2" customFormat="1" ht="16.5" customHeight="1">
      <c r="A412" s="38"/>
      <c r="B412" s="177"/>
      <c r="C412" s="201" t="s">
        <v>1477</v>
      </c>
      <c r="D412" s="201" t="s">
        <v>201</v>
      </c>
      <c r="E412" s="202" t="s">
        <v>4372</v>
      </c>
      <c r="F412" s="203" t="s">
        <v>4373</v>
      </c>
      <c r="G412" s="204" t="s">
        <v>216</v>
      </c>
      <c r="H412" s="205">
        <v>5</v>
      </c>
      <c r="I412" s="206"/>
      <c r="J412" s="207">
        <f>ROUND(I412*H412,2)</f>
        <v>0</v>
      </c>
      <c r="K412" s="208"/>
      <c r="L412" s="209"/>
      <c r="M412" s="210" t="s">
        <v>1</v>
      </c>
      <c r="N412" s="211" t="s">
        <v>42</v>
      </c>
      <c r="O412" s="78"/>
      <c r="P412" s="188">
        <f>O412*H412</f>
        <v>0</v>
      </c>
      <c r="Q412" s="188">
        <v>0</v>
      </c>
      <c r="R412" s="188">
        <f>Q412*H412</f>
        <v>0</v>
      </c>
      <c r="S412" s="188">
        <v>0</v>
      </c>
      <c r="T412" s="189">
        <f>S412*H412</f>
        <v>0</v>
      </c>
      <c r="U412" s="38"/>
      <c r="V412" s="38"/>
      <c r="W412" s="38"/>
      <c r="X412" s="38"/>
      <c r="Y412" s="38"/>
      <c r="Z412" s="38"/>
      <c r="AA412" s="38"/>
      <c r="AB412" s="38"/>
      <c r="AC412" s="38"/>
      <c r="AD412" s="38"/>
      <c r="AE412" s="38"/>
      <c r="AR412" s="190" t="s">
        <v>103</v>
      </c>
      <c r="AT412" s="190" t="s">
        <v>201</v>
      </c>
      <c r="AU412" s="190" t="s">
        <v>171</v>
      </c>
      <c r="AY412" s="19" t="s">
        <v>165</v>
      </c>
      <c r="BE412" s="191">
        <f>IF(N412="základná",J412,0)</f>
        <v>0</v>
      </c>
      <c r="BF412" s="191">
        <f>IF(N412="znížená",J412,0)</f>
        <v>0</v>
      </c>
      <c r="BG412" s="191">
        <f>IF(N412="zákl. prenesená",J412,0)</f>
        <v>0</v>
      </c>
      <c r="BH412" s="191">
        <f>IF(N412="zníž. prenesená",J412,0)</f>
        <v>0</v>
      </c>
      <c r="BI412" s="191">
        <f>IF(N412="nulová",J412,0)</f>
        <v>0</v>
      </c>
      <c r="BJ412" s="19" t="s">
        <v>171</v>
      </c>
      <c r="BK412" s="191">
        <f>ROUND(I412*H412,2)</f>
        <v>0</v>
      </c>
      <c r="BL412" s="19" t="s">
        <v>91</v>
      </c>
      <c r="BM412" s="190" t="s">
        <v>4495</v>
      </c>
    </row>
    <row r="413" s="2" customFormat="1" ht="16.5" customHeight="1">
      <c r="A413" s="38"/>
      <c r="B413" s="177"/>
      <c r="C413" s="201" t="s">
        <v>1481</v>
      </c>
      <c r="D413" s="201" t="s">
        <v>201</v>
      </c>
      <c r="E413" s="202" t="s">
        <v>4375</v>
      </c>
      <c r="F413" s="203" t="s">
        <v>4376</v>
      </c>
      <c r="G413" s="204" t="s">
        <v>216</v>
      </c>
      <c r="H413" s="205">
        <v>5</v>
      </c>
      <c r="I413" s="206"/>
      <c r="J413" s="207">
        <f>ROUND(I413*H413,2)</f>
        <v>0</v>
      </c>
      <c r="K413" s="208"/>
      <c r="L413" s="209"/>
      <c r="M413" s="210" t="s">
        <v>1</v>
      </c>
      <c r="N413" s="211" t="s">
        <v>42</v>
      </c>
      <c r="O413" s="78"/>
      <c r="P413" s="188">
        <f>O413*H413</f>
        <v>0</v>
      </c>
      <c r="Q413" s="188">
        <v>0</v>
      </c>
      <c r="R413" s="188">
        <f>Q413*H413</f>
        <v>0</v>
      </c>
      <c r="S413" s="188">
        <v>0</v>
      </c>
      <c r="T413" s="189">
        <f>S413*H413</f>
        <v>0</v>
      </c>
      <c r="U413" s="38"/>
      <c r="V413" s="38"/>
      <c r="W413" s="38"/>
      <c r="X413" s="38"/>
      <c r="Y413" s="38"/>
      <c r="Z413" s="38"/>
      <c r="AA413" s="38"/>
      <c r="AB413" s="38"/>
      <c r="AC413" s="38"/>
      <c r="AD413" s="38"/>
      <c r="AE413" s="38"/>
      <c r="AR413" s="190" t="s">
        <v>103</v>
      </c>
      <c r="AT413" s="190" t="s">
        <v>201</v>
      </c>
      <c r="AU413" s="190" t="s">
        <v>171</v>
      </c>
      <c r="AY413" s="19" t="s">
        <v>165</v>
      </c>
      <c r="BE413" s="191">
        <f>IF(N413="základná",J413,0)</f>
        <v>0</v>
      </c>
      <c r="BF413" s="191">
        <f>IF(N413="znížená",J413,0)</f>
        <v>0</v>
      </c>
      <c r="BG413" s="191">
        <f>IF(N413="zákl. prenesená",J413,0)</f>
        <v>0</v>
      </c>
      <c r="BH413" s="191">
        <f>IF(N413="zníž. prenesená",J413,0)</f>
        <v>0</v>
      </c>
      <c r="BI413" s="191">
        <f>IF(N413="nulová",J413,0)</f>
        <v>0</v>
      </c>
      <c r="BJ413" s="19" t="s">
        <v>171</v>
      </c>
      <c r="BK413" s="191">
        <f>ROUND(I413*H413,2)</f>
        <v>0</v>
      </c>
      <c r="BL413" s="19" t="s">
        <v>91</v>
      </c>
      <c r="BM413" s="190" t="s">
        <v>4496</v>
      </c>
    </row>
    <row r="414" s="2" customFormat="1" ht="16.5" customHeight="1">
      <c r="A414" s="38"/>
      <c r="B414" s="177"/>
      <c r="C414" s="201" t="s">
        <v>1485</v>
      </c>
      <c r="D414" s="201" t="s">
        <v>201</v>
      </c>
      <c r="E414" s="202" t="s">
        <v>4395</v>
      </c>
      <c r="F414" s="203" t="s">
        <v>4396</v>
      </c>
      <c r="G414" s="204" t="s">
        <v>216</v>
      </c>
      <c r="H414" s="205">
        <v>3</v>
      </c>
      <c r="I414" s="206"/>
      <c r="J414" s="207">
        <f>ROUND(I414*H414,2)</f>
        <v>0</v>
      </c>
      <c r="K414" s="208"/>
      <c r="L414" s="209"/>
      <c r="M414" s="210" t="s">
        <v>1</v>
      </c>
      <c r="N414" s="211" t="s">
        <v>42</v>
      </c>
      <c r="O414" s="78"/>
      <c r="P414" s="188">
        <f>O414*H414</f>
        <v>0</v>
      </c>
      <c r="Q414" s="188">
        <v>0</v>
      </c>
      <c r="R414" s="188">
        <f>Q414*H414</f>
        <v>0</v>
      </c>
      <c r="S414" s="188">
        <v>0</v>
      </c>
      <c r="T414" s="189">
        <f>S414*H414</f>
        <v>0</v>
      </c>
      <c r="U414" s="38"/>
      <c r="V414" s="38"/>
      <c r="W414" s="38"/>
      <c r="X414" s="38"/>
      <c r="Y414" s="38"/>
      <c r="Z414" s="38"/>
      <c r="AA414" s="38"/>
      <c r="AB414" s="38"/>
      <c r="AC414" s="38"/>
      <c r="AD414" s="38"/>
      <c r="AE414" s="38"/>
      <c r="AR414" s="190" t="s">
        <v>103</v>
      </c>
      <c r="AT414" s="190" t="s">
        <v>201</v>
      </c>
      <c r="AU414" s="190" t="s">
        <v>171</v>
      </c>
      <c r="AY414" s="19" t="s">
        <v>165</v>
      </c>
      <c r="BE414" s="191">
        <f>IF(N414="základná",J414,0)</f>
        <v>0</v>
      </c>
      <c r="BF414" s="191">
        <f>IF(N414="znížená",J414,0)</f>
        <v>0</v>
      </c>
      <c r="BG414" s="191">
        <f>IF(N414="zákl. prenesená",J414,0)</f>
        <v>0</v>
      </c>
      <c r="BH414" s="191">
        <f>IF(N414="zníž. prenesená",J414,0)</f>
        <v>0</v>
      </c>
      <c r="BI414" s="191">
        <f>IF(N414="nulová",J414,0)</f>
        <v>0</v>
      </c>
      <c r="BJ414" s="19" t="s">
        <v>171</v>
      </c>
      <c r="BK414" s="191">
        <f>ROUND(I414*H414,2)</f>
        <v>0</v>
      </c>
      <c r="BL414" s="19" t="s">
        <v>91</v>
      </c>
      <c r="BM414" s="190" t="s">
        <v>4497</v>
      </c>
    </row>
    <row r="415" s="2" customFormat="1" ht="16.5" customHeight="1">
      <c r="A415" s="38"/>
      <c r="B415" s="177"/>
      <c r="C415" s="201" t="s">
        <v>1489</v>
      </c>
      <c r="D415" s="201" t="s">
        <v>201</v>
      </c>
      <c r="E415" s="202" t="s">
        <v>4380</v>
      </c>
      <c r="F415" s="203" t="s">
        <v>4381</v>
      </c>
      <c r="G415" s="204" t="s">
        <v>216</v>
      </c>
      <c r="H415" s="205">
        <v>3</v>
      </c>
      <c r="I415" s="206"/>
      <c r="J415" s="207">
        <f>ROUND(I415*H415,2)</f>
        <v>0</v>
      </c>
      <c r="K415" s="208"/>
      <c r="L415" s="209"/>
      <c r="M415" s="210" t="s">
        <v>1</v>
      </c>
      <c r="N415" s="211" t="s">
        <v>42</v>
      </c>
      <c r="O415" s="78"/>
      <c r="P415" s="188">
        <f>O415*H415</f>
        <v>0</v>
      </c>
      <c r="Q415" s="188">
        <v>0</v>
      </c>
      <c r="R415" s="188">
        <f>Q415*H415</f>
        <v>0</v>
      </c>
      <c r="S415" s="188">
        <v>0</v>
      </c>
      <c r="T415" s="189">
        <f>S415*H415</f>
        <v>0</v>
      </c>
      <c r="U415" s="38"/>
      <c r="V415" s="38"/>
      <c r="W415" s="38"/>
      <c r="X415" s="38"/>
      <c r="Y415" s="38"/>
      <c r="Z415" s="38"/>
      <c r="AA415" s="38"/>
      <c r="AB415" s="38"/>
      <c r="AC415" s="38"/>
      <c r="AD415" s="38"/>
      <c r="AE415" s="38"/>
      <c r="AR415" s="190" t="s">
        <v>103</v>
      </c>
      <c r="AT415" s="190" t="s">
        <v>201</v>
      </c>
      <c r="AU415" s="190" t="s">
        <v>171</v>
      </c>
      <c r="AY415" s="19" t="s">
        <v>165</v>
      </c>
      <c r="BE415" s="191">
        <f>IF(N415="základná",J415,0)</f>
        <v>0</v>
      </c>
      <c r="BF415" s="191">
        <f>IF(N415="znížená",J415,0)</f>
        <v>0</v>
      </c>
      <c r="BG415" s="191">
        <f>IF(N415="zákl. prenesená",J415,0)</f>
        <v>0</v>
      </c>
      <c r="BH415" s="191">
        <f>IF(N415="zníž. prenesená",J415,0)</f>
        <v>0</v>
      </c>
      <c r="BI415" s="191">
        <f>IF(N415="nulová",J415,0)</f>
        <v>0</v>
      </c>
      <c r="BJ415" s="19" t="s">
        <v>171</v>
      </c>
      <c r="BK415" s="191">
        <f>ROUND(I415*H415,2)</f>
        <v>0</v>
      </c>
      <c r="BL415" s="19" t="s">
        <v>91</v>
      </c>
      <c r="BM415" s="190" t="s">
        <v>4498</v>
      </c>
    </row>
    <row r="416" s="2" customFormat="1" ht="16.5" customHeight="1">
      <c r="A416" s="38"/>
      <c r="B416" s="177"/>
      <c r="C416" s="201" t="s">
        <v>1493</v>
      </c>
      <c r="D416" s="201" t="s">
        <v>201</v>
      </c>
      <c r="E416" s="202" t="s">
        <v>4383</v>
      </c>
      <c r="F416" s="203" t="s">
        <v>4384</v>
      </c>
      <c r="G416" s="204" t="s">
        <v>216</v>
      </c>
      <c r="H416" s="205">
        <v>3</v>
      </c>
      <c r="I416" s="206"/>
      <c r="J416" s="207">
        <f>ROUND(I416*H416,2)</f>
        <v>0</v>
      </c>
      <c r="K416" s="208"/>
      <c r="L416" s="209"/>
      <c r="M416" s="210" t="s">
        <v>1</v>
      </c>
      <c r="N416" s="211" t="s">
        <v>42</v>
      </c>
      <c r="O416" s="78"/>
      <c r="P416" s="188">
        <f>O416*H416</f>
        <v>0</v>
      </c>
      <c r="Q416" s="188">
        <v>0</v>
      </c>
      <c r="R416" s="188">
        <f>Q416*H416</f>
        <v>0</v>
      </c>
      <c r="S416" s="188">
        <v>0</v>
      </c>
      <c r="T416" s="189">
        <f>S416*H416</f>
        <v>0</v>
      </c>
      <c r="U416" s="38"/>
      <c r="V416" s="38"/>
      <c r="W416" s="38"/>
      <c r="X416" s="38"/>
      <c r="Y416" s="38"/>
      <c r="Z416" s="38"/>
      <c r="AA416" s="38"/>
      <c r="AB416" s="38"/>
      <c r="AC416" s="38"/>
      <c r="AD416" s="38"/>
      <c r="AE416" s="38"/>
      <c r="AR416" s="190" t="s">
        <v>103</v>
      </c>
      <c r="AT416" s="190" t="s">
        <v>201</v>
      </c>
      <c r="AU416" s="190" t="s">
        <v>171</v>
      </c>
      <c r="AY416" s="19" t="s">
        <v>165</v>
      </c>
      <c r="BE416" s="191">
        <f>IF(N416="základná",J416,0)</f>
        <v>0</v>
      </c>
      <c r="BF416" s="191">
        <f>IF(N416="znížená",J416,0)</f>
        <v>0</v>
      </c>
      <c r="BG416" s="191">
        <f>IF(N416="zákl. prenesená",J416,0)</f>
        <v>0</v>
      </c>
      <c r="BH416" s="191">
        <f>IF(N416="zníž. prenesená",J416,0)</f>
        <v>0</v>
      </c>
      <c r="BI416" s="191">
        <f>IF(N416="nulová",J416,0)</f>
        <v>0</v>
      </c>
      <c r="BJ416" s="19" t="s">
        <v>171</v>
      </c>
      <c r="BK416" s="191">
        <f>ROUND(I416*H416,2)</f>
        <v>0</v>
      </c>
      <c r="BL416" s="19" t="s">
        <v>91</v>
      </c>
      <c r="BM416" s="190" t="s">
        <v>4499</v>
      </c>
    </row>
    <row r="417" s="2" customFormat="1" ht="16.5" customHeight="1">
      <c r="A417" s="38"/>
      <c r="B417" s="177"/>
      <c r="C417" s="201" t="s">
        <v>1497</v>
      </c>
      <c r="D417" s="201" t="s">
        <v>201</v>
      </c>
      <c r="E417" s="202" t="s">
        <v>4500</v>
      </c>
      <c r="F417" s="203" t="s">
        <v>4501</v>
      </c>
      <c r="G417" s="204" t="s">
        <v>216</v>
      </c>
      <c r="H417" s="205">
        <v>8</v>
      </c>
      <c r="I417" s="206"/>
      <c r="J417" s="207">
        <f>ROUND(I417*H417,2)</f>
        <v>0</v>
      </c>
      <c r="K417" s="208"/>
      <c r="L417" s="209"/>
      <c r="M417" s="210" t="s">
        <v>1</v>
      </c>
      <c r="N417" s="211" t="s">
        <v>42</v>
      </c>
      <c r="O417" s="78"/>
      <c r="P417" s="188">
        <f>O417*H417</f>
        <v>0</v>
      </c>
      <c r="Q417" s="188">
        <v>0</v>
      </c>
      <c r="R417" s="188">
        <f>Q417*H417</f>
        <v>0</v>
      </c>
      <c r="S417" s="188">
        <v>0</v>
      </c>
      <c r="T417" s="189">
        <f>S417*H417</f>
        <v>0</v>
      </c>
      <c r="U417" s="38"/>
      <c r="V417" s="38"/>
      <c r="W417" s="38"/>
      <c r="X417" s="38"/>
      <c r="Y417" s="38"/>
      <c r="Z417" s="38"/>
      <c r="AA417" s="38"/>
      <c r="AB417" s="38"/>
      <c r="AC417" s="38"/>
      <c r="AD417" s="38"/>
      <c r="AE417" s="38"/>
      <c r="AR417" s="190" t="s">
        <v>103</v>
      </c>
      <c r="AT417" s="190" t="s">
        <v>201</v>
      </c>
      <c r="AU417" s="190" t="s">
        <v>171</v>
      </c>
      <c r="AY417" s="19" t="s">
        <v>165</v>
      </c>
      <c r="BE417" s="191">
        <f>IF(N417="základná",J417,0)</f>
        <v>0</v>
      </c>
      <c r="BF417" s="191">
        <f>IF(N417="znížená",J417,0)</f>
        <v>0</v>
      </c>
      <c r="BG417" s="191">
        <f>IF(N417="zákl. prenesená",J417,0)</f>
        <v>0</v>
      </c>
      <c r="BH417" s="191">
        <f>IF(N417="zníž. prenesená",J417,0)</f>
        <v>0</v>
      </c>
      <c r="BI417" s="191">
        <f>IF(N417="nulová",J417,0)</f>
        <v>0</v>
      </c>
      <c r="BJ417" s="19" t="s">
        <v>171</v>
      </c>
      <c r="BK417" s="191">
        <f>ROUND(I417*H417,2)</f>
        <v>0</v>
      </c>
      <c r="BL417" s="19" t="s">
        <v>91</v>
      </c>
      <c r="BM417" s="190" t="s">
        <v>4502</v>
      </c>
    </row>
    <row r="418" s="2" customFormat="1" ht="16.5" customHeight="1">
      <c r="A418" s="38"/>
      <c r="B418" s="177"/>
      <c r="C418" s="201" t="s">
        <v>1501</v>
      </c>
      <c r="D418" s="201" t="s">
        <v>201</v>
      </c>
      <c r="E418" s="202" t="s">
        <v>4503</v>
      </c>
      <c r="F418" s="203" t="s">
        <v>4504</v>
      </c>
      <c r="G418" s="204" t="s">
        <v>216</v>
      </c>
      <c r="H418" s="205">
        <v>1</v>
      </c>
      <c r="I418" s="206"/>
      <c r="J418" s="207">
        <f>ROUND(I418*H418,2)</f>
        <v>0</v>
      </c>
      <c r="K418" s="208"/>
      <c r="L418" s="209"/>
      <c r="M418" s="210" t="s">
        <v>1</v>
      </c>
      <c r="N418" s="211" t="s">
        <v>42</v>
      </c>
      <c r="O418" s="78"/>
      <c r="P418" s="188">
        <f>O418*H418</f>
        <v>0</v>
      </c>
      <c r="Q418" s="188">
        <v>0</v>
      </c>
      <c r="R418" s="188">
        <f>Q418*H418</f>
        <v>0</v>
      </c>
      <c r="S418" s="188">
        <v>0</v>
      </c>
      <c r="T418" s="189">
        <f>S418*H418</f>
        <v>0</v>
      </c>
      <c r="U418" s="38"/>
      <c r="V418" s="38"/>
      <c r="W418" s="38"/>
      <c r="X418" s="38"/>
      <c r="Y418" s="38"/>
      <c r="Z418" s="38"/>
      <c r="AA418" s="38"/>
      <c r="AB418" s="38"/>
      <c r="AC418" s="38"/>
      <c r="AD418" s="38"/>
      <c r="AE418" s="38"/>
      <c r="AR418" s="190" t="s">
        <v>103</v>
      </c>
      <c r="AT418" s="190" t="s">
        <v>201</v>
      </c>
      <c r="AU418" s="190" t="s">
        <v>171</v>
      </c>
      <c r="AY418" s="19" t="s">
        <v>165</v>
      </c>
      <c r="BE418" s="191">
        <f>IF(N418="základná",J418,0)</f>
        <v>0</v>
      </c>
      <c r="BF418" s="191">
        <f>IF(N418="znížená",J418,0)</f>
        <v>0</v>
      </c>
      <c r="BG418" s="191">
        <f>IF(N418="zákl. prenesená",J418,0)</f>
        <v>0</v>
      </c>
      <c r="BH418" s="191">
        <f>IF(N418="zníž. prenesená",J418,0)</f>
        <v>0</v>
      </c>
      <c r="BI418" s="191">
        <f>IF(N418="nulová",J418,0)</f>
        <v>0</v>
      </c>
      <c r="BJ418" s="19" t="s">
        <v>171</v>
      </c>
      <c r="BK418" s="191">
        <f>ROUND(I418*H418,2)</f>
        <v>0</v>
      </c>
      <c r="BL418" s="19" t="s">
        <v>91</v>
      </c>
      <c r="BM418" s="190" t="s">
        <v>4505</v>
      </c>
    </row>
    <row r="419" s="2" customFormat="1" ht="16.5" customHeight="1">
      <c r="A419" s="38"/>
      <c r="B419" s="177"/>
      <c r="C419" s="201" t="s">
        <v>1532</v>
      </c>
      <c r="D419" s="201" t="s">
        <v>201</v>
      </c>
      <c r="E419" s="202" t="s">
        <v>4506</v>
      </c>
      <c r="F419" s="203" t="s">
        <v>4507</v>
      </c>
      <c r="G419" s="204" t="s">
        <v>216</v>
      </c>
      <c r="H419" s="205">
        <v>1</v>
      </c>
      <c r="I419" s="206"/>
      <c r="J419" s="207">
        <f>ROUND(I419*H419,2)</f>
        <v>0</v>
      </c>
      <c r="K419" s="208"/>
      <c r="L419" s="209"/>
      <c r="M419" s="210" t="s">
        <v>1</v>
      </c>
      <c r="N419" s="211" t="s">
        <v>42</v>
      </c>
      <c r="O419" s="78"/>
      <c r="P419" s="188">
        <f>O419*H419</f>
        <v>0</v>
      </c>
      <c r="Q419" s="188">
        <v>0</v>
      </c>
      <c r="R419" s="188">
        <f>Q419*H419</f>
        <v>0</v>
      </c>
      <c r="S419" s="188">
        <v>0</v>
      </c>
      <c r="T419" s="189">
        <f>S419*H419</f>
        <v>0</v>
      </c>
      <c r="U419" s="38"/>
      <c r="V419" s="38"/>
      <c r="W419" s="38"/>
      <c r="X419" s="38"/>
      <c r="Y419" s="38"/>
      <c r="Z419" s="38"/>
      <c r="AA419" s="38"/>
      <c r="AB419" s="38"/>
      <c r="AC419" s="38"/>
      <c r="AD419" s="38"/>
      <c r="AE419" s="38"/>
      <c r="AR419" s="190" t="s">
        <v>103</v>
      </c>
      <c r="AT419" s="190" t="s">
        <v>201</v>
      </c>
      <c r="AU419" s="190" t="s">
        <v>171</v>
      </c>
      <c r="AY419" s="19" t="s">
        <v>165</v>
      </c>
      <c r="BE419" s="191">
        <f>IF(N419="základná",J419,0)</f>
        <v>0</v>
      </c>
      <c r="BF419" s="191">
        <f>IF(N419="znížená",J419,0)</f>
        <v>0</v>
      </c>
      <c r="BG419" s="191">
        <f>IF(N419="zákl. prenesená",J419,0)</f>
        <v>0</v>
      </c>
      <c r="BH419" s="191">
        <f>IF(N419="zníž. prenesená",J419,0)</f>
        <v>0</v>
      </c>
      <c r="BI419" s="191">
        <f>IF(N419="nulová",J419,0)</f>
        <v>0</v>
      </c>
      <c r="BJ419" s="19" t="s">
        <v>171</v>
      </c>
      <c r="BK419" s="191">
        <f>ROUND(I419*H419,2)</f>
        <v>0</v>
      </c>
      <c r="BL419" s="19" t="s">
        <v>91</v>
      </c>
      <c r="BM419" s="190" t="s">
        <v>4508</v>
      </c>
    </row>
    <row r="420" s="2" customFormat="1" ht="16.5" customHeight="1">
      <c r="A420" s="38"/>
      <c r="B420" s="177"/>
      <c r="C420" s="201" t="s">
        <v>1536</v>
      </c>
      <c r="D420" s="201" t="s">
        <v>201</v>
      </c>
      <c r="E420" s="202" t="s">
        <v>4221</v>
      </c>
      <c r="F420" s="203" t="s">
        <v>4222</v>
      </c>
      <c r="G420" s="204" t="s">
        <v>216</v>
      </c>
      <c r="H420" s="205">
        <v>4</v>
      </c>
      <c r="I420" s="206"/>
      <c r="J420" s="207">
        <f>ROUND(I420*H420,2)</f>
        <v>0</v>
      </c>
      <c r="K420" s="208"/>
      <c r="L420" s="209"/>
      <c r="M420" s="210" t="s">
        <v>1</v>
      </c>
      <c r="N420" s="211" t="s">
        <v>42</v>
      </c>
      <c r="O420" s="78"/>
      <c r="P420" s="188">
        <f>O420*H420</f>
        <v>0</v>
      </c>
      <c r="Q420" s="188">
        <v>0</v>
      </c>
      <c r="R420" s="188">
        <f>Q420*H420</f>
        <v>0</v>
      </c>
      <c r="S420" s="188">
        <v>0</v>
      </c>
      <c r="T420" s="189">
        <f>S420*H420</f>
        <v>0</v>
      </c>
      <c r="U420" s="38"/>
      <c r="V420" s="38"/>
      <c r="W420" s="38"/>
      <c r="X420" s="38"/>
      <c r="Y420" s="38"/>
      <c r="Z420" s="38"/>
      <c r="AA420" s="38"/>
      <c r="AB420" s="38"/>
      <c r="AC420" s="38"/>
      <c r="AD420" s="38"/>
      <c r="AE420" s="38"/>
      <c r="AR420" s="190" t="s">
        <v>103</v>
      </c>
      <c r="AT420" s="190" t="s">
        <v>201</v>
      </c>
      <c r="AU420" s="190" t="s">
        <v>171</v>
      </c>
      <c r="AY420" s="19" t="s">
        <v>165</v>
      </c>
      <c r="BE420" s="191">
        <f>IF(N420="základná",J420,0)</f>
        <v>0</v>
      </c>
      <c r="BF420" s="191">
        <f>IF(N420="znížená",J420,0)</f>
        <v>0</v>
      </c>
      <c r="BG420" s="191">
        <f>IF(N420="zákl. prenesená",J420,0)</f>
        <v>0</v>
      </c>
      <c r="BH420" s="191">
        <f>IF(N420="zníž. prenesená",J420,0)</f>
        <v>0</v>
      </c>
      <c r="BI420" s="191">
        <f>IF(N420="nulová",J420,0)</f>
        <v>0</v>
      </c>
      <c r="BJ420" s="19" t="s">
        <v>171</v>
      </c>
      <c r="BK420" s="191">
        <f>ROUND(I420*H420,2)</f>
        <v>0</v>
      </c>
      <c r="BL420" s="19" t="s">
        <v>91</v>
      </c>
      <c r="BM420" s="190" t="s">
        <v>4509</v>
      </c>
    </row>
    <row r="421" s="2" customFormat="1" ht="16.5" customHeight="1">
      <c r="A421" s="38"/>
      <c r="B421" s="177"/>
      <c r="C421" s="201" t="s">
        <v>1544</v>
      </c>
      <c r="D421" s="201" t="s">
        <v>201</v>
      </c>
      <c r="E421" s="202" t="s">
        <v>4510</v>
      </c>
      <c r="F421" s="203" t="s">
        <v>4511</v>
      </c>
      <c r="G421" s="204" t="s">
        <v>216</v>
      </c>
      <c r="H421" s="205">
        <v>1</v>
      </c>
      <c r="I421" s="206"/>
      <c r="J421" s="207">
        <f>ROUND(I421*H421,2)</f>
        <v>0</v>
      </c>
      <c r="K421" s="208"/>
      <c r="L421" s="209"/>
      <c r="M421" s="210" t="s">
        <v>1</v>
      </c>
      <c r="N421" s="211" t="s">
        <v>42</v>
      </c>
      <c r="O421" s="78"/>
      <c r="P421" s="188">
        <f>O421*H421</f>
        <v>0</v>
      </c>
      <c r="Q421" s="188">
        <v>0</v>
      </c>
      <c r="R421" s="188">
        <f>Q421*H421</f>
        <v>0</v>
      </c>
      <c r="S421" s="188">
        <v>0</v>
      </c>
      <c r="T421" s="189">
        <f>S421*H421</f>
        <v>0</v>
      </c>
      <c r="U421" s="38"/>
      <c r="V421" s="38"/>
      <c r="W421" s="38"/>
      <c r="X421" s="38"/>
      <c r="Y421" s="38"/>
      <c r="Z421" s="38"/>
      <c r="AA421" s="38"/>
      <c r="AB421" s="38"/>
      <c r="AC421" s="38"/>
      <c r="AD421" s="38"/>
      <c r="AE421" s="38"/>
      <c r="AR421" s="190" t="s">
        <v>103</v>
      </c>
      <c r="AT421" s="190" t="s">
        <v>201</v>
      </c>
      <c r="AU421" s="190" t="s">
        <v>171</v>
      </c>
      <c r="AY421" s="19" t="s">
        <v>165</v>
      </c>
      <c r="BE421" s="191">
        <f>IF(N421="základná",J421,0)</f>
        <v>0</v>
      </c>
      <c r="BF421" s="191">
        <f>IF(N421="znížená",J421,0)</f>
        <v>0</v>
      </c>
      <c r="BG421" s="191">
        <f>IF(N421="zákl. prenesená",J421,0)</f>
        <v>0</v>
      </c>
      <c r="BH421" s="191">
        <f>IF(N421="zníž. prenesená",J421,0)</f>
        <v>0</v>
      </c>
      <c r="BI421" s="191">
        <f>IF(N421="nulová",J421,0)</f>
        <v>0</v>
      </c>
      <c r="BJ421" s="19" t="s">
        <v>171</v>
      </c>
      <c r="BK421" s="191">
        <f>ROUND(I421*H421,2)</f>
        <v>0</v>
      </c>
      <c r="BL421" s="19" t="s">
        <v>91</v>
      </c>
      <c r="BM421" s="190" t="s">
        <v>4512</v>
      </c>
    </row>
    <row r="422" s="2" customFormat="1" ht="16.5" customHeight="1">
      <c r="A422" s="38"/>
      <c r="B422" s="177"/>
      <c r="C422" s="201" t="s">
        <v>1550</v>
      </c>
      <c r="D422" s="201" t="s">
        <v>201</v>
      </c>
      <c r="E422" s="202" t="s">
        <v>4224</v>
      </c>
      <c r="F422" s="203" t="s">
        <v>4225</v>
      </c>
      <c r="G422" s="204" t="s">
        <v>216</v>
      </c>
      <c r="H422" s="205">
        <v>1</v>
      </c>
      <c r="I422" s="206"/>
      <c r="J422" s="207">
        <f>ROUND(I422*H422,2)</f>
        <v>0</v>
      </c>
      <c r="K422" s="208"/>
      <c r="L422" s="209"/>
      <c r="M422" s="210" t="s">
        <v>1</v>
      </c>
      <c r="N422" s="211" t="s">
        <v>42</v>
      </c>
      <c r="O422" s="78"/>
      <c r="P422" s="188">
        <f>O422*H422</f>
        <v>0</v>
      </c>
      <c r="Q422" s="188">
        <v>0</v>
      </c>
      <c r="R422" s="188">
        <f>Q422*H422</f>
        <v>0</v>
      </c>
      <c r="S422" s="188">
        <v>0</v>
      </c>
      <c r="T422" s="189">
        <f>S422*H422</f>
        <v>0</v>
      </c>
      <c r="U422" s="38"/>
      <c r="V422" s="38"/>
      <c r="W422" s="38"/>
      <c r="X422" s="38"/>
      <c r="Y422" s="38"/>
      <c r="Z422" s="38"/>
      <c r="AA422" s="38"/>
      <c r="AB422" s="38"/>
      <c r="AC422" s="38"/>
      <c r="AD422" s="38"/>
      <c r="AE422" s="38"/>
      <c r="AR422" s="190" t="s">
        <v>103</v>
      </c>
      <c r="AT422" s="190" t="s">
        <v>201</v>
      </c>
      <c r="AU422" s="190" t="s">
        <v>171</v>
      </c>
      <c r="AY422" s="19" t="s">
        <v>165</v>
      </c>
      <c r="BE422" s="191">
        <f>IF(N422="základná",J422,0)</f>
        <v>0</v>
      </c>
      <c r="BF422" s="191">
        <f>IF(N422="znížená",J422,0)</f>
        <v>0</v>
      </c>
      <c r="BG422" s="191">
        <f>IF(N422="zákl. prenesená",J422,0)</f>
        <v>0</v>
      </c>
      <c r="BH422" s="191">
        <f>IF(N422="zníž. prenesená",J422,0)</f>
        <v>0</v>
      </c>
      <c r="BI422" s="191">
        <f>IF(N422="nulová",J422,0)</f>
        <v>0</v>
      </c>
      <c r="BJ422" s="19" t="s">
        <v>171</v>
      </c>
      <c r="BK422" s="191">
        <f>ROUND(I422*H422,2)</f>
        <v>0</v>
      </c>
      <c r="BL422" s="19" t="s">
        <v>91</v>
      </c>
      <c r="BM422" s="190" t="s">
        <v>4513</v>
      </c>
    </row>
    <row r="423" s="2" customFormat="1" ht="16.5" customHeight="1">
      <c r="A423" s="38"/>
      <c r="B423" s="177"/>
      <c r="C423" s="201" t="s">
        <v>1556</v>
      </c>
      <c r="D423" s="201" t="s">
        <v>201</v>
      </c>
      <c r="E423" s="202" t="s">
        <v>4514</v>
      </c>
      <c r="F423" s="203" t="s">
        <v>4515</v>
      </c>
      <c r="G423" s="204" t="s">
        <v>216</v>
      </c>
      <c r="H423" s="205">
        <v>1</v>
      </c>
      <c r="I423" s="206"/>
      <c r="J423" s="207">
        <f>ROUND(I423*H423,2)</f>
        <v>0</v>
      </c>
      <c r="K423" s="208"/>
      <c r="L423" s="209"/>
      <c r="M423" s="210" t="s">
        <v>1</v>
      </c>
      <c r="N423" s="211" t="s">
        <v>42</v>
      </c>
      <c r="O423" s="78"/>
      <c r="P423" s="188">
        <f>O423*H423</f>
        <v>0</v>
      </c>
      <c r="Q423" s="188">
        <v>0</v>
      </c>
      <c r="R423" s="188">
        <f>Q423*H423</f>
        <v>0</v>
      </c>
      <c r="S423" s="188">
        <v>0</v>
      </c>
      <c r="T423" s="189">
        <f>S423*H423</f>
        <v>0</v>
      </c>
      <c r="U423" s="38"/>
      <c r="V423" s="38"/>
      <c r="W423" s="38"/>
      <c r="X423" s="38"/>
      <c r="Y423" s="38"/>
      <c r="Z423" s="38"/>
      <c r="AA423" s="38"/>
      <c r="AB423" s="38"/>
      <c r="AC423" s="38"/>
      <c r="AD423" s="38"/>
      <c r="AE423" s="38"/>
      <c r="AR423" s="190" t="s">
        <v>103</v>
      </c>
      <c r="AT423" s="190" t="s">
        <v>201</v>
      </c>
      <c r="AU423" s="190" t="s">
        <v>171</v>
      </c>
      <c r="AY423" s="19" t="s">
        <v>165</v>
      </c>
      <c r="BE423" s="191">
        <f>IF(N423="základná",J423,0)</f>
        <v>0</v>
      </c>
      <c r="BF423" s="191">
        <f>IF(N423="znížená",J423,0)</f>
        <v>0</v>
      </c>
      <c r="BG423" s="191">
        <f>IF(N423="zákl. prenesená",J423,0)</f>
        <v>0</v>
      </c>
      <c r="BH423" s="191">
        <f>IF(N423="zníž. prenesená",J423,0)</f>
        <v>0</v>
      </c>
      <c r="BI423" s="191">
        <f>IF(N423="nulová",J423,0)</f>
        <v>0</v>
      </c>
      <c r="BJ423" s="19" t="s">
        <v>171</v>
      </c>
      <c r="BK423" s="191">
        <f>ROUND(I423*H423,2)</f>
        <v>0</v>
      </c>
      <c r="BL423" s="19" t="s">
        <v>91</v>
      </c>
      <c r="BM423" s="190" t="s">
        <v>4516</v>
      </c>
    </row>
    <row r="424" s="2" customFormat="1" ht="16.5" customHeight="1">
      <c r="A424" s="38"/>
      <c r="B424" s="177"/>
      <c r="C424" s="201" t="s">
        <v>1560</v>
      </c>
      <c r="D424" s="201" t="s">
        <v>201</v>
      </c>
      <c r="E424" s="202" t="s">
        <v>4517</v>
      </c>
      <c r="F424" s="203" t="s">
        <v>4518</v>
      </c>
      <c r="G424" s="204" t="s">
        <v>216</v>
      </c>
      <c r="H424" s="205">
        <v>2</v>
      </c>
      <c r="I424" s="206"/>
      <c r="J424" s="207">
        <f>ROUND(I424*H424,2)</f>
        <v>0</v>
      </c>
      <c r="K424" s="208"/>
      <c r="L424" s="209"/>
      <c r="M424" s="210" t="s">
        <v>1</v>
      </c>
      <c r="N424" s="211" t="s">
        <v>42</v>
      </c>
      <c r="O424" s="78"/>
      <c r="P424" s="188">
        <f>O424*H424</f>
        <v>0</v>
      </c>
      <c r="Q424" s="188">
        <v>0</v>
      </c>
      <c r="R424" s="188">
        <f>Q424*H424</f>
        <v>0</v>
      </c>
      <c r="S424" s="188">
        <v>0</v>
      </c>
      <c r="T424" s="189">
        <f>S424*H424</f>
        <v>0</v>
      </c>
      <c r="U424" s="38"/>
      <c r="V424" s="38"/>
      <c r="W424" s="38"/>
      <c r="X424" s="38"/>
      <c r="Y424" s="38"/>
      <c r="Z424" s="38"/>
      <c r="AA424" s="38"/>
      <c r="AB424" s="38"/>
      <c r="AC424" s="38"/>
      <c r="AD424" s="38"/>
      <c r="AE424" s="38"/>
      <c r="AR424" s="190" t="s">
        <v>103</v>
      </c>
      <c r="AT424" s="190" t="s">
        <v>201</v>
      </c>
      <c r="AU424" s="190" t="s">
        <v>171</v>
      </c>
      <c r="AY424" s="19" t="s">
        <v>165</v>
      </c>
      <c r="BE424" s="191">
        <f>IF(N424="základná",J424,0)</f>
        <v>0</v>
      </c>
      <c r="BF424" s="191">
        <f>IF(N424="znížená",J424,0)</f>
        <v>0</v>
      </c>
      <c r="BG424" s="191">
        <f>IF(N424="zákl. prenesená",J424,0)</f>
        <v>0</v>
      </c>
      <c r="BH424" s="191">
        <f>IF(N424="zníž. prenesená",J424,0)</f>
        <v>0</v>
      </c>
      <c r="BI424" s="191">
        <f>IF(N424="nulová",J424,0)</f>
        <v>0</v>
      </c>
      <c r="BJ424" s="19" t="s">
        <v>171</v>
      </c>
      <c r="BK424" s="191">
        <f>ROUND(I424*H424,2)</f>
        <v>0</v>
      </c>
      <c r="BL424" s="19" t="s">
        <v>91</v>
      </c>
      <c r="BM424" s="190" t="s">
        <v>4519</v>
      </c>
    </row>
    <row r="425" s="12" customFormat="1" ht="22.8" customHeight="1">
      <c r="A425" s="12"/>
      <c r="B425" s="164"/>
      <c r="C425" s="12"/>
      <c r="D425" s="165" t="s">
        <v>75</v>
      </c>
      <c r="E425" s="175" t="s">
        <v>4520</v>
      </c>
      <c r="F425" s="175" t="s">
        <v>4521</v>
      </c>
      <c r="G425" s="12"/>
      <c r="H425" s="12"/>
      <c r="I425" s="167"/>
      <c r="J425" s="176">
        <f>BK425</f>
        <v>0</v>
      </c>
      <c r="K425" s="12"/>
      <c r="L425" s="164"/>
      <c r="M425" s="169"/>
      <c r="N425" s="170"/>
      <c r="O425" s="170"/>
      <c r="P425" s="171">
        <f>SUM(P426:P446)</f>
        <v>0</v>
      </c>
      <c r="Q425" s="170"/>
      <c r="R425" s="171">
        <f>SUM(R426:R446)</f>
        <v>0</v>
      </c>
      <c r="S425" s="170"/>
      <c r="T425" s="172">
        <f>SUM(T426:T446)</f>
        <v>0</v>
      </c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R425" s="165" t="s">
        <v>81</v>
      </c>
      <c r="AT425" s="173" t="s">
        <v>75</v>
      </c>
      <c r="AU425" s="173" t="s">
        <v>81</v>
      </c>
      <c r="AY425" s="165" t="s">
        <v>165</v>
      </c>
      <c r="BK425" s="174">
        <f>SUM(BK426:BK446)</f>
        <v>0</v>
      </c>
    </row>
    <row r="426" s="2" customFormat="1" ht="16.5" customHeight="1">
      <c r="A426" s="38"/>
      <c r="B426" s="177"/>
      <c r="C426" s="201" t="s">
        <v>1564</v>
      </c>
      <c r="D426" s="201" t="s">
        <v>201</v>
      </c>
      <c r="E426" s="202" t="s">
        <v>4522</v>
      </c>
      <c r="F426" s="203" t="s">
        <v>3996</v>
      </c>
      <c r="G426" s="204" t="s">
        <v>216</v>
      </c>
      <c r="H426" s="205">
        <v>1</v>
      </c>
      <c r="I426" s="206"/>
      <c r="J426" s="207">
        <f>ROUND(I426*H426,2)</f>
        <v>0</v>
      </c>
      <c r="K426" s="208"/>
      <c r="L426" s="209"/>
      <c r="M426" s="210" t="s">
        <v>1</v>
      </c>
      <c r="N426" s="211" t="s">
        <v>42</v>
      </c>
      <c r="O426" s="78"/>
      <c r="P426" s="188">
        <f>O426*H426</f>
        <v>0</v>
      </c>
      <c r="Q426" s="188">
        <v>0</v>
      </c>
      <c r="R426" s="188">
        <f>Q426*H426</f>
        <v>0</v>
      </c>
      <c r="S426" s="188">
        <v>0</v>
      </c>
      <c r="T426" s="189">
        <f>S426*H426</f>
        <v>0</v>
      </c>
      <c r="U426" s="38"/>
      <c r="V426" s="38"/>
      <c r="W426" s="38"/>
      <c r="X426" s="38"/>
      <c r="Y426" s="38"/>
      <c r="Z426" s="38"/>
      <c r="AA426" s="38"/>
      <c r="AB426" s="38"/>
      <c r="AC426" s="38"/>
      <c r="AD426" s="38"/>
      <c r="AE426" s="38"/>
      <c r="AR426" s="190" t="s">
        <v>103</v>
      </c>
      <c r="AT426" s="190" t="s">
        <v>201</v>
      </c>
      <c r="AU426" s="190" t="s">
        <v>171</v>
      </c>
      <c r="AY426" s="19" t="s">
        <v>165</v>
      </c>
      <c r="BE426" s="191">
        <f>IF(N426="základná",J426,0)</f>
        <v>0</v>
      </c>
      <c r="BF426" s="191">
        <f>IF(N426="znížená",J426,0)</f>
        <v>0</v>
      </c>
      <c r="BG426" s="191">
        <f>IF(N426="zákl. prenesená",J426,0)</f>
        <v>0</v>
      </c>
      <c r="BH426" s="191">
        <f>IF(N426="zníž. prenesená",J426,0)</f>
        <v>0</v>
      </c>
      <c r="BI426" s="191">
        <f>IF(N426="nulová",J426,0)</f>
        <v>0</v>
      </c>
      <c r="BJ426" s="19" t="s">
        <v>171</v>
      </c>
      <c r="BK426" s="191">
        <f>ROUND(I426*H426,2)</f>
        <v>0</v>
      </c>
      <c r="BL426" s="19" t="s">
        <v>91</v>
      </c>
      <c r="BM426" s="190" t="s">
        <v>4523</v>
      </c>
    </row>
    <row r="427" s="2" customFormat="1">
      <c r="A427" s="38"/>
      <c r="B427" s="39"/>
      <c r="C427" s="38"/>
      <c r="D427" s="193" t="s">
        <v>1053</v>
      </c>
      <c r="E427" s="38"/>
      <c r="F427" s="236" t="s">
        <v>4524</v>
      </c>
      <c r="G427" s="38"/>
      <c r="H427" s="38"/>
      <c r="I427" s="237"/>
      <c r="J427" s="38"/>
      <c r="K427" s="38"/>
      <c r="L427" s="39"/>
      <c r="M427" s="238"/>
      <c r="N427" s="239"/>
      <c r="O427" s="78"/>
      <c r="P427" s="78"/>
      <c r="Q427" s="78"/>
      <c r="R427" s="78"/>
      <c r="S427" s="78"/>
      <c r="T427" s="79"/>
      <c r="U427" s="38"/>
      <c r="V427" s="38"/>
      <c r="W427" s="38"/>
      <c r="X427" s="38"/>
      <c r="Y427" s="38"/>
      <c r="Z427" s="38"/>
      <c r="AA427" s="38"/>
      <c r="AB427" s="38"/>
      <c r="AC427" s="38"/>
      <c r="AD427" s="38"/>
      <c r="AE427" s="38"/>
      <c r="AT427" s="19" t="s">
        <v>1053</v>
      </c>
      <c r="AU427" s="19" t="s">
        <v>171</v>
      </c>
    </row>
    <row r="428" s="2" customFormat="1" ht="16.5" customHeight="1">
      <c r="A428" s="38"/>
      <c r="B428" s="177"/>
      <c r="C428" s="201" t="s">
        <v>1568</v>
      </c>
      <c r="D428" s="201" t="s">
        <v>201</v>
      </c>
      <c r="E428" s="202" t="s">
        <v>3999</v>
      </c>
      <c r="F428" s="203" t="s">
        <v>4000</v>
      </c>
      <c r="G428" s="204" t="s">
        <v>216</v>
      </c>
      <c r="H428" s="205">
        <v>1</v>
      </c>
      <c r="I428" s="206"/>
      <c r="J428" s="207">
        <f>ROUND(I428*H428,2)</f>
        <v>0</v>
      </c>
      <c r="K428" s="208"/>
      <c r="L428" s="209"/>
      <c r="M428" s="210" t="s">
        <v>1</v>
      </c>
      <c r="N428" s="211" t="s">
        <v>42</v>
      </c>
      <c r="O428" s="78"/>
      <c r="P428" s="188">
        <f>O428*H428</f>
        <v>0</v>
      </c>
      <c r="Q428" s="188">
        <v>0</v>
      </c>
      <c r="R428" s="188">
        <f>Q428*H428</f>
        <v>0</v>
      </c>
      <c r="S428" s="188">
        <v>0</v>
      </c>
      <c r="T428" s="189">
        <f>S428*H428</f>
        <v>0</v>
      </c>
      <c r="U428" s="38"/>
      <c r="V428" s="38"/>
      <c r="W428" s="38"/>
      <c r="X428" s="38"/>
      <c r="Y428" s="38"/>
      <c r="Z428" s="38"/>
      <c r="AA428" s="38"/>
      <c r="AB428" s="38"/>
      <c r="AC428" s="38"/>
      <c r="AD428" s="38"/>
      <c r="AE428" s="38"/>
      <c r="AR428" s="190" t="s">
        <v>103</v>
      </c>
      <c r="AT428" s="190" t="s">
        <v>201</v>
      </c>
      <c r="AU428" s="190" t="s">
        <v>171</v>
      </c>
      <c r="AY428" s="19" t="s">
        <v>165</v>
      </c>
      <c r="BE428" s="191">
        <f>IF(N428="základná",J428,0)</f>
        <v>0</v>
      </c>
      <c r="BF428" s="191">
        <f>IF(N428="znížená",J428,0)</f>
        <v>0</v>
      </c>
      <c r="BG428" s="191">
        <f>IF(N428="zákl. prenesená",J428,0)</f>
        <v>0</v>
      </c>
      <c r="BH428" s="191">
        <f>IF(N428="zníž. prenesená",J428,0)</f>
        <v>0</v>
      </c>
      <c r="BI428" s="191">
        <f>IF(N428="nulová",J428,0)</f>
        <v>0</v>
      </c>
      <c r="BJ428" s="19" t="s">
        <v>171</v>
      </c>
      <c r="BK428" s="191">
        <f>ROUND(I428*H428,2)</f>
        <v>0</v>
      </c>
      <c r="BL428" s="19" t="s">
        <v>91</v>
      </c>
      <c r="BM428" s="190" t="s">
        <v>4525</v>
      </c>
    </row>
    <row r="429" s="2" customFormat="1" ht="16.5" customHeight="1">
      <c r="A429" s="38"/>
      <c r="B429" s="177"/>
      <c r="C429" s="201" t="s">
        <v>1572</v>
      </c>
      <c r="D429" s="201" t="s">
        <v>201</v>
      </c>
      <c r="E429" s="202" t="s">
        <v>4002</v>
      </c>
      <c r="F429" s="203" t="s">
        <v>4003</v>
      </c>
      <c r="G429" s="204" t="s">
        <v>216</v>
      </c>
      <c r="H429" s="205">
        <v>1</v>
      </c>
      <c r="I429" s="206"/>
      <c r="J429" s="207">
        <f>ROUND(I429*H429,2)</f>
        <v>0</v>
      </c>
      <c r="K429" s="208"/>
      <c r="L429" s="209"/>
      <c r="M429" s="210" t="s">
        <v>1</v>
      </c>
      <c r="N429" s="211" t="s">
        <v>42</v>
      </c>
      <c r="O429" s="78"/>
      <c r="P429" s="188">
        <f>O429*H429</f>
        <v>0</v>
      </c>
      <c r="Q429" s="188">
        <v>0</v>
      </c>
      <c r="R429" s="188">
        <f>Q429*H429</f>
        <v>0</v>
      </c>
      <c r="S429" s="188">
        <v>0</v>
      </c>
      <c r="T429" s="189">
        <f>S429*H429</f>
        <v>0</v>
      </c>
      <c r="U429" s="38"/>
      <c r="V429" s="38"/>
      <c r="W429" s="38"/>
      <c r="X429" s="38"/>
      <c r="Y429" s="38"/>
      <c r="Z429" s="38"/>
      <c r="AA429" s="38"/>
      <c r="AB429" s="38"/>
      <c r="AC429" s="38"/>
      <c r="AD429" s="38"/>
      <c r="AE429" s="38"/>
      <c r="AR429" s="190" t="s">
        <v>103</v>
      </c>
      <c r="AT429" s="190" t="s">
        <v>201</v>
      </c>
      <c r="AU429" s="190" t="s">
        <v>171</v>
      </c>
      <c r="AY429" s="19" t="s">
        <v>165</v>
      </c>
      <c r="BE429" s="191">
        <f>IF(N429="základná",J429,0)</f>
        <v>0</v>
      </c>
      <c r="BF429" s="191">
        <f>IF(N429="znížená",J429,0)</f>
        <v>0</v>
      </c>
      <c r="BG429" s="191">
        <f>IF(N429="zákl. prenesená",J429,0)</f>
        <v>0</v>
      </c>
      <c r="BH429" s="191">
        <f>IF(N429="zníž. prenesená",J429,0)</f>
        <v>0</v>
      </c>
      <c r="BI429" s="191">
        <f>IF(N429="nulová",J429,0)</f>
        <v>0</v>
      </c>
      <c r="BJ429" s="19" t="s">
        <v>171</v>
      </c>
      <c r="BK429" s="191">
        <f>ROUND(I429*H429,2)</f>
        <v>0</v>
      </c>
      <c r="BL429" s="19" t="s">
        <v>91</v>
      </c>
      <c r="BM429" s="190" t="s">
        <v>4526</v>
      </c>
    </row>
    <row r="430" s="2" customFormat="1" ht="24.15" customHeight="1">
      <c r="A430" s="38"/>
      <c r="B430" s="177"/>
      <c r="C430" s="201" t="s">
        <v>1576</v>
      </c>
      <c r="D430" s="201" t="s">
        <v>201</v>
      </c>
      <c r="E430" s="202" t="s">
        <v>4527</v>
      </c>
      <c r="F430" s="203" t="s">
        <v>4528</v>
      </c>
      <c r="G430" s="204" t="s">
        <v>216</v>
      </c>
      <c r="H430" s="205">
        <v>1</v>
      </c>
      <c r="I430" s="206"/>
      <c r="J430" s="207">
        <f>ROUND(I430*H430,2)</f>
        <v>0</v>
      </c>
      <c r="K430" s="208"/>
      <c r="L430" s="209"/>
      <c r="M430" s="210" t="s">
        <v>1</v>
      </c>
      <c r="N430" s="211" t="s">
        <v>42</v>
      </c>
      <c r="O430" s="78"/>
      <c r="P430" s="188">
        <f>O430*H430</f>
        <v>0</v>
      </c>
      <c r="Q430" s="188">
        <v>0</v>
      </c>
      <c r="R430" s="188">
        <f>Q430*H430</f>
        <v>0</v>
      </c>
      <c r="S430" s="188">
        <v>0</v>
      </c>
      <c r="T430" s="189">
        <f>S430*H430</f>
        <v>0</v>
      </c>
      <c r="U430" s="38"/>
      <c r="V430" s="38"/>
      <c r="W430" s="38"/>
      <c r="X430" s="38"/>
      <c r="Y430" s="38"/>
      <c r="Z430" s="38"/>
      <c r="AA430" s="38"/>
      <c r="AB430" s="38"/>
      <c r="AC430" s="38"/>
      <c r="AD430" s="38"/>
      <c r="AE430" s="38"/>
      <c r="AR430" s="190" t="s">
        <v>103</v>
      </c>
      <c r="AT430" s="190" t="s">
        <v>201</v>
      </c>
      <c r="AU430" s="190" t="s">
        <v>171</v>
      </c>
      <c r="AY430" s="19" t="s">
        <v>165</v>
      </c>
      <c r="BE430" s="191">
        <f>IF(N430="základná",J430,0)</f>
        <v>0</v>
      </c>
      <c r="BF430" s="191">
        <f>IF(N430="znížená",J430,0)</f>
        <v>0</v>
      </c>
      <c r="BG430" s="191">
        <f>IF(N430="zákl. prenesená",J430,0)</f>
        <v>0</v>
      </c>
      <c r="BH430" s="191">
        <f>IF(N430="zníž. prenesená",J430,0)</f>
        <v>0</v>
      </c>
      <c r="BI430" s="191">
        <f>IF(N430="nulová",J430,0)</f>
        <v>0</v>
      </c>
      <c r="BJ430" s="19" t="s">
        <v>171</v>
      </c>
      <c r="BK430" s="191">
        <f>ROUND(I430*H430,2)</f>
        <v>0</v>
      </c>
      <c r="BL430" s="19" t="s">
        <v>91</v>
      </c>
      <c r="BM430" s="190" t="s">
        <v>4529</v>
      </c>
    </row>
    <row r="431" s="2" customFormat="1" ht="24.15" customHeight="1">
      <c r="A431" s="38"/>
      <c r="B431" s="177"/>
      <c r="C431" s="201" t="s">
        <v>1581</v>
      </c>
      <c r="D431" s="201" t="s">
        <v>201</v>
      </c>
      <c r="E431" s="202" t="s">
        <v>4530</v>
      </c>
      <c r="F431" s="203" t="s">
        <v>4531</v>
      </c>
      <c r="G431" s="204" t="s">
        <v>216</v>
      </c>
      <c r="H431" s="205">
        <v>1</v>
      </c>
      <c r="I431" s="206"/>
      <c r="J431" s="207">
        <f>ROUND(I431*H431,2)</f>
        <v>0</v>
      </c>
      <c r="K431" s="208"/>
      <c r="L431" s="209"/>
      <c r="M431" s="210" t="s">
        <v>1</v>
      </c>
      <c r="N431" s="211" t="s">
        <v>42</v>
      </c>
      <c r="O431" s="78"/>
      <c r="P431" s="188">
        <f>O431*H431</f>
        <v>0</v>
      </c>
      <c r="Q431" s="188">
        <v>0</v>
      </c>
      <c r="R431" s="188">
        <f>Q431*H431</f>
        <v>0</v>
      </c>
      <c r="S431" s="188">
        <v>0</v>
      </c>
      <c r="T431" s="189">
        <f>S431*H431</f>
        <v>0</v>
      </c>
      <c r="U431" s="38"/>
      <c r="V431" s="38"/>
      <c r="W431" s="38"/>
      <c r="X431" s="38"/>
      <c r="Y431" s="38"/>
      <c r="Z431" s="38"/>
      <c r="AA431" s="38"/>
      <c r="AB431" s="38"/>
      <c r="AC431" s="38"/>
      <c r="AD431" s="38"/>
      <c r="AE431" s="38"/>
      <c r="AR431" s="190" t="s">
        <v>103</v>
      </c>
      <c r="AT431" s="190" t="s">
        <v>201</v>
      </c>
      <c r="AU431" s="190" t="s">
        <v>171</v>
      </c>
      <c r="AY431" s="19" t="s">
        <v>165</v>
      </c>
      <c r="BE431" s="191">
        <f>IF(N431="základná",J431,0)</f>
        <v>0</v>
      </c>
      <c r="BF431" s="191">
        <f>IF(N431="znížená",J431,0)</f>
        <v>0</v>
      </c>
      <c r="BG431" s="191">
        <f>IF(N431="zákl. prenesená",J431,0)</f>
        <v>0</v>
      </c>
      <c r="BH431" s="191">
        <f>IF(N431="zníž. prenesená",J431,0)</f>
        <v>0</v>
      </c>
      <c r="BI431" s="191">
        <f>IF(N431="nulová",J431,0)</f>
        <v>0</v>
      </c>
      <c r="BJ431" s="19" t="s">
        <v>171</v>
      </c>
      <c r="BK431" s="191">
        <f>ROUND(I431*H431,2)</f>
        <v>0</v>
      </c>
      <c r="BL431" s="19" t="s">
        <v>91</v>
      </c>
      <c r="BM431" s="190" t="s">
        <v>4532</v>
      </c>
    </row>
    <row r="432" s="2" customFormat="1" ht="16.5" customHeight="1">
      <c r="A432" s="38"/>
      <c r="B432" s="177"/>
      <c r="C432" s="201" t="s">
        <v>1586</v>
      </c>
      <c r="D432" s="201" t="s">
        <v>201</v>
      </c>
      <c r="E432" s="202" t="s">
        <v>4533</v>
      </c>
      <c r="F432" s="203" t="s">
        <v>4534</v>
      </c>
      <c r="G432" s="204" t="s">
        <v>2853</v>
      </c>
      <c r="H432" s="205">
        <v>2</v>
      </c>
      <c r="I432" s="206"/>
      <c r="J432" s="207">
        <f>ROUND(I432*H432,2)</f>
        <v>0</v>
      </c>
      <c r="K432" s="208"/>
      <c r="L432" s="209"/>
      <c r="M432" s="210" t="s">
        <v>1</v>
      </c>
      <c r="N432" s="211" t="s">
        <v>42</v>
      </c>
      <c r="O432" s="78"/>
      <c r="P432" s="188">
        <f>O432*H432</f>
        <v>0</v>
      </c>
      <c r="Q432" s="188">
        <v>0</v>
      </c>
      <c r="R432" s="188">
        <f>Q432*H432</f>
        <v>0</v>
      </c>
      <c r="S432" s="188">
        <v>0</v>
      </c>
      <c r="T432" s="189">
        <f>S432*H432</f>
        <v>0</v>
      </c>
      <c r="U432" s="38"/>
      <c r="V432" s="38"/>
      <c r="W432" s="38"/>
      <c r="X432" s="38"/>
      <c r="Y432" s="38"/>
      <c r="Z432" s="38"/>
      <c r="AA432" s="38"/>
      <c r="AB432" s="38"/>
      <c r="AC432" s="38"/>
      <c r="AD432" s="38"/>
      <c r="AE432" s="38"/>
      <c r="AR432" s="190" t="s">
        <v>103</v>
      </c>
      <c r="AT432" s="190" t="s">
        <v>201</v>
      </c>
      <c r="AU432" s="190" t="s">
        <v>171</v>
      </c>
      <c r="AY432" s="19" t="s">
        <v>165</v>
      </c>
      <c r="BE432" s="191">
        <f>IF(N432="základná",J432,0)</f>
        <v>0</v>
      </c>
      <c r="BF432" s="191">
        <f>IF(N432="znížená",J432,0)</f>
        <v>0</v>
      </c>
      <c r="BG432" s="191">
        <f>IF(N432="zákl. prenesená",J432,0)</f>
        <v>0</v>
      </c>
      <c r="BH432" s="191">
        <f>IF(N432="zníž. prenesená",J432,0)</f>
        <v>0</v>
      </c>
      <c r="BI432" s="191">
        <f>IF(N432="nulová",J432,0)</f>
        <v>0</v>
      </c>
      <c r="BJ432" s="19" t="s">
        <v>171</v>
      </c>
      <c r="BK432" s="191">
        <f>ROUND(I432*H432,2)</f>
        <v>0</v>
      </c>
      <c r="BL432" s="19" t="s">
        <v>91</v>
      </c>
      <c r="BM432" s="190" t="s">
        <v>4535</v>
      </c>
    </row>
    <row r="433" s="2" customFormat="1">
      <c r="A433" s="38"/>
      <c r="B433" s="39"/>
      <c r="C433" s="38"/>
      <c r="D433" s="193" t="s">
        <v>1053</v>
      </c>
      <c r="E433" s="38"/>
      <c r="F433" s="236" t="s">
        <v>4536</v>
      </c>
      <c r="G433" s="38"/>
      <c r="H433" s="38"/>
      <c r="I433" s="237"/>
      <c r="J433" s="38"/>
      <c r="K433" s="38"/>
      <c r="L433" s="39"/>
      <c r="M433" s="238"/>
      <c r="N433" s="239"/>
      <c r="O433" s="78"/>
      <c r="P433" s="78"/>
      <c r="Q433" s="78"/>
      <c r="R433" s="78"/>
      <c r="S433" s="78"/>
      <c r="T433" s="79"/>
      <c r="U433" s="38"/>
      <c r="V433" s="38"/>
      <c r="W433" s="38"/>
      <c r="X433" s="38"/>
      <c r="Y433" s="38"/>
      <c r="Z433" s="38"/>
      <c r="AA433" s="38"/>
      <c r="AB433" s="38"/>
      <c r="AC433" s="38"/>
      <c r="AD433" s="38"/>
      <c r="AE433" s="38"/>
      <c r="AT433" s="19" t="s">
        <v>1053</v>
      </c>
      <c r="AU433" s="19" t="s">
        <v>171</v>
      </c>
    </row>
    <row r="434" s="2" customFormat="1" ht="16.5" customHeight="1">
      <c r="A434" s="38"/>
      <c r="B434" s="177"/>
      <c r="C434" s="201" t="s">
        <v>1591</v>
      </c>
      <c r="D434" s="201" t="s">
        <v>201</v>
      </c>
      <c r="E434" s="202" t="s">
        <v>4537</v>
      </c>
      <c r="F434" s="203" t="s">
        <v>4538</v>
      </c>
      <c r="G434" s="204" t="s">
        <v>216</v>
      </c>
      <c r="H434" s="205">
        <v>1</v>
      </c>
      <c r="I434" s="206"/>
      <c r="J434" s="207">
        <f>ROUND(I434*H434,2)</f>
        <v>0</v>
      </c>
      <c r="K434" s="208"/>
      <c r="L434" s="209"/>
      <c r="M434" s="210" t="s">
        <v>1</v>
      </c>
      <c r="N434" s="211" t="s">
        <v>42</v>
      </c>
      <c r="O434" s="78"/>
      <c r="P434" s="188">
        <f>O434*H434</f>
        <v>0</v>
      </c>
      <c r="Q434" s="188">
        <v>0</v>
      </c>
      <c r="R434" s="188">
        <f>Q434*H434</f>
        <v>0</v>
      </c>
      <c r="S434" s="188">
        <v>0</v>
      </c>
      <c r="T434" s="189">
        <f>S434*H434</f>
        <v>0</v>
      </c>
      <c r="U434" s="38"/>
      <c r="V434" s="38"/>
      <c r="W434" s="38"/>
      <c r="X434" s="38"/>
      <c r="Y434" s="38"/>
      <c r="Z434" s="38"/>
      <c r="AA434" s="38"/>
      <c r="AB434" s="38"/>
      <c r="AC434" s="38"/>
      <c r="AD434" s="38"/>
      <c r="AE434" s="38"/>
      <c r="AR434" s="190" t="s">
        <v>103</v>
      </c>
      <c r="AT434" s="190" t="s">
        <v>201</v>
      </c>
      <c r="AU434" s="190" t="s">
        <v>171</v>
      </c>
      <c r="AY434" s="19" t="s">
        <v>165</v>
      </c>
      <c r="BE434" s="191">
        <f>IF(N434="základná",J434,0)</f>
        <v>0</v>
      </c>
      <c r="BF434" s="191">
        <f>IF(N434="znížená",J434,0)</f>
        <v>0</v>
      </c>
      <c r="BG434" s="191">
        <f>IF(N434="zákl. prenesená",J434,0)</f>
        <v>0</v>
      </c>
      <c r="BH434" s="191">
        <f>IF(N434="zníž. prenesená",J434,0)</f>
        <v>0</v>
      </c>
      <c r="BI434" s="191">
        <f>IF(N434="nulová",J434,0)</f>
        <v>0</v>
      </c>
      <c r="BJ434" s="19" t="s">
        <v>171</v>
      </c>
      <c r="BK434" s="191">
        <f>ROUND(I434*H434,2)</f>
        <v>0</v>
      </c>
      <c r="BL434" s="19" t="s">
        <v>91</v>
      </c>
      <c r="BM434" s="190" t="s">
        <v>4539</v>
      </c>
    </row>
    <row r="435" s="2" customFormat="1" ht="16.5" customHeight="1">
      <c r="A435" s="38"/>
      <c r="B435" s="177"/>
      <c r="C435" s="201" t="s">
        <v>1595</v>
      </c>
      <c r="D435" s="201" t="s">
        <v>201</v>
      </c>
      <c r="E435" s="202" t="s">
        <v>4221</v>
      </c>
      <c r="F435" s="203" t="s">
        <v>4222</v>
      </c>
      <c r="G435" s="204" t="s">
        <v>216</v>
      </c>
      <c r="H435" s="205">
        <v>4</v>
      </c>
      <c r="I435" s="206"/>
      <c r="J435" s="207">
        <f>ROUND(I435*H435,2)</f>
        <v>0</v>
      </c>
      <c r="K435" s="208"/>
      <c r="L435" s="209"/>
      <c r="M435" s="210" t="s">
        <v>1</v>
      </c>
      <c r="N435" s="211" t="s">
        <v>42</v>
      </c>
      <c r="O435" s="78"/>
      <c r="P435" s="188">
        <f>O435*H435</f>
        <v>0</v>
      </c>
      <c r="Q435" s="188">
        <v>0</v>
      </c>
      <c r="R435" s="188">
        <f>Q435*H435</f>
        <v>0</v>
      </c>
      <c r="S435" s="188">
        <v>0</v>
      </c>
      <c r="T435" s="189">
        <f>S435*H435</f>
        <v>0</v>
      </c>
      <c r="U435" s="38"/>
      <c r="V435" s="38"/>
      <c r="W435" s="38"/>
      <c r="X435" s="38"/>
      <c r="Y435" s="38"/>
      <c r="Z435" s="38"/>
      <c r="AA435" s="38"/>
      <c r="AB435" s="38"/>
      <c r="AC435" s="38"/>
      <c r="AD435" s="38"/>
      <c r="AE435" s="38"/>
      <c r="AR435" s="190" t="s">
        <v>103</v>
      </c>
      <c r="AT435" s="190" t="s">
        <v>201</v>
      </c>
      <c r="AU435" s="190" t="s">
        <v>171</v>
      </c>
      <c r="AY435" s="19" t="s">
        <v>165</v>
      </c>
      <c r="BE435" s="191">
        <f>IF(N435="základná",J435,0)</f>
        <v>0</v>
      </c>
      <c r="BF435" s="191">
        <f>IF(N435="znížená",J435,0)</f>
        <v>0</v>
      </c>
      <c r="BG435" s="191">
        <f>IF(N435="zákl. prenesená",J435,0)</f>
        <v>0</v>
      </c>
      <c r="BH435" s="191">
        <f>IF(N435="zníž. prenesená",J435,0)</f>
        <v>0</v>
      </c>
      <c r="BI435" s="191">
        <f>IF(N435="nulová",J435,0)</f>
        <v>0</v>
      </c>
      <c r="BJ435" s="19" t="s">
        <v>171</v>
      </c>
      <c r="BK435" s="191">
        <f>ROUND(I435*H435,2)</f>
        <v>0</v>
      </c>
      <c r="BL435" s="19" t="s">
        <v>91</v>
      </c>
      <c r="BM435" s="190" t="s">
        <v>4540</v>
      </c>
    </row>
    <row r="436" s="2" customFormat="1" ht="16.5" customHeight="1">
      <c r="A436" s="38"/>
      <c r="B436" s="177"/>
      <c r="C436" s="201" t="s">
        <v>1599</v>
      </c>
      <c r="D436" s="201" t="s">
        <v>201</v>
      </c>
      <c r="E436" s="202" t="s">
        <v>4230</v>
      </c>
      <c r="F436" s="203" t="s">
        <v>4231</v>
      </c>
      <c r="G436" s="204" t="s">
        <v>216</v>
      </c>
      <c r="H436" s="205">
        <v>2</v>
      </c>
      <c r="I436" s="206"/>
      <c r="J436" s="207">
        <f>ROUND(I436*H436,2)</f>
        <v>0</v>
      </c>
      <c r="K436" s="208"/>
      <c r="L436" s="209"/>
      <c r="M436" s="210" t="s">
        <v>1</v>
      </c>
      <c r="N436" s="211" t="s">
        <v>42</v>
      </c>
      <c r="O436" s="78"/>
      <c r="P436" s="188">
        <f>O436*H436</f>
        <v>0</v>
      </c>
      <c r="Q436" s="188">
        <v>0</v>
      </c>
      <c r="R436" s="188">
        <f>Q436*H436</f>
        <v>0</v>
      </c>
      <c r="S436" s="188">
        <v>0</v>
      </c>
      <c r="T436" s="189">
        <f>S436*H436</f>
        <v>0</v>
      </c>
      <c r="U436" s="38"/>
      <c r="V436" s="38"/>
      <c r="W436" s="38"/>
      <c r="X436" s="38"/>
      <c r="Y436" s="38"/>
      <c r="Z436" s="38"/>
      <c r="AA436" s="38"/>
      <c r="AB436" s="38"/>
      <c r="AC436" s="38"/>
      <c r="AD436" s="38"/>
      <c r="AE436" s="38"/>
      <c r="AR436" s="190" t="s">
        <v>103</v>
      </c>
      <c r="AT436" s="190" t="s">
        <v>201</v>
      </c>
      <c r="AU436" s="190" t="s">
        <v>171</v>
      </c>
      <c r="AY436" s="19" t="s">
        <v>165</v>
      </c>
      <c r="BE436" s="191">
        <f>IF(N436="základná",J436,0)</f>
        <v>0</v>
      </c>
      <c r="BF436" s="191">
        <f>IF(N436="znížená",J436,0)</f>
        <v>0</v>
      </c>
      <c r="BG436" s="191">
        <f>IF(N436="zákl. prenesená",J436,0)</f>
        <v>0</v>
      </c>
      <c r="BH436" s="191">
        <f>IF(N436="zníž. prenesená",J436,0)</f>
        <v>0</v>
      </c>
      <c r="BI436" s="191">
        <f>IF(N436="nulová",J436,0)</f>
        <v>0</v>
      </c>
      <c r="BJ436" s="19" t="s">
        <v>171</v>
      </c>
      <c r="BK436" s="191">
        <f>ROUND(I436*H436,2)</f>
        <v>0</v>
      </c>
      <c r="BL436" s="19" t="s">
        <v>91</v>
      </c>
      <c r="BM436" s="190" t="s">
        <v>4541</v>
      </c>
    </row>
    <row r="437" s="2" customFormat="1" ht="21.75" customHeight="1">
      <c r="A437" s="38"/>
      <c r="B437" s="177"/>
      <c r="C437" s="201" t="s">
        <v>1603</v>
      </c>
      <c r="D437" s="201" t="s">
        <v>201</v>
      </c>
      <c r="E437" s="202" t="s">
        <v>4542</v>
      </c>
      <c r="F437" s="203" t="s">
        <v>4024</v>
      </c>
      <c r="G437" s="204" t="s">
        <v>216</v>
      </c>
      <c r="H437" s="205">
        <v>8</v>
      </c>
      <c r="I437" s="206"/>
      <c r="J437" s="207">
        <f>ROUND(I437*H437,2)</f>
        <v>0</v>
      </c>
      <c r="K437" s="208"/>
      <c r="L437" s="209"/>
      <c r="M437" s="210" t="s">
        <v>1</v>
      </c>
      <c r="N437" s="211" t="s">
        <v>42</v>
      </c>
      <c r="O437" s="78"/>
      <c r="P437" s="188">
        <f>O437*H437</f>
        <v>0</v>
      </c>
      <c r="Q437" s="188">
        <v>0</v>
      </c>
      <c r="R437" s="188">
        <f>Q437*H437</f>
        <v>0</v>
      </c>
      <c r="S437" s="188">
        <v>0</v>
      </c>
      <c r="T437" s="189">
        <f>S437*H437</f>
        <v>0</v>
      </c>
      <c r="U437" s="38"/>
      <c r="V437" s="38"/>
      <c r="W437" s="38"/>
      <c r="X437" s="38"/>
      <c r="Y437" s="38"/>
      <c r="Z437" s="38"/>
      <c r="AA437" s="38"/>
      <c r="AB437" s="38"/>
      <c r="AC437" s="38"/>
      <c r="AD437" s="38"/>
      <c r="AE437" s="38"/>
      <c r="AR437" s="190" t="s">
        <v>103</v>
      </c>
      <c r="AT437" s="190" t="s">
        <v>201</v>
      </c>
      <c r="AU437" s="190" t="s">
        <v>171</v>
      </c>
      <c r="AY437" s="19" t="s">
        <v>165</v>
      </c>
      <c r="BE437" s="191">
        <f>IF(N437="základná",J437,0)</f>
        <v>0</v>
      </c>
      <c r="BF437" s="191">
        <f>IF(N437="znížená",J437,0)</f>
        <v>0</v>
      </c>
      <c r="BG437" s="191">
        <f>IF(N437="zákl. prenesená",J437,0)</f>
        <v>0</v>
      </c>
      <c r="BH437" s="191">
        <f>IF(N437="zníž. prenesená",J437,0)</f>
        <v>0</v>
      </c>
      <c r="BI437" s="191">
        <f>IF(N437="nulová",J437,0)</f>
        <v>0</v>
      </c>
      <c r="BJ437" s="19" t="s">
        <v>171</v>
      </c>
      <c r="BK437" s="191">
        <f>ROUND(I437*H437,2)</f>
        <v>0</v>
      </c>
      <c r="BL437" s="19" t="s">
        <v>91</v>
      </c>
      <c r="BM437" s="190" t="s">
        <v>4543</v>
      </c>
    </row>
    <row r="438" s="2" customFormat="1" ht="16.5" customHeight="1">
      <c r="A438" s="38"/>
      <c r="B438" s="177"/>
      <c r="C438" s="201" t="s">
        <v>1607</v>
      </c>
      <c r="D438" s="201" t="s">
        <v>201</v>
      </c>
      <c r="E438" s="202" t="s">
        <v>4026</v>
      </c>
      <c r="F438" s="203" t="s">
        <v>4027</v>
      </c>
      <c r="G438" s="204" t="s">
        <v>216</v>
      </c>
      <c r="H438" s="205">
        <v>8</v>
      </c>
      <c r="I438" s="206"/>
      <c r="J438" s="207">
        <f>ROUND(I438*H438,2)</f>
        <v>0</v>
      </c>
      <c r="K438" s="208"/>
      <c r="L438" s="209"/>
      <c r="M438" s="210" t="s">
        <v>1</v>
      </c>
      <c r="N438" s="211" t="s">
        <v>42</v>
      </c>
      <c r="O438" s="78"/>
      <c r="P438" s="188">
        <f>O438*H438</f>
        <v>0</v>
      </c>
      <c r="Q438" s="188">
        <v>0</v>
      </c>
      <c r="R438" s="188">
        <f>Q438*H438</f>
        <v>0</v>
      </c>
      <c r="S438" s="188">
        <v>0</v>
      </c>
      <c r="T438" s="189">
        <f>S438*H438</f>
        <v>0</v>
      </c>
      <c r="U438" s="38"/>
      <c r="V438" s="38"/>
      <c r="W438" s="38"/>
      <c r="X438" s="38"/>
      <c r="Y438" s="38"/>
      <c r="Z438" s="38"/>
      <c r="AA438" s="38"/>
      <c r="AB438" s="38"/>
      <c r="AC438" s="38"/>
      <c r="AD438" s="38"/>
      <c r="AE438" s="38"/>
      <c r="AR438" s="190" t="s">
        <v>103</v>
      </c>
      <c r="AT438" s="190" t="s">
        <v>201</v>
      </c>
      <c r="AU438" s="190" t="s">
        <v>171</v>
      </c>
      <c r="AY438" s="19" t="s">
        <v>165</v>
      </c>
      <c r="BE438" s="191">
        <f>IF(N438="základná",J438,0)</f>
        <v>0</v>
      </c>
      <c r="BF438" s="191">
        <f>IF(N438="znížená",J438,0)</f>
        <v>0</v>
      </c>
      <c r="BG438" s="191">
        <f>IF(N438="zákl. prenesená",J438,0)</f>
        <v>0</v>
      </c>
      <c r="BH438" s="191">
        <f>IF(N438="zníž. prenesená",J438,0)</f>
        <v>0</v>
      </c>
      <c r="BI438" s="191">
        <f>IF(N438="nulová",J438,0)</f>
        <v>0</v>
      </c>
      <c r="BJ438" s="19" t="s">
        <v>171</v>
      </c>
      <c r="BK438" s="191">
        <f>ROUND(I438*H438,2)</f>
        <v>0</v>
      </c>
      <c r="BL438" s="19" t="s">
        <v>91</v>
      </c>
      <c r="BM438" s="190" t="s">
        <v>4544</v>
      </c>
    </row>
    <row r="439" s="2" customFormat="1" ht="21.75" customHeight="1">
      <c r="A439" s="38"/>
      <c r="B439" s="177"/>
      <c r="C439" s="201" t="s">
        <v>1611</v>
      </c>
      <c r="D439" s="201" t="s">
        <v>201</v>
      </c>
      <c r="E439" s="202" t="s">
        <v>4032</v>
      </c>
      <c r="F439" s="203" t="s">
        <v>4033</v>
      </c>
      <c r="G439" s="204" t="s">
        <v>216</v>
      </c>
      <c r="H439" s="205">
        <v>8</v>
      </c>
      <c r="I439" s="206"/>
      <c r="J439" s="207">
        <f>ROUND(I439*H439,2)</f>
        <v>0</v>
      </c>
      <c r="K439" s="208"/>
      <c r="L439" s="209"/>
      <c r="M439" s="210" t="s">
        <v>1</v>
      </c>
      <c r="N439" s="211" t="s">
        <v>42</v>
      </c>
      <c r="O439" s="78"/>
      <c r="P439" s="188">
        <f>O439*H439</f>
        <v>0</v>
      </c>
      <c r="Q439" s="188">
        <v>0</v>
      </c>
      <c r="R439" s="188">
        <f>Q439*H439</f>
        <v>0</v>
      </c>
      <c r="S439" s="188">
        <v>0</v>
      </c>
      <c r="T439" s="189">
        <f>S439*H439</f>
        <v>0</v>
      </c>
      <c r="U439" s="38"/>
      <c r="V439" s="38"/>
      <c r="W439" s="38"/>
      <c r="X439" s="38"/>
      <c r="Y439" s="38"/>
      <c r="Z439" s="38"/>
      <c r="AA439" s="38"/>
      <c r="AB439" s="38"/>
      <c r="AC439" s="38"/>
      <c r="AD439" s="38"/>
      <c r="AE439" s="38"/>
      <c r="AR439" s="190" t="s">
        <v>103</v>
      </c>
      <c r="AT439" s="190" t="s">
        <v>201</v>
      </c>
      <c r="AU439" s="190" t="s">
        <v>171</v>
      </c>
      <c r="AY439" s="19" t="s">
        <v>165</v>
      </c>
      <c r="BE439" s="191">
        <f>IF(N439="základná",J439,0)</f>
        <v>0</v>
      </c>
      <c r="BF439" s="191">
        <f>IF(N439="znížená",J439,0)</f>
        <v>0</v>
      </c>
      <c r="BG439" s="191">
        <f>IF(N439="zákl. prenesená",J439,0)</f>
        <v>0</v>
      </c>
      <c r="BH439" s="191">
        <f>IF(N439="zníž. prenesená",J439,0)</f>
        <v>0</v>
      </c>
      <c r="BI439" s="191">
        <f>IF(N439="nulová",J439,0)</f>
        <v>0</v>
      </c>
      <c r="BJ439" s="19" t="s">
        <v>171</v>
      </c>
      <c r="BK439" s="191">
        <f>ROUND(I439*H439,2)</f>
        <v>0</v>
      </c>
      <c r="BL439" s="19" t="s">
        <v>91</v>
      </c>
      <c r="BM439" s="190" t="s">
        <v>4545</v>
      </c>
    </row>
    <row r="440" s="2" customFormat="1" ht="16.5" customHeight="1">
      <c r="A440" s="38"/>
      <c r="B440" s="177"/>
      <c r="C440" s="201" t="s">
        <v>1615</v>
      </c>
      <c r="D440" s="201" t="s">
        <v>201</v>
      </c>
      <c r="E440" s="202" t="s">
        <v>4026</v>
      </c>
      <c r="F440" s="203" t="s">
        <v>4027</v>
      </c>
      <c r="G440" s="204" t="s">
        <v>216</v>
      </c>
      <c r="H440" s="205">
        <v>8</v>
      </c>
      <c r="I440" s="206"/>
      <c r="J440" s="207">
        <f>ROUND(I440*H440,2)</f>
        <v>0</v>
      </c>
      <c r="K440" s="208"/>
      <c r="L440" s="209"/>
      <c r="M440" s="210" t="s">
        <v>1</v>
      </c>
      <c r="N440" s="211" t="s">
        <v>42</v>
      </c>
      <c r="O440" s="78"/>
      <c r="P440" s="188">
        <f>O440*H440</f>
        <v>0</v>
      </c>
      <c r="Q440" s="188">
        <v>0</v>
      </c>
      <c r="R440" s="188">
        <f>Q440*H440</f>
        <v>0</v>
      </c>
      <c r="S440" s="188">
        <v>0</v>
      </c>
      <c r="T440" s="189">
        <f>S440*H440</f>
        <v>0</v>
      </c>
      <c r="U440" s="38"/>
      <c r="V440" s="38"/>
      <c r="W440" s="38"/>
      <c r="X440" s="38"/>
      <c r="Y440" s="38"/>
      <c r="Z440" s="38"/>
      <c r="AA440" s="38"/>
      <c r="AB440" s="38"/>
      <c r="AC440" s="38"/>
      <c r="AD440" s="38"/>
      <c r="AE440" s="38"/>
      <c r="AR440" s="190" t="s">
        <v>103</v>
      </c>
      <c r="AT440" s="190" t="s">
        <v>201</v>
      </c>
      <c r="AU440" s="190" t="s">
        <v>171</v>
      </c>
      <c r="AY440" s="19" t="s">
        <v>165</v>
      </c>
      <c r="BE440" s="191">
        <f>IF(N440="základná",J440,0)</f>
        <v>0</v>
      </c>
      <c r="BF440" s="191">
        <f>IF(N440="znížená",J440,0)</f>
        <v>0</v>
      </c>
      <c r="BG440" s="191">
        <f>IF(N440="zákl. prenesená",J440,0)</f>
        <v>0</v>
      </c>
      <c r="BH440" s="191">
        <f>IF(N440="zníž. prenesená",J440,0)</f>
        <v>0</v>
      </c>
      <c r="BI440" s="191">
        <f>IF(N440="nulová",J440,0)</f>
        <v>0</v>
      </c>
      <c r="BJ440" s="19" t="s">
        <v>171</v>
      </c>
      <c r="BK440" s="191">
        <f>ROUND(I440*H440,2)</f>
        <v>0</v>
      </c>
      <c r="BL440" s="19" t="s">
        <v>91</v>
      </c>
      <c r="BM440" s="190" t="s">
        <v>4546</v>
      </c>
    </row>
    <row r="441" s="2" customFormat="1" ht="21.75" customHeight="1">
      <c r="A441" s="38"/>
      <c r="B441" s="177"/>
      <c r="C441" s="201" t="s">
        <v>1619</v>
      </c>
      <c r="D441" s="201" t="s">
        <v>201</v>
      </c>
      <c r="E441" s="202" t="s">
        <v>4547</v>
      </c>
      <c r="F441" s="203" t="s">
        <v>4241</v>
      </c>
      <c r="G441" s="204" t="s">
        <v>216</v>
      </c>
      <c r="H441" s="205">
        <v>4</v>
      </c>
      <c r="I441" s="206"/>
      <c r="J441" s="207">
        <f>ROUND(I441*H441,2)</f>
        <v>0</v>
      </c>
      <c r="K441" s="208"/>
      <c r="L441" s="209"/>
      <c r="M441" s="210" t="s">
        <v>1</v>
      </c>
      <c r="N441" s="211" t="s">
        <v>42</v>
      </c>
      <c r="O441" s="78"/>
      <c r="P441" s="188">
        <f>O441*H441</f>
        <v>0</v>
      </c>
      <c r="Q441" s="188">
        <v>0</v>
      </c>
      <c r="R441" s="188">
        <f>Q441*H441</f>
        <v>0</v>
      </c>
      <c r="S441" s="188">
        <v>0</v>
      </c>
      <c r="T441" s="189">
        <f>S441*H441</f>
        <v>0</v>
      </c>
      <c r="U441" s="38"/>
      <c r="V441" s="38"/>
      <c r="W441" s="38"/>
      <c r="X441" s="38"/>
      <c r="Y441" s="38"/>
      <c r="Z441" s="38"/>
      <c r="AA441" s="38"/>
      <c r="AB441" s="38"/>
      <c r="AC441" s="38"/>
      <c r="AD441" s="38"/>
      <c r="AE441" s="38"/>
      <c r="AR441" s="190" t="s">
        <v>103</v>
      </c>
      <c r="AT441" s="190" t="s">
        <v>201</v>
      </c>
      <c r="AU441" s="190" t="s">
        <v>171</v>
      </c>
      <c r="AY441" s="19" t="s">
        <v>165</v>
      </c>
      <c r="BE441" s="191">
        <f>IF(N441="základná",J441,0)</f>
        <v>0</v>
      </c>
      <c r="BF441" s="191">
        <f>IF(N441="znížená",J441,0)</f>
        <v>0</v>
      </c>
      <c r="BG441" s="191">
        <f>IF(N441="zákl. prenesená",J441,0)</f>
        <v>0</v>
      </c>
      <c r="BH441" s="191">
        <f>IF(N441="zníž. prenesená",J441,0)</f>
        <v>0</v>
      </c>
      <c r="BI441" s="191">
        <f>IF(N441="nulová",J441,0)</f>
        <v>0</v>
      </c>
      <c r="BJ441" s="19" t="s">
        <v>171</v>
      </c>
      <c r="BK441" s="191">
        <f>ROUND(I441*H441,2)</f>
        <v>0</v>
      </c>
      <c r="BL441" s="19" t="s">
        <v>91</v>
      </c>
      <c r="BM441" s="190" t="s">
        <v>4548</v>
      </c>
    </row>
    <row r="442" s="2" customFormat="1" ht="16.5" customHeight="1">
      <c r="A442" s="38"/>
      <c r="B442" s="177"/>
      <c r="C442" s="201" t="s">
        <v>1623</v>
      </c>
      <c r="D442" s="201" t="s">
        <v>201</v>
      </c>
      <c r="E442" s="202" t="s">
        <v>4549</v>
      </c>
      <c r="F442" s="203" t="s">
        <v>4244</v>
      </c>
      <c r="G442" s="204" t="s">
        <v>216</v>
      </c>
      <c r="H442" s="205">
        <v>4</v>
      </c>
      <c r="I442" s="206"/>
      <c r="J442" s="207">
        <f>ROUND(I442*H442,2)</f>
        <v>0</v>
      </c>
      <c r="K442" s="208"/>
      <c r="L442" s="209"/>
      <c r="M442" s="210" t="s">
        <v>1</v>
      </c>
      <c r="N442" s="211" t="s">
        <v>42</v>
      </c>
      <c r="O442" s="78"/>
      <c r="P442" s="188">
        <f>O442*H442</f>
        <v>0</v>
      </c>
      <c r="Q442" s="188">
        <v>0</v>
      </c>
      <c r="R442" s="188">
        <f>Q442*H442</f>
        <v>0</v>
      </c>
      <c r="S442" s="188">
        <v>0</v>
      </c>
      <c r="T442" s="189">
        <f>S442*H442</f>
        <v>0</v>
      </c>
      <c r="U442" s="38"/>
      <c r="V442" s="38"/>
      <c r="W442" s="38"/>
      <c r="X442" s="38"/>
      <c r="Y442" s="38"/>
      <c r="Z442" s="38"/>
      <c r="AA442" s="38"/>
      <c r="AB442" s="38"/>
      <c r="AC442" s="38"/>
      <c r="AD442" s="38"/>
      <c r="AE442" s="38"/>
      <c r="AR442" s="190" t="s">
        <v>103</v>
      </c>
      <c r="AT442" s="190" t="s">
        <v>201</v>
      </c>
      <c r="AU442" s="190" t="s">
        <v>171</v>
      </c>
      <c r="AY442" s="19" t="s">
        <v>165</v>
      </c>
      <c r="BE442" s="191">
        <f>IF(N442="základná",J442,0)</f>
        <v>0</v>
      </c>
      <c r="BF442" s="191">
        <f>IF(N442="znížená",J442,0)</f>
        <v>0</v>
      </c>
      <c r="BG442" s="191">
        <f>IF(N442="zákl. prenesená",J442,0)</f>
        <v>0</v>
      </c>
      <c r="BH442" s="191">
        <f>IF(N442="zníž. prenesená",J442,0)</f>
        <v>0</v>
      </c>
      <c r="BI442" s="191">
        <f>IF(N442="nulová",J442,0)</f>
        <v>0</v>
      </c>
      <c r="BJ442" s="19" t="s">
        <v>171</v>
      </c>
      <c r="BK442" s="191">
        <f>ROUND(I442*H442,2)</f>
        <v>0</v>
      </c>
      <c r="BL442" s="19" t="s">
        <v>91</v>
      </c>
      <c r="BM442" s="190" t="s">
        <v>4550</v>
      </c>
    </row>
    <row r="443" s="2" customFormat="1" ht="21.75" customHeight="1">
      <c r="A443" s="38"/>
      <c r="B443" s="177"/>
      <c r="C443" s="201" t="s">
        <v>1631</v>
      </c>
      <c r="D443" s="201" t="s">
        <v>201</v>
      </c>
      <c r="E443" s="202" t="s">
        <v>4551</v>
      </c>
      <c r="F443" s="203" t="s">
        <v>4250</v>
      </c>
      <c r="G443" s="204" t="s">
        <v>216</v>
      </c>
      <c r="H443" s="205">
        <v>4</v>
      </c>
      <c r="I443" s="206"/>
      <c r="J443" s="207">
        <f>ROUND(I443*H443,2)</f>
        <v>0</v>
      </c>
      <c r="K443" s="208"/>
      <c r="L443" s="209"/>
      <c r="M443" s="210" t="s">
        <v>1</v>
      </c>
      <c r="N443" s="211" t="s">
        <v>42</v>
      </c>
      <c r="O443" s="78"/>
      <c r="P443" s="188">
        <f>O443*H443</f>
        <v>0</v>
      </c>
      <c r="Q443" s="188">
        <v>0</v>
      </c>
      <c r="R443" s="188">
        <f>Q443*H443</f>
        <v>0</v>
      </c>
      <c r="S443" s="188">
        <v>0</v>
      </c>
      <c r="T443" s="189">
        <f>S443*H443</f>
        <v>0</v>
      </c>
      <c r="U443" s="38"/>
      <c r="V443" s="38"/>
      <c r="W443" s="38"/>
      <c r="X443" s="38"/>
      <c r="Y443" s="38"/>
      <c r="Z443" s="38"/>
      <c r="AA443" s="38"/>
      <c r="AB443" s="38"/>
      <c r="AC443" s="38"/>
      <c r="AD443" s="38"/>
      <c r="AE443" s="38"/>
      <c r="AR443" s="190" t="s">
        <v>103</v>
      </c>
      <c r="AT443" s="190" t="s">
        <v>201</v>
      </c>
      <c r="AU443" s="190" t="s">
        <v>171</v>
      </c>
      <c r="AY443" s="19" t="s">
        <v>165</v>
      </c>
      <c r="BE443" s="191">
        <f>IF(N443="základná",J443,0)</f>
        <v>0</v>
      </c>
      <c r="BF443" s="191">
        <f>IF(N443="znížená",J443,0)</f>
        <v>0</v>
      </c>
      <c r="BG443" s="191">
        <f>IF(N443="zákl. prenesená",J443,0)</f>
        <v>0</v>
      </c>
      <c r="BH443" s="191">
        <f>IF(N443="zníž. prenesená",J443,0)</f>
        <v>0</v>
      </c>
      <c r="BI443" s="191">
        <f>IF(N443="nulová",J443,0)</f>
        <v>0</v>
      </c>
      <c r="BJ443" s="19" t="s">
        <v>171</v>
      </c>
      <c r="BK443" s="191">
        <f>ROUND(I443*H443,2)</f>
        <v>0</v>
      </c>
      <c r="BL443" s="19" t="s">
        <v>91</v>
      </c>
      <c r="BM443" s="190" t="s">
        <v>4552</v>
      </c>
    </row>
    <row r="444" s="2" customFormat="1" ht="16.5" customHeight="1">
      <c r="A444" s="38"/>
      <c r="B444" s="177"/>
      <c r="C444" s="201" t="s">
        <v>1635</v>
      </c>
      <c r="D444" s="201" t="s">
        <v>201</v>
      </c>
      <c r="E444" s="202" t="s">
        <v>4549</v>
      </c>
      <c r="F444" s="203" t="s">
        <v>4244</v>
      </c>
      <c r="G444" s="204" t="s">
        <v>216</v>
      </c>
      <c r="H444" s="205">
        <v>4</v>
      </c>
      <c r="I444" s="206"/>
      <c r="J444" s="207">
        <f>ROUND(I444*H444,2)</f>
        <v>0</v>
      </c>
      <c r="K444" s="208"/>
      <c r="L444" s="209"/>
      <c r="M444" s="210" t="s">
        <v>1</v>
      </c>
      <c r="N444" s="211" t="s">
        <v>42</v>
      </c>
      <c r="O444" s="78"/>
      <c r="P444" s="188">
        <f>O444*H444</f>
        <v>0</v>
      </c>
      <c r="Q444" s="188">
        <v>0</v>
      </c>
      <c r="R444" s="188">
        <f>Q444*H444</f>
        <v>0</v>
      </c>
      <c r="S444" s="188">
        <v>0</v>
      </c>
      <c r="T444" s="189">
        <f>S444*H444</f>
        <v>0</v>
      </c>
      <c r="U444" s="38"/>
      <c r="V444" s="38"/>
      <c r="W444" s="38"/>
      <c r="X444" s="38"/>
      <c r="Y444" s="38"/>
      <c r="Z444" s="38"/>
      <c r="AA444" s="38"/>
      <c r="AB444" s="38"/>
      <c r="AC444" s="38"/>
      <c r="AD444" s="38"/>
      <c r="AE444" s="38"/>
      <c r="AR444" s="190" t="s">
        <v>103</v>
      </c>
      <c r="AT444" s="190" t="s">
        <v>201</v>
      </c>
      <c r="AU444" s="190" t="s">
        <v>171</v>
      </c>
      <c r="AY444" s="19" t="s">
        <v>165</v>
      </c>
      <c r="BE444" s="191">
        <f>IF(N444="základná",J444,0)</f>
        <v>0</v>
      </c>
      <c r="BF444" s="191">
        <f>IF(N444="znížená",J444,0)</f>
        <v>0</v>
      </c>
      <c r="BG444" s="191">
        <f>IF(N444="zákl. prenesená",J444,0)</f>
        <v>0</v>
      </c>
      <c r="BH444" s="191">
        <f>IF(N444="zníž. prenesená",J444,0)</f>
        <v>0</v>
      </c>
      <c r="BI444" s="191">
        <f>IF(N444="nulová",J444,0)</f>
        <v>0</v>
      </c>
      <c r="BJ444" s="19" t="s">
        <v>171</v>
      </c>
      <c r="BK444" s="191">
        <f>ROUND(I444*H444,2)</f>
        <v>0</v>
      </c>
      <c r="BL444" s="19" t="s">
        <v>91</v>
      </c>
      <c r="BM444" s="190" t="s">
        <v>4553</v>
      </c>
    </row>
    <row r="445" s="2" customFormat="1" ht="16.5" customHeight="1">
      <c r="A445" s="38"/>
      <c r="B445" s="177"/>
      <c r="C445" s="201" t="s">
        <v>1639</v>
      </c>
      <c r="D445" s="201" t="s">
        <v>201</v>
      </c>
      <c r="E445" s="202" t="s">
        <v>4221</v>
      </c>
      <c r="F445" s="203" t="s">
        <v>4222</v>
      </c>
      <c r="G445" s="204" t="s">
        <v>216</v>
      </c>
      <c r="H445" s="205">
        <v>2</v>
      </c>
      <c r="I445" s="206"/>
      <c r="J445" s="207">
        <f>ROUND(I445*H445,2)</f>
        <v>0</v>
      </c>
      <c r="K445" s="208"/>
      <c r="L445" s="209"/>
      <c r="M445" s="210" t="s">
        <v>1</v>
      </c>
      <c r="N445" s="211" t="s">
        <v>42</v>
      </c>
      <c r="O445" s="78"/>
      <c r="P445" s="188">
        <f>O445*H445</f>
        <v>0</v>
      </c>
      <c r="Q445" s="188">
        <v>0</v>
      </c>
      <c r="R445" s="188">
        <f>Q445*H445</f>
        <v>0</v>
      </c>
      <c r="S445" s="188">
        <v>0</v>
      </c>
      <c r="T445" s="189">
        <f>S445*H445</f>
        <v>0</v>
      </c>
      <c r="U445" s="38"/>
      <c r="V445" s="38"/>
      <c r="W445" s="38"/>
      <c r="X445" s="38"/>
      <c r="Y445" s="38"/>
      <c r="Z445" s="38"/>
      <c r="AA445" s="38"/>
      <c r="AB445" s="38"/>
      <c r="AC445" s="38"/>
      <c r="AD445" s="38"/>
      <c r="AE445" s="38"/>
      <c r="AR445" s="190" t="s">
        <v>103</v>
      </c>
      <c r="AT445" s="190" t="s">
        <v>201</v>
      </c>
      <c r="AU445" s="190" t="s">
        <v>171</v>
      </c>
      <c r="AY445" s="19" t="s">
        <v>165</v>
      </c>
      <c r="BE445" s="191">
        <f>IF(N445="základná",J445,0)</f>
        <v>0</v>
      </c>
      <c r="BF445" s="191">
        <f>IF(N445="znížená",J445,0)</f>
        <v>0</v>
      </c>
      <c r="BG445" s="191">
        <f>IF(N445="zákl. prenesená",J445,0)</f>
        <v>0</v>
      </c>
      <c r="BH445" s="191">
        <f>IF(N445="zníž. prenesená",J445,0)</f>
        <v>0</v>
      </c>
      <c r="BI445" s="191">
        <f>IF(N445="nulová",J445,0)</f>
        <v>0</v>
      </c>
      <c r="BJ445" s="19" t="s">
        <v>171</v>
      </c>
      <c r="BK445" s="191">
        <f>ROUND(I445*H445,2)</f>
        <v>0</v>
      </c>
      <c r="BL445" s="19" t="s">
        <v>91</v>
      </c>
      <c r="BM445" s="190" t="s">
        <v>4554</v>
      </c>
    </row>
    <row r="446" s="2" customFormat="1" ht="16.5" customHeight="1">
      <c r="A446" s="38"/>
      <c r="B446" s="177"/>
      <c r="C446" s="201" t="s">
        <v>1645</v>
      </c>
      <c r="D446" s="201" t="s">
        <v>201</v>
      </c>
      <c r="E446" s="202" t="s">
        <v>4555</v>
      </c>
      <c r="F446" s="203" t="s">
        <v>4556</v>
      </c>
      <c r="G446" s="204" t="s">
        <v>216</v>
      </c>
      <c r="H446" s="205">
        <v>2</v>
      </c>
      <c r="I446" s="206"/>
      <c r="J446" s="207">
        <f>ROUND(I446*H446,2)</f>
        <v>0</v>
      </c>
      <c r="K446" s="208"/>
      <c r="L446" s="209"/>
      <c r="M446" s="210" t="s">
        <v>1</v>
      </c>
      <c r="N446" s="211" t="s">
        <v>42</v>
      </c>
      <c r="O446" s="78"/>
      <c r="P446" s="188">
        <f>O446*H446</f>
        <v>0</v>
      </c>
      <c r="Q446" s="188">
        <v>0</v>
      </c>
      <c r="R446" s="188">
        <f>Q446*H446</f>
        <v>0</v>
      </c>
      <c r="S446" s="188">
        <v>0</v>
      </c>
      <c r="T446" s="189">
        <f>S446*H446</f>
        <v>0</v>
      </c>
      <c r="U446" s="38"/>
      <c r="V446" s="38"/>
      <c r="W446" s="38"/>
      <c r="X446" s="38"/>
      <c r="Y446" s="38"/>
      <c r="Z446" s="38"/>
      <c r="AA446" s="38"/>
      <c r="AB446" s="38"/>
      <c r="AC446" s="38"/>
      <c r="AD446" s="38"/>
      <c r="AE446" s="38"/>
      <c r="AR446" s="190" t="s">
        <v>103</v>
      </c>
      <c r="AT446" s="190" t="s">
        <v>201</v>
      </c>
      <c r="AU446" s="190" t="s">
        <v>171</v>
      </c>
      <c r="AY446" s="19" t="s">
        <v>165</v>
      </c>
      <c r="BE446" s="191">
        <f>IF(N446="základná",J446,0)</f>
        <v>0</v>
      </c>
      <c r="BF446" s="191">
        <f>IF(N446="znížená",J446,0)</f>
        <v>0</v>
      </c>
      <c r="BG446" s="191">
        <f>IF(N446="zákl. prenesená",J446,0)</f>
        <v>0</v>
      </c>
      <c r="BH446" s="191">
        <f>IF(N446="zníž. prenesená",J446,0)</f>
        <v>0</v>
      </c>
      <c r="BI446" s="191">
        <f>IF(N446="nulová",J446,0)</f>
        <v>0</v>
      </c>
      <c r="BJ446" s="19" t="s">
        <v>171</v>
      </c>
      <c r="BK446" s="191">
        <f>ROUND(I446*H446,2)</f>
        <v>0</v>
      </c>
      <c r="BL446" s="19" t="s">
        <v>91</v>
      </c>
      <c r="BM446" s="190" t="s">
        <v>4557</v>
      </c>
    </row>
    <row r="447" s="12" customFormat="1" ht="25.92" customHeight="1">
      <c r="A447" s="12"/>
      <c r="B447" s="164"/>
      <c r="C447" s="12"/>
      <c r="D447" s="165" t="s">
        <v>75</v>
      </c>
      <c r="E447" s="166" t="s">
        <v>2858</v>
      </c>
      <c r="F447" s="166" t="s">
        <v>2859</v>
      </c>
      <c r="G447" s="12"/>
      <c r="H447" s="12"/>
      <c r="I447" s="167"/>
      <c r="J447" s="168">
        <f>BK447</f>
        <v>0</v>
      </c>
      <c r="K447" s="12"/>
      <c r="L447" s="164"/>
      <c r="M447" s="169"/>
      <c r="N447" s="170"/>
      <c r="O447" s="170"/>
      <c r="P447" s="171">
        <f>SUM(P448:P452)</f>
        <v>0</v>
      </c>
      <c r="Q447" s="170"/>
      <c r="R447" s="171">
        <f>SUM(R448:R452)</f>
        <v>0</v>
      </c>
      <c r="S447" s="170"/>
      <c r="T447" s="172">
        <f>SUM(T448:T452)</f>
        <v>0</v>
      </c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R447" s="165" t="s">
        <v>91</v>
      </c>
      <c r="AT447" s="173" t="s">
        <v>75</v>
      </c>
      <c r="AU447" s="173" t="s">
        <v>76</v>
      </c>
      <c r="AY447" s="165" t="s">
        <v>165</v>
      </c>
      <c r="BK447" s="174">
        <f>SUM(BK448:BK452)</f>
        <v>0</v>
      </c>
    </row>
    <row r="448" s="2" customFormat="1" ht="16.5" customHeight="1">
      <c r="A448" s="38"/>
      <c r="B448" s="177"/>
      <c r="C448" s="201" t="s">
        <v>1650</v>
      </c>
      <c r="D448" s="201" t="s">
        <v>201</v>
      </c>
      <c r="E448" s="202" t="s">
        <v>4558</v>
      </c>
      <c r="F448" s="203" t="s">
        <v>4559</v>
      </c>
      <c r="G448" s="204" t="s">
        <v>2853</v>
      </c>
      <c r="H448" s="205">
        <v>1</v>
      </c>
      <c r="I448" s="206"/>
      <c r="J448" s="207">
        <f>ROUND(I448*H448,2)</f>
        <v>0</v>
      </c>
      <c r="K448" s="208"/>
      <c r="L448" s="209"/>
      <c r="M448" s="210" t="s">
        <v>1</v>
      </c>
      <c r="N448" s="211" t="s">
        <v>42</v>
      </c>
      <c r="O448" s="78"/>
      <c r="P448" s="188">
        <f>O448*H448</f>
        <v>0</v>
      </c>
      <c r="Q448" s="188">
        <v>0</v>
      </c>
      <c r="R448" s="188">
        <f>Q448*H448</f>
        <v>0</v>
      </c>
      <c r="S448" s="188">
        <v>0</v>
      </c>
      <c r="T448" s="189">
        <f>S448*H448</f>
        <v>0</v>
      </c>
      <c r="U448" s="38"/>
      <c r="V448" s="38"/>
      <c r="W448" s="38"/>
      <c r="X448" s="38"/>
      <c r="Y448" s="38"/>
      <c r="Z448" s="38"/>
      <c r="AA448" s="38"/>
      <c r="AB448" s="38"/>
      <c r="AC448" s="38"/>
      <c r="AD448" s="38"/>
      <c r="AE448" s="38"/>
      <c r="AR448" s="190" t="s">
        <v>103</v>
      </c>
      <c r="AT448" s="190" t="s">
        <v>201</v>
      </c>
      <c r="AU448" s="190" t="s">
        <v>81</v>
      </c>
      <c r="AY448" s="19" t="s">
        <v>165</v>
      </c>
      <c r="BE448" s="191">
        <f>IF(N448="základná",J448,0)</f>
        <v>0</v>
      </c>
      <c r="BF448" s="191">
        <f>IF(N448="znížená",J448,0)</f>
        <v>0</v>
      </c>
      <c r="BG448" s="191">
        <f>IF(N448="zákl. prenesená",J448,0)</f>
        <v>0</v>
      </c>
      <c r="BH448" s="191">
        <f>IF(N448="zníž. prenesená",J448,0)</f>
        <v>0</v>
      </c>
      <c r="BI448" s="191">
        <f>IF(N448="nulová",J448,0)</f>
        <v>0</v>
      </c>
      <c r="BJ448" s="19" t="s">
        <v>171</v>
      </c>
      <c r="BK448" s="191">
        <f>ROUND(I448*H448,2)</f>
        <v>0</v>
      </c>
      <c r="BL448" s="19" t="s">
        <v>91</v>
      </c>
      <c r="BM448" s="190" t="s">
        <v>4560</v>
      </c>
    </row>
    <row r="449" s="2" customFormat="1" ht="24.15" customHeight="1">
      <c r="A449" s="38"/>
      <c r="B449" s="177"/>
      <c r="C449" s="201" t="s">
        <v>1654</v>
      </c>
      <c r="D449" s="201" t="s">
        <v>201</v>
      </c>
      <c r="E449" s="202" t="s">
        <v>4561</v>
      </c>
      <c r="F449" s="203" t="s">
        <v>4562</v>
      </c>
      <c r="G449" s="204" t="s">
        <v>2853</v>
      </c>
      <c r="H449" s="205">
        <v>1</v>
      </c>
      <c r="I449" s="206"/>
      <c r="J449" s="207">
        <f>ROUND(I449*H449,2)</f>
        <v>0</v>
      </c>
      <c r="K449" s="208"/>
      <c r="L449" s="209"/>
      <c r="M449" s="210" t="s">
        <v>1</v>
      </c>
      <c r="N449" s="211" t="s">
        <v>42</v>
      </c>
      <c r="O449" s="78"/>
      <c r="P449" s="188">
        <f>O449*H449</f>
        <v>0</v>
      </c>
      <c r="Q449" s="188">
        <v>0</v>
      </c>
      <c r="R449" s="188">
        <f>Q449*H449</f>
        <v>0</v>
      </c>
      <c r="S449" s="188">
        <v>0</v>
      </c>
      <c r="T449" s="189">
        <f>S449*H449</f>
        <v>0</v>
      </c>
      <c r="U449" s="38"/>
      <c r="V449" s="38"/>
      <c r="W449" s="38"/>
      <c r="X449" s="38"/>
      <c r="Y449" s="38"/>
      <c r="Z449" s="38"/>
      <c r="AA449" s="38"/>
      <c r="AB449" s="38"/>
      <c r="AC449" s="38"/>
      <c r="AD449" s="38"/>
      <c r="AE449" s="38"/>
      <c r="AR449" s="190" t="s">
        <v>103</v>
      </c>
      <c r="AT449" s="190" t="s">
        <v>201</v>
      </c>
      <c r="AU449" s="190" t="s">
        <v>81</v>
      </c>
      <c r="AY449" s="19" t="s">
        <v>165</v>
      </c>
      <c r="BE449" s="191">
        <f>IF(N449="základná",J449,0)</f>
        <v>0</v>
      </c>
      <c r="BF449" s="191">
        <f>IF(N449="znížená",J449,0)</f>
        <v>0</v>
      </c>
      <c r="BG449" s="191">
        <f>IF(N449="zákl. prenesená",J449,0)</f>
        <v>0</v>
      </c>
      <c r="BH449" s="191">
        <f>IF(N449="zníž. prenesená",J449,0)</f>
        <v>0</v>
      </c>
      <c r="BI449" s="191">
        <f>IF(N449="nulová",J449,0)</f>
        <v>0</v>
      </c>
      <c r="BJ449" s="19" t="s">
        <v>171</v>
      </c>
      <c r="BK449" s="191">
        <f>ROUND(I449*H449,2)</f>
        <v>0</v>
      </c>
      <c r="BL449" s="19" t="s">
        <v>91</v>
      </c>
      <c r="BM449" s="190" t="s">
        <v>4563</v>
      </c>
    </row>
    <row r="450" s="2" customFormat="1" ht="16.5" customHeight="1">
      <c r="A450" s="38"/>
      <c r="B450" s="177"/>
      <c r="C450" s="201" t="s">
        <v>1659</v>
      </c>
      <c r="D450" s="201" t="s">
        <v>201</v>
      </c>
      <c r="E450" s="202" t="s">
        <v>4564</v>
      </c>
      <c r="F450" s="203" t="s">
        <v>4565</v>
      </c>
      <c r="G450" s="204" t="s">
        <v>2853</v>
      </c>
      <c r="H450" s="205">
        <v>1</v>
      </c>
      <c r="I450" s="206"/>
      <c r="J450" s="207">
        <f>ROUND(I450*H450,2)</f>
        <v>0</v>
      </c>
      <c r="K450" s="208"/>
      <c r="L450" s="209"/>
      <c r="M450" s="210" t="s">
        <v>1</v>
      </c>
      <c r="N450" s="211" t="s">
        <v>42</v>
      </c>
      <c r="O450" s="78"/>
      <c r="P450" s="188">
        <f>O450*H450</f>
        <v>0</v>
      </c>
      <c r="Q450" s="188">
        <v>0</v>
      </c>
      <c r="R450" s="188">
        <f>Q450*H450</f>
        <v>0</v>
      </c>
      <c r="S450" s="188">
        <v>0</v>
      </c>
      <c r="T450" s="189">
        <f>S450*H450</f>
        <v>0</v>
      </c>
      <c r="U450" s="38"/>
      <c r="V450" s="38"/>
      <c r="W450" s="38"/>
      <c r="X450" s="38"/>
      <c r="Y450" s="38"/>
      <c r="Z450" s="38"/>
      <c r="AA450" s="38"/>
      <c r="AB450" s="38"/>
      <c r="AC450" s="38"/>
      <c r="AD450" s="38"/>
      <c r="AE450" s="38"/>
      <c r="AR450" s="190" t="s">
        <v>103</v>
      </c>
      <c r="AT450" s="190" t="s">
        <v>201</v>
      </c>
      <c r="AU450" s="190" t="s">
        <v>81</v>
      </c>
      <c r="AY450" s="19" t="s">
        <v>165</v>
      </c>
      <c r="BE450" s="191">
        <f>IF(N450="základná",J450,0)</f>
        <v>0</v>
      </c>
      <c r="BF450" s="191">
        <f>IF(N450="znížená",J450,0)</f>
        <v>0</v>
      </c>
      <c r="BG450" s="191">
        <f>IF(N450="zákl. prenesená",J450,0)</f>
        <v>0</v>
      </c>
      <c r="BH450" s="191">
        <f>IF(N450="zníž. prenesená",J450,0)</f>
        <v>0</v>
      </c>
      <c r="BI450" s="191">
        <f>IF(N450="nulová",J450,0)</f>
        <v>0</v>
      </c>
      <c r="BJ450" s="19" t="s">
        <v>171</v>
      </c>
      <c r="BK450" s="191">
        <f>ROUND(I450*H450,2)</f>
        <v>0</v>
      </c>
      <c r="BL450" s="19" t="s">
        <v>91</v>
      </c>
      <c r="BM450" s="190" t="s">
        <v>4566</v>
      </c>
    </row>
    <row r="451" s="2" customFormat="1" ht="16.5" customHeight="1">
      <c r="A451" s="38"/>
      <c r="B451" s="177"/>
      <c r="C451" s="201" t="s">
        <v>1664</v>
      </c>
      <c r="D451" s="201" t="s">
        <v>201</v>
      </c>
      <c r="E451" s="202" t="s">
        <v>4567</v>
      </c>
      <c r="F451" s="203" t="s">
        <v>4568</v>
      </c>
      <c r="G451" s="204" t="s">
        <v>2853</v>
      </c>
      <c r="H451" s="205">
        <v>1</v>
      </c>
      <c r="I451" s="206"/>
      <c r="J451" s="207">
        <f>ROUND(I451*H451,2)</f>
        <v>0</v>
      </c>
      <c r="K451" s="208"/>
      <c r="L451" s="209"/>
      <c r="M451" s="210" t="s">
        <v>1</v>
      </c>
      <c r="N451" s="211" t="s">
        <v>42</v>
      </c>
      <c r="O451" s="78"/>
      <c r="P451" s="188">
        <f>O451*H451</f>
        <v>0</v>
      </c>
      <c r="Q451" s="188">
        <v>0</v>
      </c>
      <c r="R451" s="188">
        <f>Q451*H451</f>
        <v>0</v>
      </c>
      <c r="S451" s="188">
        <v>0</v>
      </c>
      <c r="T451" s="189">
        <f>S451*H451</f>
        <v>0</v>
      </c>
      <c r="U451" s="38"/>
      <c r="V451" s="38"/>
      <c r="W451" s="38"/>
      <c r="X451" s="38"/>
      <c r="Y451" s="38"/>
      <c r="Z451" s="38"/>
      <c r="AA451" s="38"/>
      <c r="AB451" s="38"/>
      <c r="AC451" s="38"/>
      <c r="AD451" s="38"/>
      <c r="AE451" s="38"/>
      <c r="AR451" s="190" t="s">
        <v>103</v>
      </c>
      <c r="AT451" s="190" t="s">
        <v>201</v>
      </c>
      <c r="AU451" s="190" t="s">
        <v>81</v>
      </c>
      <c r="AY451" s="19" t="s">
        <v>165</v>
      </c>
      <c r="BE451" s="191">
        <f>IF(N451="základná",J451,0)</f>
        <v>0</v>
      </c>
      <c r="BF451" s="191">
        <f>IF(N451="znížená",J451,0)</f>
        <v>0</v>
      </c>
      <c r="BG451" s="191">
        <f>IF(N451="zákl. prenesená",J451,0)</f>
        <v>0</v>
      </c>
      <c r="BH451" s="191">
        <f>IF(N451="zníž. prenesená",J451,0)</f>
        <v>0</v>
      </c>
      <c r="BI451" s="191">
        <f>IF(N451="nulová",J451,0)</f>
        <v>0</v>
      </c>
      <c r="BJ451" s="19" t="s">
        <v>171</v>
      </c>
      <c r="BK451" s="191">
        <f>ROUND(I451*H451,2)</f>
        <v>0</v>
      </c>
      <c r="BL451" s="19" t="s">
        <v>91</v>
      </c>
      <c r="BM451" s="190" t="s">
        <v>4569</v>
      </c>
    </row>
    <row r="452" s="2" customFormat="1">
      <c r="A452" s="38"/>
      <c r="B452" s="39"/>
      <c r="C452" s="38"/>
      <c r="D452" s="193" t="s">
        <v>1053</v>
      </c>
      <c r="E452" s="38"/>
      <c r="F452" s="236" t="s">
        <v>4570</v>
      </c>
      <c r="G452" s="38"/>
      <c r="H452" s="38"/>
      <c r="I452" s="237"/>
      <c r="J452" s="38"/>
      <c r="K452" s="38"/>
      <c r="L452" s="39"/>
      <c r="M452" s="245"/>
      <c r="N452" s="246"/>
      <c r="O452" s="242"/>
      <c r="P452" s="242"/>
      <c r="Q452" s="242"/>
      <c r="R452" s="242"/>
      <c r="S452" s="242"/>
      <c r="T452" s="247"/>
      <c r="U452" s="38"/>
      <c r="V452" s="38"/>
      <c r="W452" s="38"/>
      <c r="X452" s="38"/>
      <c r="Y452" s="38"/>
      <c r="Z452" s="38"/>
      <c r="AA452" s="38"/>
      <c r="AB452" s="38"/>
      <c r="AC452" s="38"/>
      <c r="AD452" s="38"/>
      <c r="AE452" s="38"/>
      <c r="AT452" s="19" t="s">
        <v>1053</v>
      </c>
      <c r="AU452" s="19" t="s">
        <v>81</v>
      </c>
    </row>
    <row r="453" s="2" customFormat="1" ht="6.96" customHeight="1">
      <c r="A453" s="38"/>
      <c r="B453" s="61"/>
      <c r="C453" s="62"/>
      <c r="D453" s="62"/>
      <c r="E453" s="62"/>
      <c r="F453" s="62"/>
      <c r="G453" s="62"/>
      <c r="H453" s="62"/>
      <c r="I453" s="62"/>
      <c r="J453" s="62"/>
      <c r="K453" s="62"/>
      <c r="L453" s="39"/>
      <c r="M453" s="38"/>
      <c r="O453" s="38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  <c r="AA453" s="38"/>
      <c r="AB453" s="38"/>
      <c r="AC453" s="38"/>
      <c r="AD453" s="38"/>
      <c r="AE453" s="38"/>
    </row>
  </sheetData>
  <autoFilter ref="C135:K452"/>
  <mergeCells count="9">
    <mergeCell ref="E7:H7"/>
    <mergeCell ref="E9:H9"/>
    <mergeCell ref="E18:H18"/>
    <mergeCell ref="E27:H27"/>
    <mergeCell ref="E85:H85"/>
    <mergeCell ref="E87:H87"/>
    <mergeCell ref="E126:H126"/>
    <mergeCell ref="E128:H12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8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99</v>
      </c>
    </row>
    <row r="3" s="1" customFormat="1" ht="6.96" customHeight="1">
      <c r="B3" s="20"/>
      <c r="C3" s="21"/>
      <c r="D3" s="21"/>
      <c r="E3" s="21"/>
      <c r="F3" s="21"/>
      <c r="G3" s="21"/>
      <c r="H3" s="21"/>
      <c r="I3" s="21"/>
      <c r="J3" s="21"/>
      <c r="K3" s="21"/>
      <c r="L3" s="22"/>
      <c r="AT3" s="19" t="s">
        <v>76</v>
      </c>
    </row>
    <row r="4" s="1" customFormat="1" ht="24.96" customHeight="1">
      <c r="B4" s="22"/>
      <c r="D4" s="23" t="s">
        <v>112</v>
      </c>
      <c r="L4" s="22"/>
      <c r="M4" s="121" t="s">
        <v>9</v>
      </c>
      <c r="AT4" s="19" t="s">
        <v>3</v>
      </c>
    </row>
    <row r="5" s="1" customFormat="1" ht="6.96" customHeight="1">
      <c r="B5" s="22"/>
      <c r="L5" s="22"/>
    </row>
    <row r="6" s="1" customFormat="1" ht="12" customHeight="1">
      <c r="B6" s="22"/>
      <c r="D6" s="32" t="s">
        <v>15</v>
      </c>
      <c r="L6" s="22"/>
    </row>
    <row r="7" s="1" customFormat="1" ht="16.5" customHeight="1">
      <c r="B7" s="22"/>
      <c r="E7" s="122" t="str">
        <f>'Rekapitulácia stavby'!K6</f>
        <v xml:space="preserve">Prestavba objektu interného oddelenia na očné  oddelenie</v>
      </c>
      <c r="F7" s="32"/>
      <c r="G7" s="32"/>
      <c r="H7" s="32"/>
      <c r="L7" s="22"/>
    </row>
    <row r="8" s="2" customFormat="1" ht="12" customHeight="1">
      <c r="A8" s="38"/>
      <c r="B8" s="39"/>
      <c r="C8" s="38"/>
      <c r="D8" s="32" t="s">
        <v>113</v>
      </c>
      <c r="E8" s="38"/>
      <c r="F8" s="38"/>
      <c r="G8" s="38"/>
      <c r="H8" s="38"/>
      <c r="I8" s="38"/>
      <c r="J8" s="38"/>
      <c r="K8" s="38"/>
      <c r="L8" s="56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s="2" customFormat="1" ht="16.5" customHeight="1">
      <c r="A9" s="38"/>
      <c r="B9" s="39"/>
      <c r="C9" s="38"/>
      <c r="D9" s="38"/>
      <c r="E9" s="68" t="s">
        <v>4571</v>
      </c>
      <c r="F9" s="38"/>
      <c r="G9" s="38"/>
      <c r="H9" s="38"/>
      <c r="I9" s="38"/>
      <c r="J9" s="38"/>
      <c r="K9" s="38"/>
      <c r="L9" s="56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>
      <c r="A10" s="38"/>
      <c r="B10" s="39"/>
      <c r="C10" s="38"/>
      <c r="D10" s="38"/>
      <c r="E10" s="38"/>
      <c r="F10" s="38"/>
      <c r="G10" s="38"/>
      <c r="H10" s="38"/>
      <c r="I10" s="38"/>
      <c r="J10" s="38"/>
      <c r="K10" s="38"/>
      <c r="L10" s="56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2" customHeight="1">
      <c r="A11" s="38"/>
      <c r="B11" s="39"/>
      <c r="C11" s="38"/>
      <c r="D11" s="32" t="s">
        <v>17</v>
      </c>
      <c r="E11" s="38"/>
      <c r="F11" s="27" t="s">
        <v>1</v>
      </c>
      <c r="G11" s="38"/>
      <c r="H11" s="38"/>
      <c r="I11" s="32" t="s">
        <v>18</v>
      </c>
      <c r="J11" s="27" t="s">
        <v>1</v>
      </c>
      <c r="K11" s="38"/>
      <c r="L11" s="56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 ht="12" customHeight="1">
      <c r="A12" s="38"/>
      <c r="B12" s="39"/>
      <c r="C12" s="38"/>
      <c r="D12" s="32" t="s">
        <v>19</v>
      </c>
      <c r="E12" s="38"/>
      <c r="F12" s="27" t="s">
        <v>20</v>
      </c>
      <c r="G12" s="38"/>
      <c r="H12" s="38"/>
      <c r="I12" s="32" t="s">
        <v>21</v>
      </c>
      <c r="J12" s="70" t="str">
        <f>'Rekapitulácia stavby'!AN8</f>
        <v>28. 12. 2023</v>
      </c>
      <c r="K12" s="38"/>
      <c r="L12" s="56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0.8" customHeight="1">
      <c r="A13" s="38"/>
      <c r="B13" s="39"/>
      <c r="C13" s="38"/>
      <c r="D13" s="38"/>
      <c r="E13" s="38"/>
      <c r="F13" s="38"/>
      <c r="G13" s="38"/>
      <c r="H13" s="38"/>
      <c r="I13" s="38"/>
      <c r="J13" s="38"/>
      <c r="K13" s="38"/>
      <c r="L13" s="56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39"/>
      <c r="C14" s="38"/>
      <c r="D14" s="32" t="s">
        <v>23</v>
      </c>
      <c r="E14" s="38"/>
      <c r="F14" s="38"/>
      <c r="G14" s="38"/>
      <c r="H14" s="38"/>
      <c r="I14" s="32" t="s">
        <v>24</v>
      </c>
      <c r="J14" s="27" t="s">
        <v>1</v>
      </c>
      <c r="K14" s="38"/>
      <c r="L14" s="56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8" customHeight="1">
      <c r="A15" s="38"/>
      <c r="B15" s="39"/>
      <c r="C15" s="38"/>
      <c r="D15" s="38"/>
      <c r="E15" s="27" t="s">
        <v>25</v>
      </c>
      <c r="F15" s="38"/>
      <c r="G15" s="38"/>
      <c r="H15" s="38"/>
      <c r="I15" s="32" t="s">
        <v>26</v>
      </c>
      <c r="J15" s="27" t="s">
        <v>1</v>
      </c>
      <c r="K15" s="38"/>
      <c r="L15" s="56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6.96" customHeight="1">
      <c r="A16" s="38"/>
      <c r="B16" s="39"/>
      <c r="C16" s="38"/>
      <c r="D16" s="38"/>
      <c r="E16" s="38"/>
      <c r="F16" s="38"/>
      <c r="G16" s="38"/>
      <c r="H16" s="38"/>
      <c r="I16" s="38"/>
      <c r="J16" s="38"/>
      <c r="K16" s="38"/>
      <c r="L16" s="56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2" customHeight="1">
      <c r="A17" s="38"/>
      <c r="B17" s="39"/>
      <c r="C17" s="38"/>
      <c r="D17" s="32" t="s">
        <v>27</v>
      </c>
      <c r="E17" s="38"/>
      <c r="F17" s="38"/>
      <c r="G17" s="38"/>
      <c r="H17" s="38"/>
      <c r="I17" s="32" t="s">
        <v>24</v>
      </c>
      <c r="J17" s="33" t="str">
        <f>'Rekapitulácia stavby'!AN13</f>
        <v>Vyplň údaj</v>
      </c>
      <c r="K17" s="38"/>
      <c r="L17" s="56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18" customHeight="1">
      <c r="A18" s="38"/>
      <c r="B18" s="39"/>
      <c r="C18" s="38"/>
      <c r="D18" s="38"/>
      <c r="E18" s="33" t="str">
        <f>'Rekapitulácia stavby'!E14</f>
        <v>Vyplň údaj</v>
      </c>
      <c r="F18" s="27"/>
      <c r="G18" s="27"/>
      <c r="H18" s="27"/>
      <c r="I18" s="32" t="s">
        <v>26</v>
      </c>
      <c r="J18" s="33" t="str">
        <f>'Rekapitulácia stavby'!AN14</f>
        <v>Vyplň údaj</v>
      </c>
      <c r="K18" s="38"/>
      <c r="L18" s="56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6.96" customHeight="1">
      <c r="A19" s="38"/>
      <c r="B19" s="39"/>
      <c r="C19" s="38"/>
      <c r="D19" s="38"/>
      <c r="E19" s="38"/>
      <c r="F19" s="38"/>
      <c r="G19" s="38"/>
      <c r="H19" s="38"/>
      <c r="I19" s="38"/>
      <c r="J19" s="38"/>
      <c r="K19" s="38"/>
      <c r="L19" s="56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2" customHeight="1">
      <c r="A20" s="38"/>
      <c r="B20" s="39"/>
      <c r="C20" s="38"/>
      <c r="D20" s="32" t="s">
        <v>29</v>
      </c>
      <c r="E20" s="38"/>
      <c r="F20" s="38"/>
      <c r="G20" s="38"/>
      <c r="H20" s="38"/>
      <c r="I20" s="32" t="s">
        <v>24</v>
      </c>
      <c r="J20" s="27" t="s">
        <v>30</v>
      </c>
      <c r="K20" s="38"/>
      <c r="L20" s="56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18" customHeight="1">
      <c r="A21" s="38"/>
      <c r="B21" s="39"/>
      <c r="C21" s="38"/>
      <c r="D21" s="38"/>
      <c r="E21" s="27" t="s">
        <v>31</v>
      </c>
      <c r="F21" s="38"/>
      <c r="G21" s="38"/>
      <c r="H21" s="38"/>
      <c r="I21" s="32" t="s">
        <v>26</v>
      </c>
      <c r="J21" s="27" t="s">
        <v>1</v>
      </c>
      <c r="K21" s="38"/>
      <c r="L21" s="56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6.96" customHeight="1">
      <c r="A22" s="38"/>
      <c r="B22" s="39"/>
      <c r="C22" s="38"/>
      <c r="D22" s="38"/>
      <c r="E22" s="38"/>
      <c r="F22" s="38"/>
      <c r="G22" s="38"/>
      <c r="H22" s="38"/>
      <c r="I22" s="38"/>
      <c r="J22" s="38"/>
      <c r="K22" s="38"/>
      <c r="L22" s="56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2" customHeight="1">
      <c r="A23" s="38"/>
      <c r="B23" s="39"/>
      <c r="C23" s="38"/>
      <c r="D23" s="32" t="s">
        <v>33</v>
      </c>
      <c r="E23" s="38"/>
      <c r="F23" s="38"/>
      <c r="G23" s="38"/>
      <c r="H23" s="38"/>
      <c r="I23" s="32" t="s">
        <v>24</v>
      </c>
      <c r="J23" s="27" t="str">
        <f>IF('Rekapitulácia stavby'!AN19="","",'Rekapitulácia stavby'!AN19)</f>
        <v/>
      </c>
      <c r="K23" s="38"/>
      <c r="L23" s="56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18" customHeight="1">
      <c r="A24" s="38"/>
      <c r="B24" s="39"/>
      <c r="C24" s="38"/>
      <c r="D24" s="38"/>
      <c r="E24" s="27" t="str">
        <f>IF('Rekapitulácia stavby'!E20="","",'Rekapitulácia stavby'!E20)</f>
        <v xml:space="preserve"> </v>
      </c>
      <c r="F24" s="38"/>
      <c r="G24" s="38"/>
      <c r="H24" s="38"/>
      <c r="I24" s="32" t="s">
        <v>26</v>
      </c>
      <c r="J24" s="27" t="str">
        <f>IF('Rekapitulácia stavby'!AN20="","",'Rekapitulácia stavby'!AN20)</f>
        <v/>
      </c>
      <c r="K24" s="38"/>
      <c r="L24" s="56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6.96" customHeight="1">
      <c r="A25" s="38"/>
      <c r="B25" s="39"/>
      <c r="C25" s="38"/>
      <c r="D25" s="38"/>
      <c r="E25" s="38"/>
      <c r="F25" s="38"/>
      <c r="G25" s="38"/>
      <c r="H25" s="38"/>
      <c r="I25" s="38"/>
      <c r="J25" s="38"/>
      <c r="K25" s="38"/>
      <c r="L25" s="56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2" customHeight="1">
      <c r="A26" s="38"/>
      <c r="B26" s="39"/>
      <c r="C26" s="38"/>
      <c r="D26" s="32" t="s">
        <v>35</v>
      </c>
      <c r="E26" s="38"/>
      <c r="F26" s="38"/>
      <c r="G26" s="38"/>
      <c r="H26" s="38"/>
      <c r="I26" s="38"/>
      <c r="J26" s="38"/>
      <c r="K26" s="38"/>
      <c r="L26" s="56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8" customFormat="1" ht="16.5" customHeight="1">
      <c r="A27" s="123"/>
      <c r="B27" s="124"/>
      <c r="C27" s="123"/>
      <c r="D27" s="123"/>
      <c r="E27" s="36" t="s">
        <v>1</v>
      </c>
      <c r="F27" s="36"/>
      <c r="G27" s="36"/>
      <c r="H27" s="36"/>
      <c r="I27" s="123"/>
      <c r="J27" s="123"/>
      <c r="K27" s="123"/>
      <c r="L27" s="125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</row>
    <row r="28" s="2" customFormat="1" ht="6.96" customHeight="1">
      <c r="A28" s="38"/>
      <c r="B28" s="39"/>
      <c r="C28" s="38"/>
      <c r="D28" s="38"/>
      <c r="E28" s="38"/>
      <c r="F28" s="38"/>
      <c r="G28" s="38"/>
      <c r="H28" s="38"/>
      <c r="I28" s="38"/>
      <c r="J28" s="38"/>
      <c r="K28" s="38"/>
      <c r="L28" s="56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2" customFormat="1" ht="6.96" customHeight="1">
      <c r="A29" s="38"/>
      <c r="B29" s="39"/>
      <c r="C29" s="38"/>
      <c r="D29" s="91"/>
      <c r="E29" s="91"/>
      <c r="F29" s="91"/>
      <c r="G29" s="91"/>
      <c r="H29" s="91"/>
      <c r="I29" s="91"/>
      <c r="J29" s="91"/>
      <c r="K29" s="91"/>
      <c r="L29" s="56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s="2" customFormat="1" ht="25.44" customHeight="1">
      <c r="A30" s="38"/>
      <c r="B30" s="39"/>
      <c r="C30" s="38"/>
      <c r="D30" s="128" t="s">
        <v>36</v>
      </c>
      <c r="E30" s="38"/>
      <c r="F30" s="38"/>
      <c r="G30" s="38"/>
      <c r="H30" s="38"/>
      <c r="I30" s="38"/>
      <c r="J30" s="97">
        <f>ROUND(J131, 2)</f>
        <v>0</v>
      </c>
      <c r="K30" s="38"/>
      <c r="L30" s="56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39"/>
      <c r="C31" s="38"/>
      <c r="D31" s="91"/>
      <c r="E31" s="91"/>
      <c r="F31" s="91"/>
      <c r="G31" s="91"/>
      <c r="H31" s="91"/>
      <c r="I31" s="91"/>
      <c r="J31" s="91"/>
      <c r="K31" s="91"/>
      <c r="L31" s="56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14.4" customHeight="1">
      <c r="A32" s="38"/>
      <c r="B32" s="39"/>
      <c r="C32" s="38"/>
      <c r="D32" s="38"/>
      <c r="E32" s="38"/>
      <c r="F32" s="43" t="s">
        <v>38</v>
      </c>
      <c r="G32" s="38"/>
      <c r="H32" s="38"/>
      <c r="I32" s="43" t="s">
        <v>37</v>
      </c>
      <c r="J32" s="43" t="s">
        <v>39</v>
      </c>
      <c r="K32" s="38"/>
      <c r="L32" s="56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14.4" customHeight="1">
      <c r="A33" s="38"/>
      <c r="B33" s="39"/>
      <c r="C33" s="38"/>
      <c r="D33" s="129" t="s">
        <v>40</v>
      </c>
      <c r="E33" s="45" t="s">
        <v>41</v>
      </c>
      <c r="F33" s="130">
        <f>ROUND((SUM(BE131:BE260)),  2)</f>
        <v>0</v>
      </c>
      <c r="G33" s="127"/>
      <c r="H33" s="127"/>
      <c r="I33" s="131">
        <v>0.20000000000000001</v>
      </c>
      <c r="J33" s="130">
        <f>ROUND(((SUM(BE131:BE260))*I33),  2)</f>
        <v>0</v>
      </c>
      <c r="K33" s="38"/>
      <c r="L33" s="56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39"/>
      <c r="C34" s="38"/>
      <c r="D34" s="38"/>
      <c r="E34" s="45" t="s">
        <v>42</v>
      </c>
      <c r="F34" s="130">
        <f>ROUND((SUM(BF131:BF260)),  2)</f>
        <v>0</v>
      </c>
      <c r="G34" s="127"/>
      <c r="H34" s="127"/>
      <c r="I34" s="131">
        <v>0.20000000000000001</v>
      </c>
      <c r="J34" s="130">
        <f>ROUND(((SUM(BF131:BF260))*I34),  2)</f>
        <v>0</v>
      </c>
      <c r="K34" s="38"/>
      <c r="L34" s="56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hidden="1" s="2" customFormat="1" ht="14.4" customHeight="1">
      <c r="A35" s="38"/>
      <c r="B35" s="39"/>
      <c r="C35" s="38"/>
      <c r="D35" s="38"/>
      <c r="E35" s="32" t="s">
        <v>43</v>
      </c>
      <c r="F35" s="132">
        <f>ROUND((SUM(BG131:BG260)),  2)</f>
        <v>0</v>
      </c>
      <c r="G35" s="38"/>
      <c r="H35" s="38"/>
      <c r="I35" s="133">
        <v>0.20000000000000001</v>
      </c>
      <c r="J35" s="132">
        <f>0</f>
        <v>0</v>
      </c>
      <c r="K35" s="38"/>
      <c r="L35" s="56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hidden="1" s="2" customFormat="1" ht="14.4" customHeight="1">
      <c r="A36" s="38"/>
      <c r="B36" s="39"/>
      <c r="C36" s="38"/>
      <c r="D36" s="38"/>
      <c r="E36" s="32" t="s">
        <v>44</v>
      </c>
      <c r="F36" s="132">
        <f>ROUND((SUM(BH131:BH260)),  2)</f>
        <v>0</v>
      </c>
      <c r="G36" s="38"/>
      <c r="H36" s="38"/>
      <c r="I36" s="133">
        <v>0.20000000000000001</v>
      </c>
      <c r="J36" s="132">
        <f>0</f>
        <v>0</v>
      </c>
      <c r="K36" s="38"/>
      <c r="L36" s="56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39"/>
      <c r="C37" s="38"/>
      <c r="D37" s="38"/>
      <c r="E37" s="45" t="s">
        <v>45</v>
      </c>
      <c r="F37" s="130">
        <f>ROUND((SUM(BI131:BI260)),  2)</f>
        <v>0</v>
      </c>
      <c r="G37" s="127"/>
      <c r="H37" s="127"/>
      <c r="I37" s="131">
        <v>0</v>
      </c>
      <c r="J37" s="130">
        <f>0</f>
        <v>0</v>
      </c>
      <c r="K37" s="38"/>
      <c r="L37" s="56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="2" customFormat="1" ht="6.96" customHeight="1">
      <c r="A38" s="38"/>
      <c r="B38" s="39"/>
      <c r="C38" s="38"/>
      <c r="D38" s="38"/>
      <c r="E38" s="38"/>
      <c r="F38" s="38"/>
      <c r="G38" s="38"/>
      <c r="H38" s="38"/>
      <c r="I38" s="38"/>
      <c r="J38" s="38"/>
      <c r="K38" s="38"/>
      <c r="L38" s="56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="2" customFormat="1" ht="25.44" customHeight="1">
      <c r="A39" s="38"/>
      <c r="B39" s="39"/>
      <c r="C39" s="134"/>
      <c r="D39" s="135" t="s">
        <v>46</v>
      </c>
      <c r="E39" s="82"/>
      <c r="F39" s="82"/>
      <c r="G39" s="136" t="s">
        <v>47</v>
      </c>
      <c r="H39" s="137" t="s">
        <v>48</v>
      </c>
      <c r="I39" s="82"/>
      <c r="J39" s="138">
        <f>SUM(J30:J37)</f>
        <v>0</v>
      </c>
      <c r="K39" s="139"/>
      <c r="L39" s="56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14.4" customHeight="1">
      <c r="A40" s="38"/>
      <c r="B40" s="39"/>
      <c r="C40" s="38"/>
      <c r="D40" s="38"/>
      <c r="E40" s="38"/>
      <c r="F40" s="38"/>
      <c r="G40" s="38"/>
      <c r="H40" s="38"/>
      <c r="I40" s="38"/>
      <c r="J40" s="38"/>
      <c r="K40" s="38"/>
      <c r="L40" s="56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1" customFormat="1" ht="14.4" customHeight="1">
      <c r="B41" s="22"/>
      <c r="L41" s="22"/>
    </row>
    <row r="42" s="1" customFormat="1" ht="14.4" customHeight="1">
      <c r="B42" s="22"/>
      <c r="L42" s="22"/>
    </row>
    <row r="43" s="1" customFormat="1" ht="14.4" customHeight="1">
      <c r="B43" s="22"/>
      <c r="L43" s="22"/>
    </row>
    <row r="44" s="1" customFormat="1" ht="14.4" customHeight="1">
      <c r="B44" s="22"/>
      <c r="L44" s="22"/>
    </row>
    <row r="45" s="1" customFormat="1" ht="14.4" customHeight="1">
      <c r="B45" s="22"/>
      <c r="L45" s="22"/>
    </row>
    <row r="46" s="1" customFormat="1" ht="14.4" customHeight="1">
      <c r="B46" s="22"/>
      <c r="L46" s="22"/>
    </row>
    <row r="47" s="1" customFormat="1" ht="14.4" customHeight="1">
      <c r="B47" s="22"/>
      <c r="L47" s="22"/>
    </row>
    <row r="48" s="1" customFormat="1" ht="14.4" customHeight="1">
      <c r="B48" s="22"/>
      <c r="L48" s="22"/>
    </row>
    <row r="49" s="1" customFormat="1" ht="14.4" customHeight="1">
      <c r="B49" s="22"/>
      <c r="L49" s="22"/>
    </row>
    <row r="50" s="2" customFormat="1" ht="14.4" customHeight="1">
      <c r="B50" s="56"/>
      <c r="D50" s="57" t="s">
        <v>49</v>
      </c>
      <c r="E50" s="58"/>
      <c r="F50" s="58"/>
      <c r="G50" s="57" t="s">
        <v>50</v>
      </c>
      <c r="H50" s="58"/>
      <c r="I50" s="58"/>
      <c r="J50" s="58"/>
      <c r="K50" s="58"/>
      <c r="L50" s="56"/>
    </row>
    <row r="51">
      <c r="B51" s="22"/>
      <c r="L51" s="22"/>
    </row>
    <row r="52">
      <c r="B52" s="22"/>
      <c r="L52" s="22"/>
    </row>
    <row r="53">
      <c r="B53" s="22"/>
      <c r="L53" s="22"/>
    </row>
    <row r="54">
      <c r="B54" s="22"/>
      <c r="L54" s="22"/>
    </row>
    <row r="55">
      <c r="B55" s="22"/>
      <c r="L55" s="22"/>
    </row>
    <row r="56">
      <c r="B56" s="22"/>
      <c r="L56" s="22"/>
    </row>
    <row r="57">
      <c r="B57" s="22"/>
      <c r="L57" s="22"/>
    </row>
    <row r="58">
      <c r="B58" s="22"/>
      <c r="L58" s="22"/>
    </row>
    <row r="59">
      <c r="B59" s="22"/>
      <c r="L59" s="22"/>
    </row>
    <row r="60">
      <c r="B60" s="22"/>
      <c r="L60" s="22"/>
    </row>
    <row r="61" s="2" customFormat="1">
      <c r="A61" s="38"/>
      <c r="B61" s="39"/>
      <c r="C61" s="38"/>
      <c r="D61" s="59" t="s">
        <v>51</v>
      </c>
      <c r="E61" s="41"/>
      <c r="F61" s="140" t="s">
        <v>52</v>
      </c>
      <c r="G61" s="59" t="s">
        <v>51</v>
      </c>
      <c r="H61" s="41"/>
      <c r="I61" s="41"/>
      <c r="J61" s="141" t="s">
        <v>52</v>
      </c>
      <c r="K61" s="41"/>
      <c r="L61" s="56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>
      <c r="B62" s="22"/>
      <c r="L62" s="22"/>
    </row>
    <row r="63">
      <c r="B63" s="22"/>
      <c r="L63" s="22"/>
    </row>
    <row r="64">
      <c r="B64" s="22"/>
      <c r="L64" s="22"/>
    </row>
    <row r="65" s="2" customFormat="1">
      <c r="A65" s="38"/>
      <c r="B65" s="39"/>
      <c r="C65" s="38"/>
      <c r="D65" s="57" t="s">
        <v>53</v>
      </c>
      <c r="E65" s="60"/>
      <c r="F65" s="60"/>
      <c r="G65" s="57" t="s">
        <v>54</v>
      </c>
      <c r="H65" s="60"/>
      <c r="I65" s="60"/>
      <c r="J65" s="60"/>
      <c r="K65" s="60"/>
      <c r="L65" s="56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>
      <c r="B66" s="22"/>
      <c r="L66" s="22"/>
    </row>
    <row r="67">
      <c r="B67" s="22"/>
      <c r="L67" s="22"/>
    </row>
    <row r="68">
      <c r="B68" s="22"/>
      <c r="L68" s="22"/>
    </row>
    <row r="69">
      <c r="B69" s="22"/>
      <c r="L69" s="22"/>
    </row>
    <row r="70">
      <c r="B70" s="22"/>
      <c r="L70" s="22"/>
    </row>
    <row r="71">
      <c r="B71" s="22"/>
      <c r="L71" s="22"/>
    </row>
    <row r="72">
      <c r="B72" s="22"/>
      <c r="L72" s="22"/>
    </row>
    <row r="73">
      <c r="B73" s="22"/>
      <c r="L73" s="22"/>
    </row>
    <row r="74">
      <c r="B74" s="22"/>
      <c r="L74" s="22"/>
    </row>
    <row r="75">
      <c r="B75" s="22"/>
      <c r="L75" s="22"/>
    </row>
    <row r="76" s="2" customFormat="1">
      <c r="A76" s="38"/>
      <c r="B76" s="39"/>
      <c r="C76" s="38"/>
      <c r="D76" s="59" t="s">
        <v>51</v>
      </c>
      <c r="E76" s="41"/>
      <c r="F76" s="140" t="s">
        <v>52</v>
      </c>
      <c r="G76" s="59" t="s">
        <v>51</v>
      </c>
      <c r="H76" s="41"/>
      <c r="I76" s="41"/>
      <c r="J76" s="141" t="s">
        <v>52</v>
      </c>
      <c r="K76" s="41"/>
      <c r="L76" s="56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4.4" customHeight="1">
      <c r="A77" s="38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3" t="s">
        <v>115</v>
      </c>
      <c r="D82" s="38"/>
      <c r="E82" s="38"/>
      <c r="F82" s="38"/>
      <c r="G82" s="38"/>
      <c r="H82" s="38"/>
      <c r="I82" s="38"/>
      <c r="J82" s="38"/>
      <c r="K82" s="38"/>
      <c r="L82" s="56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38"/>
      <c r="D83" s="38"/>
      <c r="E83" s="38"/>
      <c r="F83" s="38"/>
      <c r="G83" s="38"/>
      <c r="H83" s="38"/>
      <c r="I83" s="38"/>
      <c r="J83" s="38"/>
      <c r="K83" s="38"/>
      <c r="L83" s="56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2" t="s">
        <v>15</v>
      </c>
      <c r="D84" s="38"/>
      <c r="E84" s="38"/>
      <c r="F84" s="38"/>
      <c r="G84" s="38"/>
      <c r="H84" s="38"/>
      <c r="I84" s="38"/>
      <c r="J84" s="38"/>
      <c r="K84" s="38"/>
      <c r="L84" s="56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38"/>
      <c r="D85" s="38"/>
      <c r="E85" s="122" t="str">
        <f>E7</f>
        <v xml:space="preserve">Prestavba objektu interného oddelenia na očné  oddelenie</v>
      </c>
      <c r="F85" s="32"/>
      <c r="G85" s="32"/>
      <c r="H85" s="32"/>
      <c r="I85" s="38"/>
      <c r="J85" s="38"/>
      <c r="K85" s="38"/>
      <c r="L85" s="56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2" customHeight="1">
      <c r="A86" s="38"/>
      <c r="B86" s="39"/>
      <c r="C86" s="32" t="s">
        <v>113</v>
      </c>
      <c r="D86" s="38"/>
      <c r="E86" s="38"/>
      <c r="F86" s="38"/>
      <c r="G86" s="38"/>
      <c r="H86" s="38"/>
      <c r="I86" s="38"/>
      <c r="J86" s="38"/>
      <c r="K86" s="38"/>
      <c r="L86" s="56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16.5" customHeight="1">
      <c r="A87" s="38"/>
      <c r="B87" s="39"/>
      <c r="C87" s="38"/>
      <c r="D87" s="38"/>
      <c r="E87" s="68" t="str">
        <f>E9</f>
        <v>6 - Chladenie</v>
      </c>
      <c r="F87" s="38"/>
      <c r="G87" s="38"/>
      <c r="H87" s="38"/>
      <c r="I87" s="38"/>
      <c r="J87" s="38"/>
      <c r="K87" s="38"/>
      <c r="L87" s="56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6.96" customHeight="1">
      <c r="A88" s="38"/>
      <c r="B88" s="39"/>
      <c r="C88" s="38"/>
      <c r="D88" s="38"/>
      <c r="E88" s="38"/>
      <c r="F88" s="38"/>
      <c r="G88" s="38"/>
      <c r="H88" s="38"/>
      <c r="I88" s="38"/>
      <c r="J88" s="38"/>
      <c r="K88" s="38"/>
      <c r="L88" s="56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12" customHeight="1">
      <c r="A89" s="38"/>
      <c r="B89" s="39"/>
      <c r="C89" s="32" t="s">
        <v>19</v>
      </c>
      <c r="D89" s="38"/>
      <c r="E89" s="38"/>
      <c r="F89" s="27" t="str">
        <f>F12</f>
        <v>Nitra, p.č. 4558</v>
      </c>
      <c r="G89" s="38"/>
      <c r="H89" s="38"/>
      <c r="I89" s="32" t="s">
        <v>21</v>
      </c>
      <c r="J89" s="70" t="str">
        <f>IF(J12="","",J12)</f>
        <v>28. 12. 2023</v>
      </c>
      <c r="K89" s="38"/>
      <c r="L89" s="56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38"/>
      <c r="D90" s="38"/>
      <c r="E90" s="38"/>
      <c r="F90" s="38"/>
      <c r="G90" s="38"/>
      <c r="H90" s="38"/>
      <c r="I90" s="38"/>
      <c r="J90" s="38"/>
      <c r="K90" s="38"/>
      <c r="L90" s="56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5.15" customHeight="1">
      <c r="A91" s="38"/>
      <c r="B91" s="39"/>
      <c r="C91" s="32" t="s">
        <v>23</v>
      </c>
      <c r="D91" s="38"/>
      <c r="E91" s="38"/>
      <c r="F91" s="27" t="str">
        <f>E15</f>
        <v xml:space="preserve"> Fakultná nemocnica Nitra</v>
      </c>
      <c r="G91" s="38"/>
      <c r="H91" s="38"/>
      <c r="I91" s="32" t="s">
        <v>29</v>
      </c>
      <c r="J91" s="36" t="str">
        <f>E21</f>
        <v xml:space="preserve">Projekt design s.r.o. </v>
      </c>
      <c r="K91" s="38"/>
      <c r="L91" s="56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5.15" customHeight="1">
      <c r="A92" s="38"/>
      <c r="B92" s="39"/>
      <c r="C92" s="32" t="s">
        <v>27</v>
      </c>
      <c r="D92" s="38"/>
      <c r="E92" s="38"/>
      <c r="F92" s="27" t="str">
        <f>IF(E18="","",E18)</f>
        <v>Vyplň údaj</v>
      </c>
      <c r="G92" s="38"/>
      <c r="H92" s="38"/>
      <c r="I92" s="32" t="s">
        <v>33</v>
      </c>
      <c r="J92" s="36" t="str">
        <f>E24</f>
        <v xml:space="preserve"> </v>
      </c>
      <c r="K92" s="38"/>
      <c r="L92" s="56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0.32" customHeight="1">
      <c r="A93" s="38"/>
      <c r="B93" s="39"/>
      <c r="C93" s="38"/>
      <c r="D93" s="38"/>
      <c r="E93" s="38"/>
      <c r="F93" s="38"/>
      <c r="G93" s="38"/>
      <c r="H93" s="38"/>
      <c r="I93" s="38"/>
      <c r="J93" s="38"/>
      <c r="K93" s="38"/>
      <c r="L93" s="56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29.28" customHeight="1">
      <c r="A94" s="38"/>
      <c r="B94" s="39"/>
      <c r="C94" s="142" t="s">
        <v>116</v>
      </c>
      <c r="D94" s="134"/>
      <c r="E94" s="134"/>
      <c r="F94" s="134"/>
      <c r="G94" s="134"/>
      <c r="H94" s="134"/>
      <c r="I94" s="134"/>
      <c r="J94" s="143" t="s">
        <v>117</v>
      </c>
      <c r="K94" s="134"/>
      <c r="L94" s="56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38"/>
      <c r="D95" s="38"/>
      <c r="E95" s="38"/>
      <c r="F95" s="38"/>
      <c r="G95" s="38"/>
      <c r="H95" s="38"/>
      <c r="I95" s="38"/>
      <c r="J95" s="38"/>
      <c r="K95" s="38"/>
      <c r="L95" s="56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22.8" customHeight="1">
      <c r="A96" s="38"/>
      <c r="B96" s="39"/>
      <c r="C96" s="144" t="s">
        <v>118</v>
      </c>
      <c r="D96" s="38"/>
      <c r="E96" s="38"/>
      <c r="F96" s="38"/>
      <c r="G96" s="38"/>
      <c r="H96" s="38"/>
      <c r="I96" s="38"/>
      <c r="J96" s="97">
        <f>J131</f>
        <v>0</v>
      </c>
      <c r="K96" s="38"/>
      <c r="L96" s="56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U96" s="19" t="s">
        <v>119</v>
      </c>
    </row>
    <row r="97" s="9" customFormat="1" ht="24.96" customHeight="1">
      <c r="A97" s="9"/>
      <c r="B97" s="145"/>
      <c r="C97" s="9"/>
      <c r="D97" s="146" t="s">
        <v>4572</v>
      </c>
      <c r="E97" s="147"/>
      <c r="F97" s="147"/>
      <c r="G97" s="147"/>
      <c r="H97" s="147"/>
      <c r="I97" s="147"/>
      <c r="J97" s="148">
        <f>J132</f>
        <v>0</v>
      </c>
      <c r="K97" s="9"/>
      <c r="L97" s="14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49"/>
      <c r="C98" s="10"/>
      <c r="D98" s="150" t="s">
        <v>4573</v>
      </c>
      <c r="E98" s="151"/>
      <c r="F98" s="151"/>
      <c r="G98" s="151"/>
      <c r="H98" s="151"/>
      <c r="I98" s="151"/>
      <c r="J98" s="152">
        <f>J133</f>
        <v>0</v>
      </c>
      <c r="K98" s="10"/>
      <c r="L98" s="149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49"/>
      <c r="C99" s="10"/>
      <c r="D99" s="150" t="s">
        <v>4574</v>
      </c>
      <c r="E99" s="151"/>
      <c r="F99" s="151"/>
      <c r="G99" s="151"/>
      <c r="H99" s="151"/>
      <c r="I99" s="151"/>
      <c r="J99" s="152">
        <f>J151</f>
        <v>0</v>
      </c>
      <c r="K99" s="10"/>
      <c r="L99" s="149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149"/>
      <c r="C100" s="10"/>
      <c r="D100" s="150" t="s">
        <v>4575</v>
      </c>
      <c r="E100" s="151"/>
      <c r="F100" s="151"/>
      <c r="G100" s="151"/>
      <c r="H100" s="151"/>
      <c r="I100" s="151"/>
      <c r="J100" s="152">
        <f>J157</f>
        <v>0</v>
      </c>
      <c r="K100" s="10"/>
      <c r="L100" s="14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49"/>
      <c r="C101" s="10"/>
      <c r="D101" s="150" t="s">
        <v>4576</v>
      </c>
      <c r="E101" s="151"/>
      <c r="F101" s="151"/>
      <c r="G101" s="151"/>
      <c r="H101" s="151"/>
      <c r="I101" s="151"/>
      <c r="J101" s="152">
        <f>J191</f>
        <v>0</v>
      </c>
      <c r="K101" s="10"/>
      <c r="L101" s="14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49"/>
      <c r="C102" s="10"/>
      <c r="D102" s="150" t="s">
        <v>4577</v>
      </c>
      <c r="E102" s="151"/>
      <c r="F102" s="151"/>
      <c r="G102" s="151"/>
      <c r="H102" s="151"/>
      <c r="I102" s="151"/>
      <c r="J102" s="152">
        <f>J194</f>
        <v>0</v>
      </c>
      <c r="K102" s="10"/>
      <c r="L102" s="14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49"/>
      <c r="C103" s="10"/>
      <c r="D103" s="150" t="s">
        <v>4578</v>
      </c>
      <c r="E103" s="151"/>
      <c r="F103" s="151"/>
      <c r="G103" s="151"/>
      <c r="H103" s="151"/>
      <c r="I103" s="151"/>
      <c r="J103" s="152">
        <f>J209</f>
        <v>0</v>
      </c>
      <c r="K103" s="10"/>
      <c r="L103" s="149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49"/>
      <c r="C104" s="10"/>
      <c r="D104" s="150" t="s">
        <v>4579</v>
      </c>
      <c r="E104" s="151"/>
      <c r="F104" s="151"/>
      <c r="G104" s="151"/>
      <c r="H104" s="151"/>
      <c r="I104" s="151"/>
      <c r="J104" s="152">
        <f>J223</f>
        <v>0</v>
      </c>
      <c r="K104" s="10"/>
      <c r="L104" s="149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49"/>
      <c r="C105" s="10"/>
      <c r="D105" s="150" t="s">
        <v>4580</v>
      </c>
      <c r="E105" s="151"/>
      <c r="F105" s="151"/>
      <c r="G105" s="151"/>
      <c r="H105" s="151"/>
      <c r="I105" s="151"/>
      <c r="J105" s="152">
        <f>J227</f>
        <v>0</v>
      </c>
      <c r="K105" s="10"/>
      <c r="L105" s="149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49"/>
      <c r="C106" s="10"/>
      <c r="D106" s="150" t="s">
        <v>4581</v>
      </c>
      <c r="E106" s="151"/>
      <c r="F106" s="151"/>
      <c r="G106" s="151"/>
      <c r="H106" s="151"/>
      <c r="I106" s="151"/>
      <c r="J106" s="152">
        <f>J229</f>
        <v>0</v>
      </c>
      <c r="K106" s="10"/>
      <c r="L106" s="149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49"/>
      <c r="C107" s="10"/>
      <c r="D107" s="150" t="s">
        <v>4582</v>
      </c>
      <c r="E107" s="151"/>
      <c r="F107" s="151"/>
      <c r="G107" s="151"/>
      <c r="H107" s="151"/>
      <c r="I107" s="151"/>
      <c r="J107" s="152">
        <f>J236</f>
        <v>0</v>
      </c>
      <c r="K107" s="10"/>
      <c r="L107" s="149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49"/>
      <c r="C108" s="10"/>
      <c r="D108" s="150" t="s">
        <v>4583</v>
      </c>
      <c r="E108" s="151"/>
      <c r="F108" s="151"/>
      <c r="G108" s="151"/>
      <c r="H108" s="151"/>
      <c r="I108" s="151"/>
      <c r="J108" s="152">
        <f>J239</f>
        <v>0</v>
      </c>
      <c r="K108" s="10"/>
      <c r="L108" s="149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49"/>
      <c r="C109" s="10"/>
      <c r="D109" s="150" t="s">
        <v>4584</v>
      </c>
      <c r="E109" s="151"/>
      <c r="F109" s="151"/>
      <c r="G109" s="151"/>
      <c r="H109" s="151"/>
      <c r="I109" s="151"/>
      <c r="J109" s="152">
        <f>J244</f>
        <v>0</v>
      </c>
      <c r="K109" s="10"/>
      <c r="L109" s="149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49"/>
      <c r="C110" s="10"/>
      <c r="D110" s="150" t="s">
        <v>4585</v>
      </c>
      <c r="E110" s="151"/>
      <c r="F110" s="151"/>
      <c r="G110" s="151"/>
      <c r="H110" s="151"/>
      <c r="I110" s="151"/>
      <c r="J110" s="152">
        <f>J246</f>
        <v>0</v>
      </c>
      <c r="K110" s="10"/>
      <c r="L110" s="149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149"/>
      <c r="C111" s="10"/>
      <c r="D111" s="150" t="s">
        <v>4586</v>
      </c>
      <c r="E111" s="151"/>
      <c r="F111" s="151"/>
      <c r="G111" s="151"/>
      <c r="H111" s="151"/>
      <c r="I111" s="151"/>
      <c r="J111" s="152">
        <f>J259</f>
        <v>0</v>
      </c>
      <c r="K111" s="10"/>
      <c r="L111" s="149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2" customFormat="1" ht="21.84" customHeight="1">
      <c r="A112" s="38"/>
      <c r="B112" s="39"/>
      <c r="C112" s="38"/>
      <c r="D112" s="38"/>
      <c r="E112" s="38"/>
      <c r="F112" s="38"/>
      <c r="G112" s="38"/>
      <c r="H112" s="38"/>
      <c r="I112" s="38"/>
      <c r="J112" s="38"/>
      <c r="K112" s="38"/>
      <c r="L112" s="56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6.96" customHeight="1">
      <c r="A113" s="38"/>
      <c r="B113" s="61"/>
      <c r="C113" s="62"/>
      <c r="D113" s="62"/>
      <c r="E113" s="62"/>
      <c r="F113" s="62"/>
      <c r="G113" s="62"/>
      <c r="H113" s="62"/>
      <c r="I113" s="62"/>
      <c r="J113" s="62"/>
      <c r="K113" s="62"/>
      <c r="L113" s="56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7" s="2" customFormat="1" ht="6.96" customHeight="1">
      <c r="A117" s="38"/>
      <c r="B117" s="63"/>
      <c r="C117" s="64"/>
      <c r="D117" s="64"/>
      <c r="E117" s="64"/>
      <c r="F117" s="64"/>
      <c r="G117" s="64"/>
      <c r="H117" s="64"/>
      <c r="I117" s="64"/>
      <c r="J117" s="64"/>
      <c r="K117" s="64"/>
      <c r="L117" s="56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24.96" customHeight="1">
      <c r="A118" s="38"/>
      <c r="B118" s="39"/>
      <c r="C118" s="23" t="s">
        <v>151</v>
      </c>
      <c r="D118" s="38"/>
      <c r="E118" s="38"/>
      <c r="F118" s="38"/>
      <c r="G118" s="38"/>
      <c r="H118" s="38"/>
      <c r="I118" s="38"/>
      <c r="J118" s="38"/>
      <c r="K118" s="38"/>
      <c r="L118" s="56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6.96" customHeight="1">
      <c r="A119" s="38"/>
      <c r="B119" s="39"/>
      <c r="C119" s="38"/>
      <c r="D119" s="38"/>
      <c r="E119" s="38"/>
      <c r="F119" s="38"/>
      <c r="G119" s="38"/>
      <c r="H119" s="38"/>
      <c r="I119" s="38"/>
      <c r="J119" s="38"/>
      <c r="K119" s="38"/>
      <c r="L119" s="56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12" customHeight="1">
      <c r="A120" s="38"/>
      <c r="B120" s="39"/>
      <c r="C120" s="32" t="s">
        <v>15</v>
      </c>
      <c r="D120" s="38"/>
      <c r="E120" s="38"/>
      <c r="F120" s="38"/>
      <c r="G120" s="38"/>
      <c r="H120" s="38"/>
      <c r="I120" s="38"/>
      <c r="J120" s="38"/>
      <c r="K120" s="38"/>
      <c r="L120" s="56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6.5" customHeight="1">
      <c r="A121" s="38"/>
      <c r="B121" s="39"/>
      <c r="C121" s="38"/>
      <c r="D121" s="38"/>
      <c r="E121" s="122" t="str">
        <f>E7</f>
        <v xml:space="preserve">Prestavba objektu interného oddelenia na očné  oddelenie</v>
      </c>
      <c r="F121" s="32"/>
      <c r="G121" s="32"/>
      <c r="H121" s="32"/>
      <c r="I121" s="38"/>
      <c r="J121" s="38"/>
      <c r="K121" s="38"/>
      <c r="L121" s="56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12" customHeight="1">
      <c r="A122" s="38"/>
      <c r="B122" s="39"/>
      <c r="C122" s="32" t="s">
        <v>113</v>
      </c>
      <c r="D122" s="38"/>
      <c r="E122" s="38"/>
      <c r="F122" s="38"/>
      <c r="G122" s="38"/>
      <c r="H122" s="38"/>
      <c r="I122" s="38"/>
      <c r="J122" s="38"/>
      <c r="K122" s="38"/>
      <c r="L122" s="56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2" customFormat="1" ht="16.5" customHeight="1">
      <c r="A123" s="38"/>
      <c r="B123" s="39"/>
      <c r="C123" s="38"/>
      <c r="D123" s="38"/>
      <c r="E123" s="68" t="str">
        <f>E9</f>
        <v>6 - Chladenie</v>
      </c>
      <c r="F123" s="38"/>
      <c r="G123" s="38"/>
      <c r="H123" s="38"/>
      <c r="I123" s="38"/>
      <c r="J123" s="38"/>
      <c r="K123" s="38"/>
      <c r="L123" s="56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2" customFormat="1" ht="6.96" customHeight="1">
      <c r="A124" s="38"/>
      <c r="B124" s="39"/>
      <c r="C124" s="38"/>
      <c r="D124" s="38"/>
      <c r="E124" s="38"/>
      <c r="F124" s="38"/>
      <c r="G124" s="38"/>
      <c r="H124" s="38"/>
      <c r="I124" s="38"/>
      <c r="J124" s="38"/>
      <c r="K124" s="38"/>
      <c r="L124" s="56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2" customFormat="1" ht="12" customHeight="1">
      <c r="A125" s="38"/>
      <c r="B125" s="39"/>
      <c r="C125" s="32" t="s">
        <v>19</v>
      </c>
      <c r="D125" s="38"/>
      <c r="E125" s="38"/>
      <c r="F125" s="27" t="str">
        <f>F12</f>
        <v>Nitra, p.č. 4558</v>
      </c>
      <c r="G125" s="38"/>
      <c r="H125" s="38"/>
      <c r="I125" s="32" t="s">
        <v>21</v>
      </c>
      <c r="J125" s="70" t="str">
        <f>IF(J12="","",J12)</f>
        <v>28. 12. 2023</v>
      </c>
      <c r="K125" s="38"/>
      <c r="L125" s="56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2" customFormat="1" ht="6.96" customHeight="1">
      <c r="A126" s="38"/>
      <c r="B126" s="39"/>
      <c r="C126" s="38"/>
      <c r="D126" s="38"/>
      <c r="E126" s="38"/>
      <c r="F126" s="38"/>
      <c r="G126" s="38"/>
      <c r="H126" s="38"/>
      <c r="I126" s="38"/>
      <c r="J126" s="38"/>
      <c r="K126" s="38"/>
      <c r="L126" s="56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</row>
    <row r="127" s="2" customFormat="1" ht="15.15" customHeight="1">
      <c r="A127" s="38"/>
      <c r="B127" s="39"/>
      <c r="C127" s="32" t="s">
        <v>23</v>
      </c>
      <c r="D127" s="38"/>
      <c r="E127" s="38"/>
      <c r="F127" s="27" t="str">
        <f>E15</f>
        <v xml:space="preserve"> Fakultná nemocnica Nitra</v>
      </c>
      <c r="G127" s="38"/>
      <c r="H127" s="38"/>
      <c r="I127" s="32" t="s">
        <v>29</v>
      </c>
      <c r="J127" s="36" t="str">
        <f>E21</f>
        <v xml:space="preserve">Projekt design s.r.o. </v>
      </c>
      <c r="K127" s="38"/>
      <c r="L127" s="56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</row>
    <row r="128" s="2" customFormat="1" ht="15.15" customHeight="1">
      <c r="A128" s="38"/>
      <c r="B128" s="39"/>
      <c r="C128" s="32" t="s">
        <v>27</v>
      </c>
      <c r="D128" s="38"/>
      <c r="E128" s="38"/>
      <c r="F128" s="27" t="str">
        <f>IF(E18="","",E18)</f>
        <v>Vyplň údaj</v>
      </c>
      <c r="G128" s="38"/>
      <c r="H128" s="38"/>
      <c r="I128" s="32" t="s">
        <v>33</v>
      </c>
      <c r="J128" s="36" t="str">
        <f>E24</f>
        <v xml:space="preserve"> </v>
      </c>
      <c r="K128" s="38"/>
      <c r="L128" s="56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</row>
    <row r="129" s="2" customFormat="1" ht="10.32" customHeight="1">
      <c r="A129" s="38"/>
      <c r="B129" s="39"/>
      <c r="C129" s="38"/>
      <c r="D129" s="38"/>
      <c r="E129" s="38"/>
      <c r="F129" s="38"/>
      <c r="G129" s="38"/>
      <c r="H129" s="38"/>
      <c r="I129" s="38"/>
      <c r="J129" s="38"/>
      <c r="K129" s="38"/>
      <c r="L129" s="56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</row>
    <row r="130" s="11" customFormat="1" ht="29.28" customHeight="1">
      <c r="A130" s="153"/>
      <c r="B130" s="154"/>
      <c r="C130" s="155" t="s">
        <v>152</v>
      </c>
      <c r="D130" s="156" t="s">
        <v>61</v>
      </c>
      <c r="E130" s="156" t="s">
        <v>57</v>
      </c>
      <c r="F130" s="156" t="s">
        <v>58</v>
      </c>
      <c r="G130" s="156" t="s">
        <v>153</v>
      </c>
      <c r="H130" s="156" t="s">
        <v>154</v>
      </c>
      <c r="I130" s="156" t="s">
        <v>155</v>
      </c>
      <c r="J130" s="157" t="s">
        <v>117</v>
      </c>
      <c r="K130" s="158" t="s">
        <v>156</v>
      </c>
      <c r="L130" s="159"/>
      <c r="M130" s="87" t="s">
        <v>1</v>
      </c>
      <c r="N130" s="88" t="s">
        <v>40</v>
      </c>
      <c r="O130" s="88" t="s">
        <v>157</v>
      </c>
      <c r="P130" s="88" t="s">
        <v>158</v>
      </c>
      <c r="Q130" s="88" t="s">
        <v>159</v>
      </c>
      <c r="R130" s="88" t="s">
        <v>160</v>
      </c>
      <c r="S130" s="88" t="s">
        <v>161</v>
      </c>
      <c r="T130" s="89" t="s">
        <v>162</v>
      </c>
      <c r="U130" s="153"/>
      <c r="V130" s="153"/>
      <c r="W130" s="153"/>
      <c r="X130" s="153"/>
      <c r="Y130" s="153"/>
      <c r="Z130" s="153"/>
      <c r="AA130" s="153"/>
      <c r="AB130" s="153"/>
      <c r="AC130" s="153"/>
      <c r="AD130" s="153"/>
      <c r="AE130" s="153"/>
    </row>
    <row r="131" s="2" customFormat="1" ht="22.8" customHeight="1">
      <c r="A131" s="38"/>
      <c r="B131" s="39"/>
      <c r="C131" s="94" t="s">
        <v>118</v>
      </c>
      <c r="D131" s="38"/>
      <c r="E131" s="38"/>
      <c r="F131" s="38"/>
      <c r="G131" s="38"/>
      <c r="H131" s="38"/>
      <c r="I131" s="38"/>
      <c r="J131" s="160">
        <f>BK131</f>
        <v>0</v>
      </c>
      <c r="K131" s="38"/>
      <c r="L131" s="39"/>
      <c r="M131" s="90"/>
      <c r="N131" s="74"/>
      <c r="O131" s="91"/>
      <c r="P131" s="161">
        <f>P132</f>
        <v>0</v>
      </c>
      <c r="Q131" s="91"/>
      <c r="R131" s="161">
        <f>R132</f>
        <v>0</v>
      </c>
      <c r="S131" s="91"/>
      <c r="T131" s="162">
        <f>T132</f>
        <v>0</v>
      </c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T131" s="19" t="s">
        <v>75</v>
      </c>
      <c r="AU131" s="19" t="s">
        <v>119</v>
      </c>
      <c r="BK131" s="163">
        <f>BK132</f>
        <v>0</v>
      </c>
    </row>
    <row r="132" s="12" customFormat="1" ht="25.92" customHeight="1">
      <c r="A132" s="12"/>
      <c r="B132" s="164"/>
      <c r="C132" s="12"/>
      <c r="D132" s="165" t="s">
        <v>75</v>
      </c>
      <c r="E132" s="166" t="s">
        <v>201</v>
      </c>
      <c r="F132" s="166" t="s">
        <v>4587</v>
      </c>
      <c r="G132" s="12"/>
      <c r="H132" s="12"/>
      <c r="I132" s="167"/>
      <c r="J132" s="168">
        <f>BK132</f>
        <v>0</v>
      </c>
      <c r="K132" s="12"/>
      <c r="L132" s="164"/>
      <c r="M132" s="169"/>
      <c r="N132" s="170"/>
      <c r="O132" s="170"/>
      <c r="P132" s="171">
        <f>P133+P151+P157+P191+P194+P209+P223+P227+P229+P236+P239+P244+P246+P259</f>
        <v>0</v>
      </c>
      <c r="Q132" s="170"/>
      <c r="R132" s="171">
        <f>R133+R151+R157+R191+R194+R209+R223+R227+R229+R236+R239+R244+R246+R259</f>
        <v>0</v>
      </c>
      <c r="S132" s="170"/>
      <c r="T132" s="172">
        <f>T133+T151+T157+T191+T194+T209+T223+T227+T229+T236+T239+T244+T246+T259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165" t="s">
        <v>88</v>
      </c>
      <c r="AT132" s="173" t="s">
        <v>75</v>
      </c>
      <c r="AU132" s="173" t="s">
        <v>76</v>
      </c>
      <c r="AY132" s="165" t="s">
        <v>165</v>
      </c>
      <c r="BK132" s="174">
        <f>BK133+BK151+BK157+BK191+BK194+BK209+BK223+BK227+BK229+BK236+BK239+BK244+BK246+BK259</f>
        <v>0</v>
      </c>
    </row>
    <row r="133" s="12" customFormat="1" ht="22.8" customHeight="1">
      <c r="A133" s="12"/>
      <c r="B133" s="164"/>
      <c r="C133" s="12"/>
      <c r="D133" s="165" t="s">
        <v>75</v>
      </c>
      <c r="E133" s="175" t="s">
        <v>4588</v>
      </c>
      <c r="F133" s="175" t="s">
        <v>4589</v>
      </c>
      <c r="G133" s="12"/>
      <c r="H133" s="12"/>
      <c r="I133" s="167"/>
      <c r="J133" s="176">
        <f>BK133</f>
        <v>0</v>
      </c>
      <c r="K133" s="12"/>
      <c r="L133" s="164"/>
      <c r="M133" s="169"/>
      <c r="N133" s="170"/>
      <c r="O133" s="170"/>
      <c r="P133" s="171">
        <f>SUM(P134:P150)</f>
        <v>0</v>
      </c>
      <c r="Q133" s="170"/>
      <c r="R133" s="171">
        <f>SUM(R134:R150)</f>
        <v>0</v>
      </c>
      <c r="S133" s="170"/>
      <c r="T133" s="172">
        <f>SUM(T134:T150)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165" t="s">
        <v>88</v>
      </c>
      <c r="AT133" s="173" t="s">
        <v>75</v>
      </c>
      <c r="AU133" s="173" t="s">
        <v>81</v>
      </c>
      <c r="AY133" s="165" t="s">
        <v>165</v>
      </c>
      <c r="BK133" s="174">
        <f>SUM(BK134:BK150)</f>
        <v>0</v>
      </c>
    </row>
    <row r="134" s="2" customFormat="1" ht="66.75" customHeight="1">
      <c r="A134" s="38"/>
      <c r="B134" s="177"/>
      <c r="C134" s="201" t="s">
        <v>81</v>
      </c>
      <c r="D134" s="201" t="s">
        <v>201</v>
      </c>
      <c r="E134" s="202" t="s">
        <v>4590</v>
      </c>
      <c r="F134" s="203" t="s">
        <v>4591</v>
      </c>
      <c r="G134" s="204" t="s">
        <v>216</v>
      </c>
      <c r="H134" s="205">
        <v>1</v>
      </c>
      <c r="I134" s="206"/>
      <c r="J134" s="207">
        <f>ROUND(I134*H134,2)</f>
        <v>0</v>
      </c>
      <c r="K134" s="208"/>
      <c r="L134" s="209"/>
      <c r="M134" s="210" t="s">
        <v>1</v>
      </c>
      <c r="N134" s="211" t="s">
        <v>42</v>
      </c>
      <c r="O134" s="78"/>
      <c r="P134" s="188">
        <f>O134*H134</f>
        <v>0</v>
      </c>
      <c r="Q134" s="188">
        <v>0</v>
      </c>
      <c r="R134" s="188">
        <f>Q134*H134</f>
        <v>0</v>
      </c>
      <c r="S134" s="188">
        <v>0</v>
      </c>
      <c r="T134" s="189">
        <f>S134*H134</f>
        <v>0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R134" s="190" t="s">
        <v>103</v>
      </c>
      <c r="AT134" s="190" t="s">
        <v>201</v>
      </c>
      <c r="AU134" s="190" t="s">
        <v>171</v>
      </c>
      <c r="AY134" s="19" t="s">
        <v>165</v>
      </c>
      <c r="BE134" s="191">
        <f>IF(N134="základná",J134,0)</f>
        <v>0</v>
      </c>
      <c r="BF134" s="191">
        <f>IF(N134="znížená",J134,0)</f>
        <v>0</v>
      </c>
      <c r="BG134" s="191">
        <f>IF(N134="zákl. prenesená",J134,0)</f>
        <v>0</v>
      </c>
      <c r="BH134" s="191">
        <f>IF(N134="zníž. prenesená",J134,0)</f>
        <v>0</v>
      </c>
      <c r="BI134" s="191">
        <f>IF(N134="nulová",J134,0)</f>
        <v>0</v>
      </c>
      <c r="BJ134" s="19" t="s">
        <v>171</v>
      </c>
      <c r="BK134" s="191">
        <f>ROUND(I134*H134,2)</f>
        <v>0</v>
      </c>
      <c r="BL134" s="19" t="s">
        <v>91</v>
      </c>
      <c r="BM134" s="190" t="s">
        <v>4592</v>
      </c>
    </row>
    <row r="135" s="2" customFormat="1" ht="78" customHeight="1">
      <c r="A135" s="38"/>
      <c r="B135" s="177"/>
      <c r="C135" s="201" t="s">
        <v>171</v>
      </c>
      <c r="D135" s="201" t="s">
        <v>201</v>
      </c>
      <c r="E135" s="202" t="s">
        <v>4593</v>
      </c>
      <c r="F135" s="203" t="s">
        <v>4594</v>
      </c>
      <c r="G135" s="204" t="s">
        <v>216</v>
      </c>
      <c r="H135" s="205">
        <v>29</v>
      </c>
      <c r="I135" s="206"/>
      <c r="J135" s="207">
        <f>ROUND(I135*H135,2)</f>
        <v>0</v>
      </c>
      <c r="K135" s="208"/>
      <c r="L135" s="209"/>
      <c r="M135" s="210" t="s">
        <v>1</v>
      </c>
      <c r="N135" s="211" t="s">
        <v>42</v>
      </c>
      <c r="O135" s="78"/>
      <c r="P135" s="188">
        <f>O135*H135</f>
        <v>0</v>
      </c>
      <c r="Q135" s="188">
        <v>0</v>
      </c>
      <c r="R135" s="188">
        <f>Q135*H135</f>
        <v>0</v>
      </c>
      <c r="S135" s="188">
        <v>0</v>
      </c>
      <c r="T135" s="189">
        <f>S135*H135</f>
        <v>0</v>
      </c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R135" s="190" t="s">
        <v>103</v>
      </c>
      <c r="AT135" s="190" t="s">
        <v>201</v>
      </c>
      <c r="AU135" s="190" t="s">
        <v>171</v>
      </c>
      <c r="AY135" s="19" t="s">
        <v>165</v>
      </c>
      <c r="BE135" s="191">
        <f>IF(N135="základná",J135,0)</f>
        <v>0</v>
      </c>
      <c r="BF135" s="191">
        <f>IF(N135="znížená",J135,0)</f>
        <v>0</v>
      </c>
      <c r="BG135" s="191">
        <f>IF(N135="zákl. prenesená",J135,0)</f>
        <v>0</v>
      </c>
      <c r="BH135" s="191">
        <f>IF(N135="zníž. prenesená",J135,0)</f>
        <v>0</v>
      </c>
      <c r="BI135" s="191">
        <f>IF(N135="nulová",J135,0)</f>
        <v>0</v>
      </c>
      <c r="BJ135" s="19" t="s">
        <v>171</v>
      </c>
      <c r="BK135" s="191">
        <f>ROUND(I135*H135,2)</f>
        <v>0</v>
      </c>
      <c r="BL135" s="19" t="s">
        <v>91</v>
      </c>
      <c r="BM135" s="190" t="s">
        <v>4595</v>
      </c>
    </row>
    <row r="136" s="2" customFormat="1" ht="78" customHeight="1">
      <c r="A136" s="38"/>
      <c r="B136" s="177"/>
      <c r="C136" s="201" t="s">
        <v>88</v>
      </c>
      <c r="D136" s="201" t="s">
        <v>201</v>
      </c>
      <c r="E136" s="202" t="s">
        <v>4596</v>
      </c>
      <c r="F136" s="203" t="s">
        <v>4597</v>
      </c>
      <c r="G136" s="204" t="s">
        <v>216</v>
      </c>
      <c r="H136" s="205">
        <v>7</v>
      </c>
      <c r="I136" s="206"/>
      <c r="J136" s="207">
        <f>ROUND(I136*H136,2)</f>
        <v>0</v>
      </c>
      <c r="K136" s="208"/>
      <c r="L136" s="209"/>
      <c r="M136" s="210" t="s">
        <v>1</v>
      </c>
      <c r="N136" s="211" t="s">
        <v>42</v>
      </c>
      <c r="O136" s="78"/>
      <c r="P136" s="188">
        <f>O136*H136</f>
        <v>0</v>
      </c>
      <c r="Q136" s="188">
        <v>0</v>
      </c>
      <c r="R136" s="188">
        <f>Q136*H136</f>
        <v>0</v>
      </c>
      <c r="S136" s="188">
        <v>0</v>
      </c>
      <c r="T136" s="189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190" t="s">
        <v>103</v>
      </c>
      <c r="AT136" s="190" t="s">
        <v>201</v>
      </c>
      <c r="AU136" s="190" t="s">
        <v>171</v>
      </c>
      <c r="AY136" s="19" t="s">
        <v>165</v>
      </c>
      <c r="BE136" s="191">
        <f>IF(N136="základná",J136,0)</f>
        <v>0</v>
      </c>
      <c r="BF136" s="191">
        <f>IF(N136="znížená",J136,0)</f>
        <v>0</v>
      </c>
      <c r="BG136" s="191">
        <f>IF(N136="zákl. prenesená",J136,0)</f>
        <v>0</v>
      </c>
      <c r="BH136" s="191">
        <f>IF(N136="zníž. prenesená",J136,0)</f>
        <v>0</v>
      </c>
      <c r="BI136" s="191">
        <f>IF(N136="nulová",J136,0)</f>
        <v>0</v>
      </c>
      <c r="BJ136" s="19" t="s">
        <v>171</v>
      </c>
      <c r="BK136" s="191">
        <f>ROUND(I136*H136,2)</f>
        <v>0</v>
      </c>
      <c r="BL136" s="19" t="s">
        <v>91</v>
      </c>
      <c r="BM136" s="190" t="s">
        <v>4598</v>
      </c>
    </row>
    <row r="137" s="2" customFormat="1" ht="78" customHeight="1">
      <c r="A137" s="38"/>
      <c r="B137" s="177"/>
      <c r="C137" s="201" t="s">
        <v>91</v>
      </c>
      <c r="D137" s="201" t="s">
        <v>201</v>
      </c>
      <c r="E137" s="202" t="s">
        <v>4599</v>
      </c>
      <c r="F137" s="203" t="s">
        <v>4600</v>
      </c>
      <c r="G137" s="204" t="s">
        <v>216</v>
      </c>
      <c r="H137" s="205">
        <v>3</v>
      </c>
      <c r="I137" s="206"/>
      <c r="J137" s="207">
        <f>ROUND(I137*H137,2)</f>
        <v>0</v>
      </c>
      <c r="K137" s="208"/>
      <c r="L137" s="209"/>
      <c r="M137" s="210" t="s">
        <v>1</v>
      </c>
      <c r="N137" s="211" t="s">
        <v>42</v>
      </c>
      <c r="O137" s="78"/>
      <c r="P137" s="188">
        <f>O137*H137</f>
        <v>0</v>
      </c>
      <c r="Q137" s="188">
        <v>0</v>
      </c>
      <c r="R137" s="188">
        <f>Q137*H137</f>
        <v>0</v>
      </c>
      <c r="S137" s="188">
        <v>0</v>
      </c>
      <c r="T137" s="189">
        <f>S137*H137</f>
        <v>0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190" t="s">
        <v>103</v>
      </c>
      <c r="AT137" s="190" t="s">
        <v>201</v>
      </c>
      <c r="AU137" s="190" t="s">
        <v>171</v>
      </c>
      <c r="AY137" s="19" t="s">
        <v>165</v>
      </c>
      <c r="BE137" s="191">
        <f>IF(N137="základná",J137,0)</f>
        <v>0</v>
      </c>
      <c r="BF137" s="191">
        <f>IF(N137="znížená",J137,0)</f>
        <v>0</v>
      </c>
      <c r="BG137" s="191">
        <f>IF(N137="zákl. prenesená",J137,0)</f>
        <v>0</v>
      </c>
      <c r="BH137" s="191">
        <f>IF(N137="zníž. prenesená",J137,0)</f>
        <v>0</v>
      </c>
      <c r="BI137" s="191">
        <f>IF(N137="nulová",J137,0)</f>
        <v>0</v>
      </c>
      <c r="BJ137" s="19" t="s">
        <v>171</v>
      </c>
      <c r="BK137" s="191">
        <f>ROUND(I137*H137,2)</f>
        <v>0</v>
      </c>
      <c r="BL137" s="19" t="s">
        <v>91</v>
      </c>
      <c r="BM137" s="190" t="s">
        <v>4601</v>
      </c>
    </row>
    <row r="138" s="2" customFormat="1" ht="16.5" customHeight="1">
      <c r="A138" s="38"/>
      <c r="B138" s="177"/>
      <c r="C138" s="201" t="s">
        <v>94</v>
      </c>
      <c r="D138" s="201" t="s">
        <v>201</v>
      </c>
      <c r="E138" s="202" t="s">
        <v>4602</v>
      </c>
      <c r="F138" s="203" t="s">
        <v>4603</v>
      </c>
      <c r="G138" s="204" t="s">
        <v>216</v>
      </c>
      <c r="H138" s="205">
        <v>1</v>
      </c>
      <c r="I138" s="206"/>
      <c r="J138" s="207">
        <f>ROUND(I138*H138,2)</f>
        <v>0</v>
      </c>
      <c r="K138" s="208"/>
      <c r="L138" s="209"/>
      <c r="M138" s="210" t="s">
        <v>1</v>
      </c>
      <c r="N138" s="211" t="s">
        <v>42</v>
      </c>
      <c r="O138" s="78"/>
      <c r="P138" s="188">
        <f>O138*H138</f>
        <v>0</v>
      </c>
      <c r="Q138" s="188">
        <v>0</v>
      </c>
      <c r="R138" s="188">
        <f>Q138*H138</f>
        <v>0</v>
      </c>
      <c r="S138" s="188">
        <v>0</v>
      </c>
      <c r="T138" s="189">
        <f>S138*H138</f>
        <v>0</v>
      </c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R138" s="190" t="s">
        <v>103</v>
      </c>
      <c r="AT138" s="190" t="s">
        <v>201</v>
      </c>
      <c r="AU138" s="190" t="s">
        <v>171</v>
      </c>
      <c r="AY138" s="19" t="s">
        <v>165</v>
      </c>
      <c r="BE138" s="191">
        <f>IF(N138="základná",J138,0)</f>
        <v>0</v>
      </c>
      <c r="BF138" s="191">
        <f>IF(N138="znížená",J138,0)</f>
        <v>0</v>
      </c>
      <c r="BG138" s="191">
        <f>IF(N138="zákl. prenesená",J138,0)</f>
        <v>0</v>
      </c>
      <c r="BH138" s="191">
        <f>IF(N138="zníž. prenesená",J138,0)</f>
        <v>0</v>
      </c>
      <c r="BI138" s="191">
        <f>IF(N138="nulová",J138,0)</f>
        <v>0</v>
      </c>
      <c r="BJ138" s="19" t="s">
        <v>171</v>
      </c>
      <c r="BK138" s="191">
        <f>ROUND(I138*H138,2)</f>
        <v>0</v>
      </c>
      <c r="BL138" s="19" t="s">
        <v>91</v>
      </c>
      <c r="BM138" s="190" t="s">
        <v>4604</v>
      </c>
    </row>
    <row r="139" s="2" customFormat="1" ht="24.15" customHeight="1">
      <c r="A139" s="38"/>
      <c r="B139" s="177"/>
      <c r="C139" s="201" t="s">
        <v>97</v>
      </c>
      <c r="D139" s="201" t="s">
        <v>201</v>
      </c>
      <c r="E139" s="202" t="s">
        <v>4605</v>
      </c>
      <c r="F139" s="203" t="s">
        <v>4606</v>
      </c>
      <c r="G139" s="204" t="s">
        <v>216</v>
      </c>
      <c r="H139" s="205">
        <v>1</v>
      </c>
      <c r="I139" s="206"/>
      <c r="J139" s="207">
        <f>ROUND(I139*H139,2)</f>
        <v>0</v>
      </c>
      <c r="K139" s="208"/>
      <c r="L139" s="209"/>
      <c r="M139" s="210" t="s">
        <v>1</v>
      </c>
      <c r="N139" s="211" t="s">
        <v>42</v>
      </c>
      <c r="O139" s="78"/>
      <c r="P139" s="188">
        <f>O139*H139</f>
        <v>0</v>
      </c>
      <c r="Q139" s="188">
        <v>0</v>
      </c>
      <c r="R139" s="188">
        <f>Q139*H139</f>
        <v>0</v>
      </c>
      <c r="S139" s="188">
        <v>0</v>
      </c>
      <c r="T139" s="189">
        <f>S139*H139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190" t="s">
        <v>103</v>
      </c>
      <c r="AT139" s="190" t="s">
        <v>201</v>
      </c>
      <c r="AU139" s="190" t="s">
        <v>171</v>
      </c>
      <c r="AY139" s="19" t="s">
        <v>165</v>
      </c>
      <c r="BE139" s="191">
        <f>IF(N139="základná",J139,0)</f>
        <v>0</v>
      </c>
      <c r="BF139" s="191">
        <f>IF(N139="znížená",J139,0)</f>
        <v>0</v>
      </c>
      <c r="BG139" s="191">
        <f>IF(N139="zákl. prenesená",J139,0)</f>
        <v>0</v>
      </c>
      <c r="BH139" s="191">
        <f>IF(N139="zníž. prenesená",J139,0)</f>
        <v>0</v>
      </c>
      <c r="BI139" s="191">
        <f>IF(N139="nulová",J139,0)</f>
        <v>0</v>
      </c>
      <c r="BJ139" s="19" t="s">
        <v>171</v>
      </c>
      <c r="BK139" s="191">
        <f>ROUND(I139*H139,2)</f>
        <v>0</v>
      </c>
      <c r="BL139" s="19" t="s">
        <v>91</v>
      </c>
      <c r="BM139" s="190" t="s">
        <v>4607</v>
      </c>
    </row>
    <row r="140" s="2" customFormat="1" ht="16.5" customHeight="1">
      <c r="A140" s="38"/>
      <c r="B140" s="177"/>
      <c r="C140" s="201" t="s">
        <v>100</v>
      </c>
      <c r="D140" s="201" t="s">
        <v>201</v>
      </c>
      <c r="E140" s="202" t="s">
        <v>4608</v>
      </c>
      <c r="F140" s="203" t="s">
        <v>4609</v>
      </c>
      <c r="G140" s="204" t="s">
        <v>216</v>
      </c>
      <c r="H140" s="205">
        <v>1</v>
      </c>
      <c r="I140" s="206"/>
      <c r="J140" s="207">
        <f>ROUND(I140*H140,2)</f>
        <v>0</v>
      </c>
      <c r="K140" s="208"/>
      <c r="L140" s="209"/>
      <c r="M140" s="210" t="s">
        <v>1</v>
      </c>
      <c r="N140" s="211" t="s">
        <v>42</v>
      </c>
      <c r="O140" s="78"/>
      <c r="P140" s="188">
        <f>O140*H140</f>
        <v>0</v>
      </c>
      <c r="Q140" s="188">
        <v>0</v>
      </c>
      <c r="R140" s="188">
        <f>Q140*H140</f>
        <v>0</v>
      </c>
      <c r="S140" s="188">
        <v>0</v>
      </c>
      <c r="T140" s="189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190" t="s">
        <v>103</v>
      </c>
      <c r="AT140" s="190" t="s">
        <v>201</v>
      </c>
      <c r="AU140" s="190" t="s">
        <v>171</v>
      </c>
      <c r="AY140" s="19" t="s">
        <v>165</v>
      </c>
      <c r="BE140" s="191">
        <f>IF(N140="základná",J140,0)</f>
        <v>0</v>
      </c>
      <c r="BF140" s="191">
        <f>IF(N140="znížená",J140,0)</f>
        <v>0</v>
      </c>
      <c r="BG140" s="191">
        <f>IF(N140="zákl. prenesená",J140,0)</f>
        <v>0</v>
      </c>
      <c r="BH140" s="191">
        <f>IF(N140="zníž. prenesená",J140,0)</f>
        <v>0</v>
      </c>
      <c r="BI140" s="191">
        <f>IF(N140="nulová",J140,0)</f>
        <v>0</v>
      </c>
      <c r="BJ140" s="19" t="s">
        <v>171</v>
      </c>
      <c r="BK140" s="191">
        <f>ROUND(I140*H140,2)</f>
        <v>0</v>
      </c>
      <c r="BL140" s="19" t="s">
        <v>91</v>
      </c>
      <c r="BM140" s="190" t="s">
        <v>4610</v>
      </c>
    </row>
    <row r="141" s="2" customFormat="1" ht="24.15" customHeight="1">
      <c r="A141" s="38"/>
      <c r="B141" s="177"/>
      <c r="C141" s="201" t="s">
        <v>103</v>
      </c>
      <c r="D141" s="201" t="s">
        <v>201</v>
      </c>
      <c r="E141" s="202" t="s">
        <v>4611</v>
      </c>
      <c r="F141" s="203" t="s">
        <v>4612</v>
      </c>
      <c r="G141" s="204" t="s">
        <v>216</v>
      </c>
      <c r="H141" s="205">
        <v>1</v>
      </c>
      <c r="I141" s="206"/>
      <c r="J141" s="207">
        <f>ROUND(I141*H141,2)</f>
        <v>0</v>
      </c>
      <c r="K141" s="208"/>
      <c r="L141" s="209"/>
      <c r="M141" s="210" t="s">
        <v>1</v>
      </c>
      <c r="N141" s="211" t="s">
        <v>42</v>
      </c>
      <c r="O141" s="78"/>
      <c r="P141" s="188">
        <f>O141*H141</f>
        <v>0</v>
      </c>
      <c r="Q141" s="188">
        <v>0</v>
      </c>
      <c r="R141" s="188">
        <f>Q141*H141</f>
        <v>0</v>
      </c>
      <c r="S141" s="188">
        <v>0</v>
      </c>
      <c r="T141" s="189">
        <f>S141*H141</f>
        <v>0</v>
      </c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R141" s="190" t="s">
        <v>103</v>
      </c>
      <c r="AT141" s="190" t="s">
        <v>201</v>
      </c>
      <c r="AU141" s="190" t="s">
        <v>171</v>
      </c>
      <c r="AY141" s="19" t="s">
        <v>165</v>
      </c>
      <c r="BE141" s="191">
        <f>IF(N141="základná",J141,0)</f>
        <v>0</v>
      </c>
      <c r="BF141" s="191">
        <f>IF(N141="znížená",J141,0)</f>
        <v>0</v>
      </c>
      <c r="BG141" s="191">
        <f>IF(N141="zákl. prenesená",J141,0)</f>
        <v>0</v>
      </c>
      <c r="BH141" s="191">
        <f>IF(N141="zníž. prenesená",J141,0)</f>
        <v>0</v>
      </c>
      <c r="BI141" s="191">
        <f>IF(N141="nulová",J141,0)</f>
        <v>0</v>
      </c>
      <c r="BJ141" s="19" t="s">
        <v>171</v>
      </c>
      <c r="BK141" s="191">
        <f>ROUND(I141*H141,2)</f>
        <v>0</v>
      </c>
      <c r="BL141" s="19" t="s">
        <v>91</v>
      </c>
      <c r="BM141" s="190" t="s">
        <v>4613</v>
      </c>
    </row>
    <row r="142" s="2" customFormat="1" ht="44.25" customHeight="1">
      <c r="A142" s="38"/>
      <c r="B142" s="177"/>
      <c r="C142" s="201" t="s">
        <v>106</v>
      </c>
      <c r="D142" s="201" t="s">
        <v>201</v>
      </c>
      <c r="E142" s="202" t="s">
        <v>4614</v>
      </c>
      <c r="F142" s="203" t="s">
        <v>4615</v>
      </c>
      <c r="G142" s="204" t="s">
        <v>216</v>
      </c>
      <c r="H142" s="205">
        <v>1</v>
      </c>
      <c r="I142" s="206"/>
      <c r="J142" s="207">
        <f>ROUND(I142*H142,2)</f>
        <v>0</v>
      </c>
      <c r="K142" s="208"/>
      <c r="L142" s="209"/>
      <c r="M142" s="210" t="s">
        <v>1</v>
      </c>
      <c r="N142" s="211" t="s">
        <v>42</v>
      </c>
      <c r="O142" s="78"/>
      <c r="P142" s="188">
        <f>O142*H142</f>
        <v>0</v>
      </c>
      <c r="Q142" s="188">
        <v>0</v>
      </c>
      <c r="R142" s="188">
        <f>Q142*H142</f>
        <v>0</v>
      </c>
      <c r="S142" s="188">
        <v>0</v>
      </c>
      <c r="T142" s="189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190" t="s">
        <v>103</v>
      </c>
      <c r="AT142" s="190" t="s">
        <v>201</v>
      </c>
      <c r="AU142" s="190" t="s">
        <v>171</v>
      </c>
      <c r="AY142" s="19" t="s">
        <v>165</v>
      </c>
      <c r="BE142" s="191">
        <f>IF(N142="základná",J142,0)</f>
        <v>0</v>
      </c>
      <c r="BF142" s="191">
        <f>IF(N142="znížená",J142,0)</f>
        <v>0</v>
      </c>
      <c r="BG142" s="191">
        <f>IF(N142="zákl. prenesená",J142,0)</f>
        <v>0</v>
      </c>
      <c r="BH142" s="191">
        <f>IF(N142="zníž. prenesená",J142,0)</f>
        <v>0</v>
      </c>
      <c r="BI142" s="191">
        <f>IF(N142="nulová",J142,0)</f>
        <v>0</v>
      </c>
      <c r="BJ142" s="19" t="s">
        <v>171</v>
      </c>
      <c r="BK142" s="191">
        <f>ROUND(I142*H142,2)</f>
        <v>0</v>
      </c>
      <c r="BL142" s="19" t="s">
        <v>91</v>
      </c>
      <c r="BM142" s="190" t="s">
        <v>4616</v>
      </c>
    </row>
    <row r="143" s="2" customFormat="1" ht="16.5" customHeight="1">
      <c r="A143" s="38"/>
      <c r="B143" s="177"/>
      <c r="C143" s="201" t="s">
        <v>207</v>
      </c>
      <c r="D143" s="201" t="s">
        <v>201</v>
      </c>
      <c r="E143" s="202" t="s">
        <v>4617</v>
      </c>
      <c r="F143" s="203" t="s">
        <v>4618</v>
      </c>
      <c r="G143" s="204" t="s">
        <v>216</v>
      </c>
      <c r="H143" s="205">
        <v>1</v>
      </c>
      <c r="I143" s="206"/>
      <c r="J143" s="207">
        <f>ROUND(I143*H143,2)</f>
        <v>0</v>
      </c>
      <c r="K143" s="208"/>
      <c r="L143" s="209"/>
      <c r="M143" s="210" t="s">
        <v>1</v>
      </c>
      <c r="N143" s="211" t="s">
        <v>42</v>
      </c>
      <c r="O143" s="78"/>
      <c r="P143" s="188">
        <f>O143*H143</f>
        <v>0</v>
      </c>
      <c r="Q143" s="188">
        <v>0</v>
      </c>
      <c r="R143" s="188">
        <f>Q143*H143</f>
        <v>0</v>
      </c>
      <c r="S143" s="188">
        <v>0</v>
      </c>
      <c r="T143" s="189">
        <f>S143*H143</f>
        <v>0</v>
      </c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R143" s="190" t="s">
        <v>103</v>
      </c>
      <c r="AT143" s="190" t="s">
        <v>201</v>
      </c>
      <c r="AU143" s="190" t="s">
        <v>171</v>
      </c>
      <c r="AY143" s="19" t="s">
        <v>165</v>
      </c>
      <c r="BE143" s="191">
        <f>IF(N143="základná",J143,0)</f>
        <v>0</v>
      </c>
      <c r="BF143" s="191">
        <f>IF(N143="znížená",J143,0)</f>
        <v>0</v>
      </c>
      <c r="BG143" s="191">
        <f>IF(N143="zákl. prenesená",J143,0)</f>
        <v>0</v>
      </c>
      <c r="BH143" s="191">
        <f>IF(N143="zníž. prenesená",J143,0)</f>
        <v>0</v>
      </c>
      <c r="BI143" s="191">
        <f>IF(N143="nulová",J143,0)</f>
        <v>0</v>
      </c>
      <c r="BJ143" s="19" t="s">
        <v>171</v>
      </c>
      <c r="BK143" s="191">
        <f>ROUND(I143*H143,2)</f>
        <v>0</v>
      </c>
      <c r="BL143" s="19" t="s">
        <v>91</v>
      </c>
      <c r="BM143" s="190" t="s">
        <v>4619</v>
      </c>
    </row>
    <row r="144" s="2" customFormat="1" ht="55.5" customHeight="1">
      <c r="A144" s="38"/>
      <c r="B144" s="177"/>
      <c r="C144" s="201" t="s">
        <v>213</v>
      </c>
      <c r="D144" s="201" t="s">
        <v>201</v>
      </c>
      <c r="E144" s="202" t="s">
        <v>4620</v>
      </c>
      <c r="F144" s="203" t="s">
        <v>4621</v>
      </c>
      <c r="G144" s="204" t="s">
        <v>216</v>
      </c>
      <c r="H144" s="205">
        <v>1</v>
      </c>
      <c r="I144" s="206"/>
      <c r="J144" s="207">
        <f>ROUND(I144*H144,2)</f>
        <v>0</v>
      </c>
      <c r="K144" s="208"/>
      <c r="L144" s="209"/>
      <c r="M144" s="210" t="s">
        <v>1</v>
      </c>
      <c r="N144" s="211" t="s">
        <v>42</v>
      </c>
      <c r="O144" s="78"/>
      <c r="P144" s="188">
        <f>O144*H144</f>
        <v>0</v>
      </c>
      <c r="Q144" s="188">
        <v>0</v>
      </c>
      <c r="R144" s="188">
        <f>Q144*H144</f>
        <v>0</v>
      </c>
      <c r="S144" s="188">
        <v>0</v>
      </c>
      <c r="T144" s="189">
        <f>S144*H144</f>
        <v>0</v>
      </c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R144" s="190" t="s">
        <v>103</v>
      </c>
      <c r="AT144" s="190" t="s">
        <v>201</v>
      </c>
      <c r="AU144" s="190" t="s">
        <v>171</v>
      </c>
      <c r="AY144" s="19" t="s">
        <v>165</v>
      </c>
      <c r="BE144" s="191">
        <f>IF(N144="základná",J144,0)</f>
        <v>0</v>
      </c>
      <c r="BF144" s="191">
        <f>IF(N144="znížená",J144,0)</f>
        <v>0</v>
      </c>
      <c r="BG144" s="191">
        <f>IF(N144="zákl. prenesená",J144,0)</f>
        <v>0</v>
      </c>
      <c r="BH144" s="191">
        <f>IF(N144="zníž. prenesená",J144,0)</f>
        <v>0</v>
      </c>
      <c r="BI144" s="191">
        <f>IF(N144="nulová",J144,0)</f>
        <v>0</v>
      </c>
      <c r="BJ144" s="19" t="s">
        <v>171</v>
      </c>
      <c r="BK144" s="191">
        <f>ROUND(I144*H144,2)</f>
        <v>0</v>
      </c>
      <c r="BL144" s="19" t="s">
        <v>91</v>
      </c>
      <c r="BM144" s="190" t="s">
        <v>4622</v>
      </c>
    </row>
    <row r="145" s="2" customFormat="1" ht="16.5" customHeight="1">
      <c r="A145" s="38"/>
      <c r="B145" s="177"/>
      <c r="C145" s="201" t="s">
        <v>219</v>
      </c>
      <c r="D145" s="201" t="s">
        <v>201</v>
      </c>
      <c r="E145" s="202" t="s">
        <v>4623</v>
      </c>
      <c r="F145" s="203" t="s">
        <v>4624</v>
      </c>
      <c r="G145" s="204" t="s">
        <v>216</v>
      </c>
      <c r="H145" s="205">
        <v>1</v>
      </c>
      <c r="I145" s="206"/>
      <c r="J145" s="207">
        <f>ROUND(I145*H145,2)</f>
        <v>0</v>
      </c>
      <c r="K145" s="208"/>
      <c r="L145" s="209"/>
      <c r="M145" s="210" t="s">
        <v>1</v>
      </c>
      <c r="N145" s="211" t="s">
        <v>42</v>
      </c>
      <c r="O145" s="78"/>
      <c r="P145" s="188">
        <f>O145*H145</f>
        <v>0</v>
      </c>
      <c r="Q145" s="188">
        <v>0</v>
      </c>
      <c r="R145" s="188">
        <f>Q145*H145</f>
        <v>0</v>
      </c>
      <c r="S145" s="188">
        <v>0</v>
      </c>
      <c r="T145" s="189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190" t="s">
        <v>103</v>
      </c>
      <c r="AT145" s="190" t="s">
        <v>201</v>
      </c>
      <c r="AU145" s="190" t="s">
        <v>171</v>
      </c>
      <c r="AY145" s="19" t="s">
        <v>165</v>
      </c>
      <c r="BE145" s="191">
        <f>IF(N145="základná",J145,0)</f>
        <v>0</v>
      </c>
      <c r="BF145" s="191">
        <f>IF(N145="znížená",J145,0)</f>
        <v>0</v>
      </c>
      <c r="BG145" s="191">
        <f>IF(N145="zákl. prenesená",J145,0)</f>
        <v>0</v>
      </c>
      <c r="BH145" s="191">
        <f>IF(N145="zníž. prenesená",J145,0)</f>
        <v>0</v>
      </c>
      <c r="BI145" s="191">
        <f>IF(N145="nulová",J145,0)</f>
        <v>0</v>
      </c>
      <c r="BJ145" s="19" t="s">
        <v>171</v>
      </c>
      <c r="BK145" s="191">
        <f>ROUND(I145*H145,2)</f>
        <v>0</v>
      </c>
      <c r="BL145" s="19" t="s">
        <v>91</v>
      </c>
      <c r="BM145" s="190" t="s">
        <v>4625</v>
      </c>
    </row>
    <row r="146" s="2" customFormat="1" ht="16.5" customHeight="1">
      <c r="A146" s="38"/>
      <c r="B146" s="177"/>
      <c r="C146" s="201" t="s">
        <v>225</v>
      </c>
      <c r="D146" s="201" t="s">
        <v>201</v>
      </c>
      <c r="E146" s="202" t="s">
        <v>4626</v>
      </c>
      <c r="F146" s="203" t="s">
        <v>4627</v>
      </c>
      <c r="G146" s="204" t="s">
        <v>216</v>
      </c>
      <c r="H146" s="205">
        <v>1</v>
      </c>
      <c r="I146" s="206"/>
      <c r="J146" s="207">
        <f>ROUND(I146*H146,2)</f>
        <v>0</v>
      </c>
      <c r="K146" s="208"/>
      <c r="L146" s="209"/>
      <c r="M146" s="210" t="s">
        <v>1</v>
      </c>
      <c r="N146" s="211" t="s">
        <v>42</v>
      </c>
      <c r="O146" s="78"/>
      <c r="P146" s="188">
        <f>O146*H146</f>
        <v>0</v>
      </c>
      <c r="Q146" s="188">
        <v>0</v>
      </c>
      <c r="R146" s="188">
        <f>Q146*H146</f>
        <v>0</v>
      </c>
      <c r="S146" s="188">
        <v>0</v>
      </c>
      <c r="T146" s="189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190" t="s">
        <v>103</v>
      </c>
      <c r="AT146" s="190" t="s">
        <v>201</v>
      </c>
      <c r="AU146" s="190" t="s">
        <v>171</v>
      </c>
      <c r="AY146" s="19" t="s">
        <v>165</v>
      </c>
      <c r="BE146" s="191">
        <f>IF(N146="základná",J146,0)</f>
        <v>0</v>
      </c>
      <c r="BF146" s="191">
        <f>IF(N146="znížená",J146,0)</f>
        <v>0</v>
      </c>
      <c r="BG146" s="191">
        <f>IF(N146="zákl. prenesená",J146,0)</f>
        <v>0</v>
      </c>
      <c r="BH146" s="191">
        <f>IF(N146="zníž. prenesená",J146,0)</f>
        <v>0</v>
      </c>
      <c r="BI146" s="191">
        <f>IF(N146="nulová",J146,0)</f>
        <v>0</v>
      </c>
      <c r="BJ146" s="19" t="s">
        <v>171</v>
      </c>
      <c r="BK146" s="191">
        <f>ROUND(I146*H146,2)</f>
        <v>0</v>
      </c>
      <c r="BL146" s="19" t="s">
        <v>91</v>
      </c>
      <c r="BM146" s="190" t="s">
        <v>4628</v>
      </c>
    </row>
    <row r="147" s="2" customFormat="1" ht="24.15" customHeight="1">
      <c r="A147" s="38"/>
      <c r="B147" s="177"/>
      <c r="C147" s="201" t="s">
        <v>232</v>
      </c>
      <c r="D147" s="201" t="s">
        <v>201</v>
      </c>
      <c r="E147" s="202" t="s">
        <v>4629</v>
      </c>
      <c r="F147" s="203" t="s">
        <v>4630</v>
      </c>
      <c r="G147" s="204" t="s">
        <v>216</v>
      </c>
      <c r="H147" s="205">
        <v>1</v>
      </c>
      <c r="I147" s="206"/>
      <c r="J147" s="207">
        <f>ROUND(I147*H147,2)</f>
        <v>0</v>
      </c>
      <c r="K147" s="208"/>
      <c r="L147" s="209"/>
      <c r="M147" s="210" t="s">
        <v>1</v>
      </c>
      <c r="N147" s="211" t="s">
        <v>42</v>
      </c>
      <c r="O147" s="78"/>
      <c r="P147" s="188">
        <f>O147*H147</f>
        <v>0</v>
      </c>
      <c r="Q147" s="188">
        <v>0</v>
      </c>
      <c r="R147" s="188">
        <f>Q147*H147</f>
        <v>0</v>
      </c>
      <c r="S147" s="188">
        <v>0</v>
      </c>
      <c r="T147" s="189">
        <f>S147*H147</f>
        <v>0</v>
      </c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R147" s="190" t="s">
        <v>103</v>
      </c>
      <c r="AT147" s="190" t="s">
        <v>201</v>
      </c>
      <c r="AU147" s="190" t="s">
        <v>171</v>
      </c>
      <c r="AY147" s="19" t="s">
        <v>165</v>
      </c>
      <c r="BE147" s="191">
        <f>IF(N147="základná",J147,0)</f>
        <v>0</v>
      </c>
      <c r="BF147" s="191">
        <f>IF(N147="znížená",J147,0)</f>
        <v>0</v>
      </c>
      <c r="BG147" s="191">
        <f>IF(N147="zákl. prenesená",J147,0)</f>
        <v>0</v>
      </c>
      <c r="BH147" s="191">
        <f>IF(N147="zníž. prenesená",J147,0)</f>
        <v>0</v>
      </c>
      <c r="BI147" s="191">
        <f>IF(N147="nulová",J147,0)</f>
        <v>0</v>
      </c>
      <c r="BJ147" s="19" t="s">
        <v>171</v>
      </c>
      <c r="BK147" s="191">
        <f>ROUND(I147*H147,2)</f>
        <v>0</v>
      </c>
      <c r="BL147" s="19" t="s">
        <v>91</v>
      </c>
      <c r="BM147" s="190" t="s">
        <v>4631</v>
      </c>
    </row>
    <row r="148" s="2" customFormat="1" ht="16.5" customHeight="1">
      <c r="A148" s="38"/>
      <c r="B148" s="177"/>
      <c r="C148" s="201" t="s">
        <v>236</v>
      </c>
      <c r="D148" s="201" t="s">
        <v>201</v>
      </c>
      <c r="E148" s="202" t="s">
        <v>4632</v>
      </c>
      <c r="F148" s="203" t="s">
        <v>4633</v>
      </c>
      <c r="G148" s="204" t="s">
        <v>216</v>
      </c>
      <c r="H148" s="205">
        <v>2</v>
      </c>
      <c r="I148" s="206"/>
      <c r="J148" s="207">
        <f>ROUND(I148*H148,2)</f>
        <v>0</v>
      </c>
      <c r="K148" s="208"/>
      <c r="L148" s="209"/>
      <c r="M148" s="210" t="s">
        <v>1</v>
      </c>
      <c r="N148" s="211" t="s">
        <v>42</v>
      </c>
      <c r="O148" s="78"/>
      <c r="P148" s="188">
        <f>O148*H148</f>
        <v>0</v>
      </c>
      <c r="Q148" s="188">
        <v>0</v>
      </c>
      <c r="R148" s="188">
        <f>Q148*H148</f>
        <v>0</v>
      </c>
      <c r="S148" s="188">
        <v>0</v>
      </c>
      <c r="T148" s="189">
        <f>S148*H148</f>
        <v>0</v>
      </c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R148" s="190" t="s">
        <v>103</v>
      </c>
      <c r="AT148" s="190" t="s">
        <v>201</v>
      </c>
      <c r="AU148" s="190" t="s">
        <v>171</v>
      </c>
      <c r="AY148" s="19" t="s">
        <v>165</v>
      </c>
      <c r="BE148" s="191">
        <f>IF(N148="základná",J148,0)</f>
        <v>0</v>
      </c>
      <c r="BF148" s="191">
        <f>IF(N148="znížená",J148,0)</f>
        <v>0</v>
      </c>
      <c r="BG148" s="191">
        <f>IF(N148="zákl. prenesená",J148,0)</f>
        <v>0</v>
      </c>
      <c r="BH148" s="191">
        <f>IF(N148="zníž. prenesená",J148,0)</f>
        <v>0</v>
      </c>
      <c r="BI148" s="191">
        <f>IF(N148="nulová",J148,0)</f>
        <v>0</v>
      </c>
      <c r="BJ148" s="19" t="s">
        <v>171</v>
      </c>
      <c r="BK148" s="191">
        <f>ROUND(I148*H148,2)</f>
        <v>0</v>
      </c>
      <c r="BL148" s="19" t="s">
        <v>91</v>
      </c>
      <c r="BM148" s="190" t="s">
        <v>4634</v>
      </c>
    </row>
    <row r="149" s="2" customFormat="1" ht="16.5" customHeight="1">
      <c r="A149" s="38"/>
      <c r="B149" s="177"/>
      <c r="C149" s="178" t="s">
        <v>240</v>
      </c>
      <c r="D149" s="178" t="s">
        <v>167</v>
      </c>
      <c r="E149" s="179" t="s">
        <v>4635</v>
      </c>
      <c r="F149" s="180" t="s">
        <v>4636</v>
      </c>
      <c r="G149" s="181" t="s">
        <v>2439</v>
      </c>
      <c r="H149" s="182">
        <v>1</v>
      </c>
      <c r="I149" s="183"/>
      <c r="J149" s="184">
        <f>ROUND(I149*H149,2)</f>
        <v>0</v>
      </c>
      <c r="K149" s="185"/>
      <c r="L149" s="39"/>
      <c r="M149" s="186" t="s">
        <v>1</v>
      </c>
      <c r="N149" s="187" t="s">
        <v>42</v>
      </c>
      <c r="O149" s="78"/>
      <c r="P149" s="188">
        <f>O149*H149</f>
        <v>0</v>
      </c>
      <c r="Q149" s="188">
        <v>0</v>
      </c>
      <c r="R149" s="188">
        <f>Q149*H149</f>
        <v>0</v>
      </c>
      <c r="S149" s="188">
        <v>0</v>
      </c>
      <c r="T149" s="189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190" t="s">
        <v>91</v>
      </c>
      <c r="AT149" s="190" t="s">
        <v>167</v>
      </c>
      <c r="AU149" s="190" t="s">
        <v>171</v>
      </c>
      <c r="AY149" s="19" t="s">
        <v>165</v>
      </c>
      <c r="BE149" s="191">
        <f>IF(N149="základná",J149,0)</f>
        <v>0</v>
      </c>
      <c r="BF149" s="191">
        <f>IF(N149="znížená",J149,0)</f>
        <v>0</v>
      </c>
      <c r="BG149" s="191">
        <f>IF(N149="zákl. prenesená",J149,0)</f>
        <v>0</v>
      </c>
      <c r="BH149" s="191">
        <f>IF(N149="zníž. prenesená",J149,0)</f>
        <v>0</v>
      </c>
      <c r="BI149" s="191">
        <f>IF(N149="nulová",J149,0)</f>
        <v>0</v>
      </c>
      <c r="BJ149" s="19" t="s">
        <v>171</v>
      </c>
      <c r="BK149" s="191">
        <f>ROUND(I149*H149,2)</f>
        <v>0</v>
      </c>
      <c r="BL149" s="19" t="s">
        <v>91</v>
      </c>
      <c r="BM149" s="190" t="s">
        <v>4637</v>
      </c>
    </row>
    <row r="150" s="2" customFormat="1" ht="37.8" customHeight="1">
      <c r="A150" s="38"/>
      <c r="B150" s="177"/>
      <c r="C150" s="178" t="s">
        <v>244</v>
      </c>
      <c r="D150" s="178" t="s">
        <v>167</v>
      </c>
      <c r="E150" s="179" t="s">
        <v>4638</v>
      </c>
      <c r="F150" s="180" t="s">
        <v>4639</v>
      </c>
      <c r="G150" s="181" t="s">
        <v>2439</v>
      </c>
      <c r="H150" s="182">
        <v>1</v>
      </c>
      <c r="I150" s="183"/>
      <c r="J150" s="184">
        <f>ROUND(I150*H150,2)</f>
        <v>0</v>
      </c>
      <c r="K150" s="185"/>
      <c r="L150" s="39"/>
      <c r="M150" s="186" t="s">
        <v>1</v>
      </c>
      <c r="N150" s="187" t="s">
        <v>42</v>
      </c>
      <c r="O150" s="78"/>
      <c r="P150" s="188">
        <f>O150*H150</f>
        <v>0</v>
      </c>
      <c r="Q150" s="188">
        <v>0</v>
      </c>
      <c r="R150" s="188">
        <f>Q150*H150</f>
        <v>0</v>
      </c>
      <c r="S150" s="188">
        <v>0</v>
      </c>
      <c r="T150" s="189">
        <f>S150*H150</f>
        <v>0</v>
      </c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R150" s="190" t="s">
        <v>91</v>
      </c>
      <c r="AT150" s="190" t="s">
        <v>167</v>
      </c>
      <c r="AU150" s="190" t="s">
        <v>171</v>
      </c>
      <c r="AY150" s="19" t="s">
        <v>165</v>
      </c>
      <c r="BE150" s="191">
        <f>IF(N150="základná",J150,0)</f>
        <v>0</v>
      </c>
      <c r="BF150" s="191">
        <f>IF(N150="znížená",J150,0)</f>
        <v>0</v>
      </c>
      <c r="BG150" s="191">
        <f>IF(N150="zákl. prenesená",J150,0)</f>
        <v>0</v>
      </c>
      <c r="BH150" s="191">
        <f>IF(N150="zníž. prenesená",J150,0)</f>
        <v>0</v>
      </c>
      <c r="BI150" s="191">
        <f>IF(N150="nulová",J150,0)</f>
        <v>0</v>
      </c>
      <c r="BJ150" s="19" t="s">
        <v>171</v>
      </c>
      <c r="BK150" s="191">
        <f>ROUND(I150*H150,2)</f>
        <v>0</v>
      </c>
      <c r="BL150" s="19" t="s">
        <v>91</v>
      </c>
      <c r="BM150" s="190" t="s">
        <v>4640</v>
      </c>
    </row>
    <row r="151" s="12" customFormat="1" ht="22.8" customHeight="1">
      <c r="A151" s="12"/>
      <c r="B151" s="164"/>
      <c r="C151" s="12"/>
      <c r="D151" s="165" t="s">
        <v>75</v>
      </c>
      <c r="E151" s="175" t="s">
        <v>4641</v>
      </c>
      <c r="F151" s="175" t="s">
        <v>4642</v>
      </c>
      <c r="G151" s="12"/>
      <c r="H151" s="12"/>
      <c r="I151" s="167"/>
      <c r="J151" s="176">
        <f>BK151</f>
        <v>0</v>
      </c>
      <c r="K151" s="12"/>
      <c r="L151" s="164"/>
      <c r="M151" s="169"/>
      <c r="N151" s="170"/>
      <c r="O151" s="170"/>
      <c r="P151" s="171">
        <f>SUM(P152:P156)</f>
        <v>0</v>
      </c>
      <c r="Q151" s="170"/>
      <c r="R151" s="171">
        <f>SUM(R152:R156)</f>
        <v>0</v>
      </c>
      <c r="S151" s="170"/>
      <c r="T151" s="172">
        <f>SUM(T152:T156)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165" t="s">
        <v>88</v>
      </c>
      <c r="AT151" s="173" t="s">
        <v>75</v>
      </c>
      <c r="AU151" s="173" t="s">
        <v>81</v>
      </c>
      <c r="AY151" s="165" t="s">
        <v>165</v>
      </c>
      <c r="BK151" s="174">
        <f>SUM(BK152:BK156)</f>
        <v>0</v>
      </c>
    </row>
    <row r="152" s="2" customFormat="1" ht="16.5" customHeight="1">
      <c r="A152" s="38"/>
      <c r="B152" s="177"/>
      <c r="C152" s="201" t="s">
        <v>250</v>
      </c>
      <c r="D152" s="201" t="s">
        <v>201</v>
      </c>
      <c r="E152" s="202" t="s">
        <v>4643</v>
      </c>
      <c r="F152" s="203" t="s">
        <v>4644</v>
      </c>
      <c r="G152" s="204" t="s">
        <v>216</v>
      </c>
      <c r="H152" s="205">
        <v>1</v>
      </c>
      <c r="I152" s="206"/>
      <c r="J152" s="207">
        <f>ROUND(I152*H152,2)</f>
        <v>0</v>
      </c>
      <c r="K152" s="208"/>
      <c r="L152" s="209"/>
      <c r="M152" s="210" t="s">
        <v>1</v>
      </c>
      <c r="N152" s="211" t="s">
        <v>42</v>
      </c>
      <c r="O152" s="78"/>
      <c r="P152" s="188">
        <f>O152*H152</f>
        <v>0</v>
      </c>
      <c r="Q152" s="188">
        <v>0</v>
      </c>
      <c r="R152" s="188">
        <f>Q152*H152</f>
        <v>0</v>
      </c>
      <c r="S152" s="188">
        <v>0</v>
      </c>
      <c r="T152" s="189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190" t="s">
        <v>103</v>
      </c>
      <c r="AT152" s="190" t="s">
        <v>201</v>
      </c>
      <c r="AU152" s="190" t="s">
        <v>171</v>
      </c>
      <c r="AY152" s="19" t="s">
        <v>165</v>
      </c>
      <c r="BE152" s="191">
        <f>IF(N152="základná",J152,0)</f>
        <v>0</v>
      </c>
      <c r="BF152" s="191">
        <f>IF(N152="znížená",J152,0)</f>
        <v>0</v>
      </c>
      <c r="BG152" s="191">
        <f>IF(N152="zákl. prenesená",J152,0)</f>
        <v>0</v>
      </c>
      <c r="BH152" s="191">
        <f>IF(N152="zníž. prenesená",J152,0)</f>
        <v>0</v>
      </c>
      <c r="BI152" s="191">
        <f>IF(N152="nulová",J152,0)</f>
        <v>0</v>
      </c>
      <c r="BJ152" s="19" t="s">
        <v>171</v>
      </c>
      <c r="BK152" s="191">
        <f>ROUND(I152*H152,2)</f>
        <v>0</v>
      </c>
      <c r="BL152" s="19" t="s">
        <v>91</v>
      </c>
      <c r="BM152" s="190" t="s">
        <v>4645</v>
      </c>
    </row>
    <row r="153" s="2" customFormat="1">
      <c r="A153" s="38"/>
      <c r="B153" s="39"/>
      <c r="C153" s="38"/>
      <c r="D153" s="193" t="s">
        <v>1053</v>
      </c>
      <c r="E153" s="38"/>
      <c r="F153" s="236" t="s">
        <v>4646</v>
      </c>
      <c r="G153" s="38"/>
      <c r="H153" s="38"/>
      <c r="I153" s="237"/>
      <c r="J153" s="38"/>
      <c r="K153" s="38"/>
      <c r="L153" s="39"/>
      <c r="M153" s="238"/>
      <c r="N153" s="239"/>
      <c r="O153" s="78"/>
      <c r="P153" s="78"/>
      <c r="Q153" s="78"/>
      <c r="R153" s="78"/>
      <c r="S153" s="78"/>
      <c r="T153" s="79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T153" s="19" t="s">
        <v>1053</v>
      </c>
      <c r="AU153" s="19" t="s">
        <v>171</v>
      </c>
    </row>
    <row r="154" s="2" customFormat="1" ht="16.5" customHeight="1">
      <c r="A154" s="38"/>
      <c r="B154" s="177"/>
      <c r="C154" s="201" t="s">
        <v>256</v>
      </c>
      <c r="D154" s="201" t="s">
        <v>201</v>
      </c>
      <c r="E154" s="202" t="s">
        <v>4647</v>
      </c>
      <c r="F154" s="203" t="s">
        <v>4644</v>
      </c>
      <c r="G154" s="204" t="s">
        <v>216</v>
      </c>
      <c r="H154" s="205">
        <v>1</v>
      </c>
      <c r="I154" s="206"/>
      <c r="J154" s="207">
        <f>ROUND(I154*H154,2)</f>
        <v>0</v>
      </c>
      <c r="K154" s="208"/>
      <c r="L154" s="209"/>
      <c r="M154" s="210" t="s">
        <v>1</v>
      </c>
      <c r="N154" s="211" t="s">
        <v>42</v>
      </c>
      <c r="O154" s="78"/>
      <c r="P154" s="188">
        <f>O154*H154</f>
        <v>0</v>
      </c>
      <c r="Q154" s="188">
        <v>0</v>
      </c>
      <c r="R154" s="188">
        <f>Q154*H154</f>
        <v>0</v>
      </c>
      <c r="S154" s="188">
        <v>0</v>
      </c>
      <c r="T154" s="189">
        <f>S154*H154</f>
        <v>0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190" t="s">
        <v>103</v>
      </c>
      <c r="AT154" s="190" t="s">
        <v>201</v>
      </c>
      <c r="AU154" s="190" t="s">
        <v>171</v>
      </c>
      <c r="AY154" s="19" t="s">
        <v>165</v>
      </c>
      <c r="BE154" s="191">
        <f>IF(N154="základná",J154,0)</f>
        <v>0</v>
      </c>
      <c r="BF154" s="191">
        <f>IF(N154="znížená",J154,0)</f>
        <v>0</v>
      </c>
      <c r="BG154" s="191">
        <f>IF(N154="zákl. prenesená",J154,0)</f>
        <v>0</v>
      </c>
      <c r="BH154" s="191">
        <f>IF(N154="zníž. prenesená",J154,0)</f>
        <v>0</v>
      </c>
      <c r="BI154" s="191">
        <f>IF(N154="nulová",J154,0)</f>
        <v>0</v>
      </c>
      <c r="BJ154" s="19" t="s">
        <v>171</v>
      </c>
      <c r="BK154" s="191">
        <f>ROUND(I154*H154,2)</f>
        <v>0</v>
      </c>
      <c r="BL154" s="19" t="s">
        <v>91</v>
      </c>
      <c r="BM154" s="190" t="s">
        <v>4648</v>
      </c>
    </row>
    <row r="155" s="2" customFormat="1">
      <c r="A155" s="38"/>
      <c r="B155" s="39"/>
      <c r="C155" s="38"/>
      <c r="D155" s="193" t="s">
        <v>1053</v>
      </c>
      <c r="E155" s="38"/>
      <c r="F155" s="236" t="s">
        <v>4649</v>
      </c>
      <c r="G155" s="38"/>
      <c r="H155" s="38"/>
      <c r="I155" s="237"/>
      <c r="J155" s="38"/>
      <c r="K155" s="38"/>
      <c r="L155" s="39"/>
      <c r="M155" s="238"/>
      <c r="N155" s="239"/>
      <c r="O155" s="78"/>
      <c r="P155" s="78"/>
      <c r="Q155" s="78"/>
      <c r="R155" s="78"/>
      <c r="S155" s="78"/>
      <c r="T155" s="79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T155" s="19" t="s">
        <v>1053</v>
      </c>
      <c r="AU155" s="19" t="s">
        <v>171</v>
      </c>
    </row>
    <row r="156" s="2" customFormat="1" ht="16.5" customHeight="1">
      <c r="A156" s="38"/>
      <c r="B156" s="177"/>
      <c r="C156" s="201" t="s">
        <v>7</v>
      </c>
      <c r="D156" s="201" t="s">
        <v>201</v>
      </c>
      <c r="E156" s="202" t="s">
        <v>4650</v>
      </c>
      <c r="F156" s="203" t="s">
        <v>4651</v>
      </c>
      <c r="G156" s="204" t="s">
        <v>216</v>
      </c>
      <c r="H156" s="205">
        <v>2</v>
      </c>
      <c r="I156" s="206"/>
      <c r="J156" s="207">
        <f>ROUND(I156*H156,2)</f>
        <v>0</v>
      </c>
      <c r="K156" s="208"/>
      <c r="L156" s="209"/>
      <c r="M156" s="210" t="s">
        <v>1</v>
      </c>
      <c r="N156" s="211" t="s">
        <v>42</v>
      </c>
      <c r="O156" s="78"/>
      <c r="P156" s="188">
        <f>O156*H156</f>
        <v>0</v>
      </c>
      <c r="Q156" s="188">
        <v>0</v>
      </c>
      <c r="R156" s="188">
        <f>Q156*H156</f>
        <v>0</v>
      </c>
      <c r="S156" s="188">
        <v>0</v>
      </c>
      <c r="T156" s="189">
        <f>S156*H156</f>
        <v>0</v>
      </c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R156" s="190" t="s">
        <v>103</v>
      </c>
      <c r="AT156" s="190" t="s">
        <v>201</v>
      </c>
      <c r="AU156" s="190" t="s">
        <v>171</v>
      </c>
      <c r="AY156" s="19" t="s">
        <v>165</v>
      </c>
      <c r="BE156" s="191">
        <f>IF(N156="základná",J156,0)</f>
        <v>0</v>
      </c>
      <c r="BF156" s="191">
        <f>IF(N156="znížená",J156,0)</f>
        <v>0</v>
      </c>
      <c r="BG156" s="191">
        <f>IF(N156="zákl. prenesená",J156,0)</f>
        <v>0</v>
      </c>
      <c r="BH156" s="191">
        <f>IF(N156="zníž. prenesená",J156,0)</f>
        <v>0</v>
      </c>
      <c r="BI156" s="191">
        <f>IF(N156="nulová",J156,0)</f>
        <v>0</v>
      </c>
      <c r="BJ156" s="19" t="s">
        <v>171</v>
      </c>
      <c r="BK156" s="191">
        <f>ROUND(I156*H156,2)</f>
        <v>0</v>
      </c>
      <c r="BL156" s="19" t="s">
        <v>91</v>
      </c>
      <c r="BM156" s="190" t="s">
        <v>4652</v>
      </c>
    </row>
    <row r="157" s="12" customFormat="1" ht="22.8" customHeight="1">
      <c r="A157" s="12"/>
      <c r="B157" s="164"/>
      <c r="C157" s="12"/>
      <c r="D157" s="165" t="s">
        <v>75</v>
      </c>
      <c r="E157" s="175" t="s">
        <v>4653</v>
      </c>
      <c r="F157" s="175" t="s">
        <v>4654</v>
      </c>
      <c r="G157" s="12"/>
      <c r="H157" s="12"/>
      <c r="I157" s="167"/>
      <c r="J157" s="176">
        <f>BK157</f>
        <v>0</v>
      </c>
      <c r="K157" s="12"/>
      <c r="L157" s="164"/>
      <c r="M157" s="169"/>
      <c r="N157" s="170"/>
      <c r="O157" s="170"/>
      <c r="P157" s="171">
        <f>SUM(P158:P190)</f>
        <v>0</v>
      </c>
      <c r="Q157" s="170"/>
      <c r="R157" s="171">
        <f>SUM(R158:R190)</f>
        <v>0</v>
      </c>
      <c r="S157" s="170"/>
      <c r="T157" s="172">
        <f>SUM(T158:T190)</f>
        <v>0</v>
      </c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R157" s="165" t="s">
        <v>88</v>
      </c>
      <c r="AT157" s="173" t="s">
        <v>75</v>
      </c>
      <c r="AU157" s="173" t="s">
        <v>81</v>
      </c>
      <c r="AY157" s="165" t="s">
        <v>165</v>
      </c>
      <c r="BK157" s="174">
        <f>SUM(BK158:BK190)</f>
        <v>0</v>
      </c>
    </row>
    <row r="158" s="2" customFormat="1" ht="24.15" customHeight="1">
      <c r="A158" s="38"/>
      <c r="B158" s="177"/>
      <c r="C158" s="201" t="s">
        <v>266</v>
      </c>
      <c r="D158" s="201" t="s">
        <v>201</v>
      </c>
      <c r="E158" s="202" t="s">
        <v>1053</v>
      </c>
      <c r="F158" s="203" t="s">
        <v>4655</v>
      </c>
      <c r="G158" s="204" t="s">
        <v>216</v>
      </c>
      <c r="H158" s="205">
        <v>16</v>
      </c>
      <c r="I158" s="206"/>
      <c r="J158" s="207">
        <f>ROUND(I158*H158,2)</f>
        <v>0</v>
      </c>
      <c r="K158" s="208"/>
      <c r="L158" s="209"/>
      <c r="M158" s="210" t="s">
        <v>1</v>
      </c>
      <c r="N158" s="211" t="s">
        <v>42</v>
      </c>
      <c r="O158" s="78"/>
      <c r="P158" s="188">
        <f>O158*H158</f>
        <v>0</v>
      </c>
      <c r="Q158" s="188">
        <v>0</v>
      </c>
      <c r="R158" s="188">
        <f>Q158*H158</f>
        <v>0</v>
      </c>
      <c r="S158" s="188">
        <v>0</v>
      </c>
      <c r="T158" s="189">
        <f>S158*H158</f>
        <v>0</v>
      </c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R158" s="190" t="s">
        <v>103</v>
      </c>
      <c r="AT158" s="190" t="s">
        <v>201</v>
      </c>
      <c r="AU158" s="190" t="s">
        <v>171</v>
      </c>
      <c r="AY158" s="19" t="s">
        <v>165</v>
      </c>
      <c r="BE158" s="191">
        <f>IF(N158="základná",J158,0)</f>
        <v>0</v>
      </c>
      <c r="BF158" s="191">
        <f>IF(N158="znížená",J158,0)</f>
        <v>0</v>
      </c>
      <c r="BG158" s="191">
        <f>IF(N158="zákl. prenesená",J158,0)</f>
        <v>0</v>
      </c>
      <c r="BH158" s="191">
        <f>IF(N158="zníž. prenesená",J158,0)</f>
        <v>0</v>
      </c>
      <c r="BI158" s="191">
        <f>IF(N158="nulová",J158,0)</f>
        <v>0</v>
      </c>
      <c r="BJ158" s="19" t="s">
        <v>171</v>
      </c>
      <c r="BK158" s="191">
        <f>ROUND(I158*H158,2)</f>
        <v>0</v>
      </c>
      <c r="BL158" s="19" t="s">
        <v>91</v>
      </c>
      <c r="BM158" s="190" t="s">
        <v>4656</v>
      </c>
    </row>
    <row r="159" s="2" customFormat="1" ht="16.5" customHeight="1">
      <c r="A159" s="38"/>
      <c r="B159" s="177"/>
      <c r="C159" s="201" t="s">
        <v>272</v>
      </c>
      <c r="D159" s="201" t="s">
        <v>201</v>
      </c>
      <c r="E159" s="202" t="s">
        <v>4657</v>
      </c>
      <c r="F159" s="203" t="s">
        <v>4658</v>
      </c>
      <c r="G159" s="204" t="s">
        <v>216</v>
      </c>
      <c r="H159" s="205">
        <v>17</v>
      </c>
      <c r="I159" s="206"/>
      <c r="J159" s="207">
        <f>ROUND(I159*H159,2)</f>
        <v>0</v>
      </c>
      <c r="K159" s="208"/>
      <c r="L159" s="209"/>
      <c r="M159" s="210" t="s">
        <v>1</v>
      </c>
      <c r="N159" s="211" t="s">
        <v>42</v>
      </c>
      <c r="O159" s="78"/>
      <c r="P159" s="188">
        <f>O159*H159</f>
        <v>0</v>
      </c>
      <c r="Q159" s="188">
        <v>0</v>
      </c>
      <c r="R159" s="188">
        <f>Q159*H159</f>
        <v>0</v>
      </c>
      <c r="S159" s="188">
        <v>0</v>
      </c>
      <c r="T159" s="189">
        <f>S159*H159</f>
        <v>0</v>
      </c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R159" s="190" t="s">
        <v>103</v>
      </c>
      <c r="AT159" s="190" t="s">
        <v>201</v>
      </c>
      <c r="AU159" s="190" t="s">
        <v>171</v>
      </c>
      <c r="AY159" s="19" t="s">
        <v>165</v>
      </c>
      <c r="BE159" s="191">
        <f>IF(N159="základná",J159,0)</f>
        <v>0</v>
      </c>
      <c r="BF159" s="191">
        <f>IF(N159="znížená",J159,0)</f>
        <v>0</v>
      </c>
      <c r="BG159" s="191">
        <f>IF(N159="zákl. prenesená",J159,0)</f>
        <v>0</v>
      </c>
      <c r="BH159" s="191">
        <f>IF(N159="zníž. prenesená",J159,0)</f>
        <v>0</v>
      </c>
      <c r="BI159" s="191">
        <f>IF(N159="nulová",J159,0)</f>
        <v>0</v>
      </c>
      <c r="BJ159" s="19" t="s">
        <v>171</v>
      </c>
      <c r="BK159" s="191">
        <f>ROUND(I159*H159,2)</f>
        <v>0</v>
      </c>
      <c r="BL159" s="19" t="s">
        <v>91</v>
      </c>
      <c r="BM159" s="190" t="s">
        <v>4659</v>
      </c>
    </row>
    <row r="160" s="2" customFormat="1" ht="16.5" customHeight="1">
      <c r="A160" s="38"/>
      <c r="B160" s="177"/>
      <c r="C160" s="201" t="s">
        <v>278</v>
      </c>
      <c r="D160" s="201" t="s">
        <v>201</v>
      </c>
      <c r="E160" s="202" t="s">
        <v>4660</v>
      </c>
      <c r="F160" s="203" t="s">
        <v>4661</v>
      </c>
      <c r="G160" s="204" t="s">
        <v>216</v>
      </c>
      <c r="H160" s="205">
        <v>11</v>
      </c>
      <c r="I160" s="206"/>
      <c r="J160" s="207">
        <f>ROUND(I160*H160,2)</f>
        <v>0</v>
      </c>
      <c r="K160" s="208"/>
      <c r="L160" s="209"/>
      <c r="M160" s="210" t="s">
        <v>1</v>
      </c>
      <c r="N160" s="211" t="s">
        <v>42</v>
      </c>
      <c r="O160" s="78"/>
      <c r="P160" s="188">
        <f>O160*H160</f>
        <v>0</v>
      </c>
      <c r="Q160" s="188">
        <v>0</v>
      </c>
      <c r="R160" s="188">
        <f>Q160*H160</f>
        <v>0</v>
      </c>
      <c r="S160" s="188">
        <v>0</v>
      </c>
      <c r="T160" s="189">
        <f>S160*H160</f>
        <v>0</v>
      </c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R160" s="190" t="s">
        <v>103</v>
      </c>
      <c r="AT160" s="190" t="s">
        <v>201</v>
      </c>
      <c r="AU160" s="190" t="s">
        <v>171</v>
      </c>
      <c r="AY160" s="19" t="s">
        <v>165</v>
      </c>
      <c r="BE160" s="191">
        <f>IF(N160="základná",J160,0)</f>
        <v>0</v>
      </c>
      <c r="BF160" s="191">
        <f>IF(N160="znížená",J160,0)</f>
        <v>0</v>
      </c>
      <c r="BG160" s="191">
        <f>IF(N160="zákl. prenesená",J160,0)</f>
        <v>0</v>
      </c>
      <c r="BH160" s="191">
        <f>IF(N160="zníž. prenesená",J160,0)</f>
        <v>0</v>
      </c>
      <c r="BI160" s="191">
        <f>IF(N160="nulová",J160,0)</f>
        <v>0</v>
      </c>
      <c r="BJ160" s="19" t="s">
        <v>171</v>
      </c>
      <c r="BK160" s="191">
        <f>ROUND(I160*H160,2)</f>
        <v>0</v>
      </c>
      <c r="BL160" s="19" t="s">
        <v>91</v>
      </c>
      <c r="BM160" s="190" t="s">
        <v>4662</v>
      </c>
    </row>
    <row r="161" s="2" customFormat="1" ht="16.5" customHeight="1">
      <c r="A161" s="38"/>
      <c r="B161" s="177"/>
      <c r="C161" s="201" t="s">
        <v>309</v>
      </c>
      <c r="D161" s="201" t="s">
        <v>201</v>
      </c>
      <c r="E161" s="202" t="s">
        <v>4663</v>
      </c>
      <c r="F161" s="203" t="s">
        <v>4664</v>
      </c>
      <c r="G161" s="204" t="s">
        <v>216</v>
      </c>
      <c r="H161" s="205">
        <v>94</v>
      </c>
      <c r="I161" s="206"/>
      <c r="J161" s="207">
        <f>ROUND(I161*H161,2)</f>
        <v>0</v>
      </c>
      <c r="K161" s="208"/>
      <c r="L161" s="209"/>
      <c r="M161" s="210" t="s">
        <v>1</v>
      </c>
      <c r="N161" s="211" t="s">
        <v>42</v>
      </c>
      <c r="O161" s="78"/>
      <c r="P161" s="188">
        <f>O161*H161</f>
        <v>0</v>
      </c>
      <c r="Q161" s="188">
        <v>0</v>
      </c>
      <c r="R161" s="188">
        <f>Q161*H161</f>
        <v>0</v>
      </c>
      <c r="S161" s="188">
        <v>0</v>
      </c>
      <c r="T161" s="189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190" t="s">
        <v>103</v>
      </c>
      <c r="AT161" s="190" t="s">
        <v>201</v>
      </c>
      <c r="AU161" s="190" t="s">
        <v>171</v>
      </c>
      <c r="AY161" s="19" t="s">
        <v>165</v>
      </c>
      <c r="BE161" s="191">
        <f>IF(N161="základná",J161,0)</f>
        <v>0</v>
      </c>
      <c r="BF161" s="191">
        <f>IF(N161="znížená",J161,0)</f>
        <v>0</v>
      </c>
      <c r="BG161" s="191">
        <f>IF(N161="zákl. prenesená",J161,0)</f>
        <v>0</v>
      </c>
      <c r="BH161" s="191">
        <f>IF(N161="zníž. prenesená",J161,0)</f>
        <v>0</v>
      </c>
      <c r="BI161" s="191">
        <f>IF(N161="nulová",J161,0)</f>
        <v>0</v>
      </c>
      <c r="BJ161" s="19" t="s">
        <v>171</v>
      </c>
      <c r="BK161" s="191">
        <f>ROUND(I161*H161,2)</f>
        <v>0</v>
      </c>
      <c r="BL161" s="19" t="s">
        <v>91</v>
      </c>
      <c r="BM161" s="190" t="s">
        <v>4665</v>
      </c>
    </row>
    <row r="162" s="2" customFormat="1" ht="16.5" customHeight="1">
      <c r="A162" s="38"/>
      <c r="B162" s="177"/>
      <c r="C162" s="201" t="s">
        <v>313</v>
      </c>
      <c r="D162" s="201" t="s">
        <v>201</v>
      </c>
      <c r="E162" s="202" t="s">
        <v>4666</v>
      </c>
      <c r="F162" s="203" t="s">
        <v>4667</v>
      </c>
      <c r="G162" s="204" t="s">
        <v>216</v>
      </c>
      <c r="H162" s="205">
        <v>43</v>
      </c>
      <c r="I162" s="206"/>
      <c r="J162" s="207">
        <f>ROUND(I162*H162,2)</f>
        <v>0</v>
      </c>
      <c r="K162" s="208"/>
      <c r="L162" s="209"/>
      <c r="M162" s="210" t="s">
        <v>1</v>
      </c>
      <c r="N162" s="211" t="s">
        <v>42</v>
      </c>
      <c r="O162" s="78"/>
      <c r="P162" s="188">
        <f>O162*H162</f>
        <v>0</v>
      </c>
      <c r="Q162" s="188">
        <v>0</v>
      </c>
      <c r="R162" s="188">
        <f>Q162*H162</f>
        <v>0</v>
      </c>
      <c r="S162" s="188">
        <v>0</v>
      </c>
      <c r="T162" s="189">
        <f>S162*H162</f>
        <v>0</v>
      </c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R162" s="190" t="s">
        <v>103</v>
      </c>
      <c r="AT162" s="190" t="s">
        <v>201</v>
      </c>
      <c r="AU162" s="190" t="s">
        <v>171</v>
      </c>
      <c r="AY162" s="19" t="s">
        <v>165</v>
      </c>
      <c r="BE162" s="191">
        <f>IF(N162="základná",J162,0)</f>
        <v>0</v>
      </c>
      <c r="BF162" s="191">
        <f>IF(N162="znížená",J162,0)</f>
        <v>0</v>
      </c>
      <c r="BG162" s="191">
        <f>IF(N162="zákl. prenesená",J162,0)</f>
        <v>0</v>
      </c>
      <c r="BH162" s="191">
        <f>IF(N162="zníž. prenesená",J162,0)</f>
        <v>0</v>
      </c>
      <c r="BI162" s="191">
        <f>IF(N162="nulová",J162,0)</f>
        <v>0</v>
      </c>
      <c r="BJ162" s="19" t="s">
        <v>171</v>
      </c>
      <c r="BK162" s="191">
        <f>ROUND(I162*H162,2)</f>
        <v>0</v>
      </c>
      <c r="BL162" s="19" t="s">
        <v>91</v>
      </c>
      <c r="BM162" s="190" t="s">
        <v>4668</v>
      </c>
    </row>
    <row r="163" s="2" customFormat="1" ht="16.5" customHeight="1">
      <c r="A163" s="38"/>
      <c r="B163" s="177"/>
      <c r="C163" s="201" t="s">
        <v>317</v>
      </c>
      <c r="D163" s="201" t="s">
        <v>201</v>
      </c>
      <c r="E163" s="202" t="s">
        <v>4669</v>
      </c>
      <c r="F163" s="203" t="s">
        <v>4670</v>
      </c>
      <c r="G163" s="204" t="s">
        <v>216</v>
      </c>
      <c r="H163" s="205">
        <v>5</v>
      </c>
      <c r="I163" s="206"/>
      <c r="J163" s="207">
        <f>ROUND(I163*H163,2)</f>
        <v>0</v>
      </c>
      <c r="K163" s="208"/>
      <c r="L163" s="209"/>
      <c r="M163" s="210" t="s">
        <v>1</v>
      </c>
      <c r="N163" s="211" t="s">
        <v>42</v>
      </c>
      <c r="O163" s="78"/>
      <c r="P163" s="188">
        <f>O163*H163</f>
        <v>0</v>
      </c>
      <c r="Q163" s="188">
        <v>0</v>
      </c>
      <c r="R163" s="188">
        <f>Q163*H163</f>
        <v>0</v>
      </c>
      <c r="S163" s="188">
        <v>0</v>
      </c>
      <c r="T163" s="189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190" t="s">
        <v>103</v>
      </c>
      <c r="AT163" s="190" t="s">
        <v>201</v>
      </c>
      <c r="AU163" s="190" t="s">
        <v>171</v>
      </c>
      <c r="AY163" s="19" t="s">
        <v>165</v>
      </c>
      <c r="BE163" s="191">
        <f>IF(N163="základná",J163,0)</f>
        <v>0</v>
      </c>
      <c r="BF163" s="191">
        <f>IF(N163="znížená",J163,0)</f>
        <v>0</v>
      </c>
      <c r="BG163" s="191">
        <f>IF(N163="zákl. prenesená",J163,0)</f>
        <v>0</v>
      </c>
      <c r="BH163" s="191">
        <f>IF(N163="zníž. prenesená",J163,0)</f>
        <v>0</v>
      </c>
      <c r="BI163" s="191">
        <f>IF(N163="nulová",J163,0)</f>
        <v>0</v>
      </c>
      <c r="BJ163" s="19" t="s">
        <v>171</v>
      </c>
      <c r="BK163" s="191">
        <f>ROUND(I163*H163,2)</f>
        <v>0</v>
      </c>
      <c r="BL163" s="19" t="s">
        <v>91</v>
      </c>
      <c r="BM163" s="190" t="s">
        <v>4671</v>
      </c>
    </row>
    <row r="164" s="2" customFormat="1" ht="16.5" customHeight="1">
      <c r="A164" s="38"/>
      <c r="B164" s="177"/>
      <c r="C164" s="201" t="s">
        <v>322</v>
      </c>
      <c r="D164" s="201" t="s">
        <v>201</v>
      </c>
      <c r="E164" s="202" t="s">
        <v>4672</v>
      </c>
      <c r="F164" s="203" t="s">
        <v>4673</v>
      </c>
      <c r="G164" s="204" t="s">
        <v>216</v>
      </c>
      <c r="H164" s="205">
        <v>7</v>
      </c>
      <c r="I164" s="206"/>
      <c r="J164" s="207">
        <f>ROUND(I164*H164,2)</f>
        <v>0</v>
      </c>
      <c r="K164" s="208"/>
      <c r="L164" s="209"/>
      <c r="M164" s="210" t="s">
        <v>1</v>
      </c>
      <c r="N164" s="211" t="s">
        <v>42</v>
      </c>
      <c r="O164" s="78"/>
      <c r="P164" s="188">
        <f>O164*H164</f>
        <v>0</v>
      </c>
      <c r="Q164" s="188">
        <v>0</v>
      </c>
      <c r="R164" s="188">
        <f>Q164*H164</f>
        <v>0</v>
      </c>
      <c r="S164" s="188">
        <v>0</v>
      </c>
      <c r="T164" s="189">
        <f>S164*H164</f>
        <v>0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190" t="s">
        <v>103</v>
      </c>
      <c r="AT164" s="190" t="s">
        <v>201</v>
      </c>
      <c r="AU164" s="190" t="s">
        <v>171</v>
      </c>
      <c r="AY164" s="19" t="s">
        <v>165</v>
      </c>
      <c r="BE164" s="191">
        <f>IF(N164="základná",J164,0)</f>
        <v>0</v>
      </c>
      <c r="BF164" s="191">
        <f>IF(N164="znížená",J164,0)</f>
        <v>0</v>
      </c>
      <c r="BG164" s="191">
        <f>IF(N164="zákl. prenesená",J164,0)</f>
        <v>0</v>
      </c>
      <c r="BH164" s="191">
        <f>IF(N164="zníž. prenesená",J164,0)</f>
        <v>0</v>
      </c>
      <c r="BI164" s="191">
        <f>IF(N164="nulová",J164,0)</f>
        <v>0</v>
      </c>
      <c r="BJ164" s="19" t="s">
        <v>171</v>
      </c>
      <c r="BK164" s="191">
        <f>ROUND(I164*H164,2)</f>
        <v>0</v>
      </c>
      <c r="BL164" s="19" t="s">
        <v>91</v>
      </c>
      <c r="BM164" s="190" t="s">
        <v>4674</v>
      </c>
    </row>
    <row r="165" s="2" customFormat="1" ht="16.5" customHeight="1">
      <c r="A165" s="38"/>
      <c r="B165" s="177"/>
      <c r="C165" s="201" t="s">
        <v>326</v>
      </c>
      <c r="D165" s="201" t="s">
        <v>201</v>
      </c>
      <c r="E165" s="202" t="s">
        <v>4675</v>
      </c>
      <c r="F165" s="203" t="s">
        <v>4676</v>
      </c>
      <c r="G165" s="204" t="s">
        <v>216</v>
      </c>
      <c r="H165" s="205">
        <v>6</v>
      </c>
      <c r="I165" s="206"/>
      <c r="J165" s="207">
        <f>ROUND(I165*H165,2)</f>
        <v>0</v>
      </c>
      <c r="K165" s="208"/>
      <c r="L165" s="209"/>
      <c r="M165" s="210" t="s">
        <v>1</v>
      </c>
      <c r="N165" s="211" t="s">
        <v>42</v>
      </c>
      <c r="O165" s="78"/>
      <c r="P165" s="188">
        <f>O165*H165</f>
        <v>0</v>
      </c>
      <c r="Q165" s="188">
        <v>0</v>
      </c>
      <c r="R165" s="188">
        <f>Q165*H165</f>
        <v>0</v>
      </c>
      <c r="S165" s="188">
        <v>0</v>
      </c>
      <c r="T165" s="189">
        <f>S165*H165</f>
        <v>0</v>
      </c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R165" s="190" t="s">
        <v>103</v>
      </c>
      <c r="AT165" s="190" t="s">
        <v>201</v>
      </c>
      <c r="AU165" s="190" t="s">
        <v>171</v>
      </c>
      <c r="AY165" s="19" t="s">
        <v>165</v>
      </c>
      <c r="BE165" s="191">
        <f>IF(N165="základná",J165,0)</f>
        <v>0</v>
      </c>
      <c r="BF165" s="191">
        <f>IF(N165="znížená",J165,0)</f>
        <v>0</v>
      </c>
      <c r="BG165" s="191">
        <f>IF(N165="zákl. prenesená",J165,0)</f>
        <v>0</v>
      </c>
      <c r="BH165" s="191">
        <f>IF(N165="zníž. prenesená",J165,0)</f>
        <v>0</v>
      </c>
      <c r="BI165" s="191">
        <f>IF(N165="nulová",J165,0)</f>
        <v>0</v>
      </c>
      <c r="BJ165" s="19" t="s">
        <v>171</v>
      </c>
      <c r="BK165" s="191">
        <f>ROUND(I165*H165,2)</f>
        <v>0</v>
      </c>
      <c r="BL165" s="19" t="s">
        <v>91</v>
      </c>
      <c r="BM165" s="190" t="s">
        <v>4677</v>
      </c>
    </row>
    <row r="166" s="2" customFormat="1" ht="16.5" customHeight="1">
      <c r="A166" s="38"/>
      <c r="B166" s="177"/>
      <c r="C166" s="201" t="s">
        <v>368</v>
      </c>
      <c r="D166" s="201" t="s">
        <v>201</v>
      </c>
      <c r="E166" s="202" t="s">
        <v>4678</v>
      </c>
      <c r="F166" s="203" t="s">
        <v>4679</v>
      </c>
      <c r="G166" s="204" t="s">
        <v>216</v>
      </c>
      <c r="H166" s="205">
        <v>3</v>
      </c>
      <c r="I166" s="206"/>
      <c r="J166" s="207">
        <f>ROUND(I166*H166,2)</f>
        <v>0</v>
      </c>
      <c r="K166" s="208"/>
      <c r="L166" s="209"/>
      <c r="M166" s="210" t="s">
        <v>1</v>
      </c>
      <c r="N166" s="211" t="s">
        <v>42</v>
      </c>
      <c r="O166" s="78"/>
      <c r="P166" s="188">
        <f>O166*H166</f>
        <v>0</v>
      </c>
      <c r="Q166" s="188">
        <v>0</v>
      </c>
      <c r="R166" s="188">
        <f>Q166*H166</f>
        <v>0</v>
      </c>
      <c r="S166" s="188">
        <v>0</v>
      </c>
      <c r="T166" s="189">
        <f>S166*H166</f>
        <v>0</v>
      </c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R166" s="190" t="s">
        <v>103</v>
      </c>
      <c r="AT166" s="190" t="s">
        <v>201</v>
      </c>
      <c r="AU166" s="190" t="s">
        <v>171</v>
      </c>
      <c r="AY166" s="19" t="s">
        <v>165</v>
      </c>
      <c r="BE166" s="191">
        <f>IF(N166="základná",J166,0)</f>
        <v>0</v>
      </c>
      <c r="BF166" s="191">
        <f>IF(N166="znížená",J166,0)</f>
        <v>0</v>
      </c>
      <c r="BG166" s="191">
        <f>IF(N166="zákl. prenesená",J166,0)</f>
        <v>0</v>
      </c>
      <c r="BH166" s="191">
        <f>IF(N166="zníž. prenesená",J166,0)</f>
        <v>0</v>
      </c>
      <c r="BI166" s="191">
        <f>IF(N166="nulová",J166,0)</f>
        <v>0</v>
      </c>
      <c r="BJ166" s="19" t="s">
        <v>171</v>
      </c>
      <c r="BK166" s="191">
        <f>ROUND(I166*H166,2)</f>
        <v>0</v>
      </c>
      <c r="BL166" s="19" t="s">
        <v>91</v>
      </c>
      <c r="BM166" s="190" t="s">
        <v>4680</v>
      </c>
    </row>
    <row r="167" s="2" customFormat="1" ht="16.5" customHeight="1">
      <c r="A167" s="38"/>
      <c r="B167" s="177"/>
      <c r="C167" s="201" t="s">
        <v>515</v>
      </c>
      <c r="D167" s="201" t="s">
        <v>201</v>
      </c>
      <c r="E167" s="202" t="s">
        <v>4681</v>
      </c>
      <c r="F167" s="203" t="s">
        <v>4682</v>
      </c>
      <c r="G167" s="204" t="s">
        <v>216</v>
      </c>
      <c r="H167" s="205">
        <v>4</v>
      </c>
      <c r="I167" s="206"/>
      <c r="J167" s="207">
        <f>ROUND(I167*H167,2)</f>
        <v>0</v>
      </c>
      <c r="K167" s="208"/>
      <c r="L167" s="209"/>
      <c r="M167" s="210" t="s">
        <v>1</v>
      </c>
      <c r="N167" s="211" t="s">
        <v>42</v>
      </c>
      <c r="O167" s="78"/>
      <c r="P167" s="188">
        <f>O167*H167</f>
        <v>0</v>
      </c>
      <c r="Q167" s="188">
        <v>0</v>
      </c>
      <c r="R167" s="188">
        <f>Q167*H167</f>
        <v>0</v>
      </c>
      <c r="S167" s="188">
        <v>0</v>
      </c>
      <c r="T167" s="189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190" t="s">
        <v>103</v>
      </c>
      <c r="AT167" s="190" t="s">
        <v>201</v>
      </c>
      <c r="AU167" s="190" t="s">
        <v>171</v>
      </c>
      <c r="AY167" s="19" t="s">
        <v>165</v>
      </c>
      <c r="BE167" s="191">
        <f>IF(N167="základná",J167,0)</f>
        <v>0</v>
      </c>
      <c r="BF167" s="191">
        <f>IF(N167="znížená",J167,0)</f>
        <v>0</v>
      </c>
      <c r="BG167" s="191">
        <f>IF(N167="zákl. prenesená",J167,0)</f>
        <v>0</v>
      </c>
      <c r="BH167" s="191">
        <f>IF(N167="zníž. prenesená",J167,0)</f>
        <v>0</v>
      </c>
      <c r="BI167" s="191">
        <f>IF(N167="nulová",J167,0)</f>
        <v>0</v>
      </c>
      <c r="BJ167" s="19" t="s">
        <v>171</v>
      </c>
      <c r="BK167" s="191">
        <f>ROUND(I167*H167,2)</f>
        <v>0</v>
      </c>
      <c r="BL167" s="19" t="s">
        <v>91</v>
      </c>
      <c r="BM167" s="190" t="s">
        <v>4683</v>
      </c>
    </row>
    <row r="168" s="2" customFormat="1" ht="16.5" customHeight="1">
      <c r="A168" s="38"/>
      <c r="B168" s="177"/>
      <c r="C168" s="201" t="s">
        <v>519</v>
      </c>
      <c r="D168" s="201" t="s">
        <v>201</v>
      </c>
      <c r="E168" s="202" t="s">
        <v>4684</v>
      </c>
      <c r="F168" s="203" t="s">
        <v>4685</v>
      </c>
      <c r="G168" s="204" t="s">
        <v>216</v>
      </c>
      <c r="H168" s="205">
        <v>3</v>
      </c>
      <c r="I168" s="206"/>
      <c r="J168" s="207">
        <f>ROUND(I168*H168,2)</f>
        <v>0</v>
      </c>
      <c r="K168" s="208"/>
      <c r="L168" s="209"/>
      <c r="M168" s="210" t="s">
        <v>1</v>
      </c>
      <c r="N168" s="211" t="s">
        <v>42</v>
      </c>
      <c r="O168" s="78"/>
      <c r="P168" s="188">
        <f>O168*H168</f>
        <v>0</v>
      </c>
      <c r="Q168" s="188">
        <v>0</v>
      </c>
      <c r="R168" s="188">
        <f>Q168*H168</f>
        <v>0</v>
      </c>
      <c r="S168" s="188">
        <v>0</v>
      </c>
      <c r="T168" s="189">
        <f>S168*H168</f>
        <v>0</v>
      </c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R168" s="190" t="s">
        <v>103</v>
      </c>
      <c r="AT168" s="190" t="s">
        <v>201</v>
      </c>
      <c r="AU168" s="190" t="s">
        <v>171</v>
      </c>
      <c r="AY168" s="19" t="s">
        <v>165</v>
      </c>
      <c r="BE168" s="191">
        <f>IF(N168="základná",J168,0)</f>
        <v>0</v>
      </c>
      <c r="BF168" s="191">
        <f>IF(N168="znížená",J168,0)</f>
        <v>0</v>
      </c>
      <c r="BG168" s="191">
        <f>IF(N168="zákl. prenesená",J168,0)</f>
        <v>0</v>
      </c>
      <c r="BH168" s="191">
        <f>IF(N168="zníž. prenesená",J168,0)</f>
        <v>0</v>
      </c>
      <c r="BI168" s="191">
        <f>IF(N168="nulová",J168,0)</f>
        <v>0</v>
      </c>
      <c r="BJ168" s="19" t="s">
        <v>171</v>
      </c>
      <c r="BK168" s="191">
        <f>ROUND(I168*H168,2)</f>
        <v>0</v>
      </c>
      <c r="BL168" s="19" t="s">
        <v>91</v>
      </c>
      <c r="BM168" s="190" t="s">
        <v>4686</v>
      </c>
    </row>
    <row r="169" s="2" customFormat="1" ht="16.5" customHeight="1">
      <c r="A169" s="38"/>
      <c r="B169" s="177"/>
      <c r="C169" s="201" t="s">
        <v>523</v>
      </c>
      <c r="D169" s="201" t="s">
        <v>201</v>
      </c>
      <c r="E169" s="202" t="s">
        <v>4687</v>
      </c>
      <c r="F169" s="203" t="s">
        <v>4688</v>
      </c>
      <c r="G169" s="204" t="s">
        <v>216</v>
      </c>
      <c r="H169" s="205">
        <v>3</v>
      </c>
      <c r="I169" s="206"/>
      <c r="J169" s="207">
        <f>ROUND(I169*H169,2)</f>
        <v>0</v>
      </c>
      <c r="K169" s="208"/>
      <c r="L169" s="209"/>
      <c r="M169" s="210" t="s">
        <v>1</v>
      </c>
      <c r="N169" s="211" t="s">
        <v>42</v>
      </c>
      <c r="O169" s="78"/>
      <c r="P169" s="188">
        <f>O169*H169</f>
        <v>0</v>
      </c>
      <c r="Q169" s="188">
        <v>0</v>
      </c>
      <c r="R169" s="188">
        <f>Q169*H169</f>
        <v>0</v>
      </c>
      <c r="S169" s="188">
        <v>0</v>
      </c>
      <c r="T169" s="189">
        <f>S169*H169</f>
        <v>0</v>
      </c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R169" s="190" t="s">
        <v>103</v>
      </c>
      <c r="AT169" s="190" t="s">
        <v>201</v>
      </c>
      <c r="AU169" s="190" t="s">
        <v>171</v>
      </c>
      <c r="AY169" s="19" t="s">
        <v>165</v>
      </c>
      <c r="BE169" s="191">
        <f>IF(N169="základná",J169,0)</f>
        <v>0</v>
      </c>
      <c r="BF169" s="191">
        <f>IF(N169="znížená",J169,0)</f>
        <v>0</v>
      </c>
      <c r="BG169" s="191">
        <f>IF(N169="zákl. prenesená",J169,0)</f>
        <v>0</v>
      </c>
      <c r="BH169" s="191">
        <f>IF(N169="zníž. prenesená",J169,0)</f>
        <v>0</v>
      </c>
      <c r="BI169" s="191">
        <f>IF(N169="nulová",J169,0)</f>
        <v>0</v>
      </c>
      <c r="BJ169" s="19" t="s">
        <v>171</v>
      </c>
      <c r="BK169" s="191">
        <f>ROUND(I169*H169,2)</f>
        <v>0</v>
      </c>
      <c r="BL169" s="19" t="s">
        <v>91</v>
      </c>
      <c r="BM169" s="190" t="s">
        <v>4689</v>
      </c>
    </row>
    <row r="170" s="2" customFormat="1" ht="16.5" customHeight="1">
      <c r="A170" s="38"/>
      <c r="B170" s="177"/>
      <c r="C170" s="201" t="s">
        <v>535</v>
      </c>
      <c r="D170" s="201" t="s">
        <v>201</v>
      </c>
      <c r="E170" s="202" t="s">
        <v>4690</v>
      </c>
      <c r="F170" s="203" t="s">
        <v>4691</v>
      </c>
      <c r="G170" s="204" t="s">
        <v>216</v>
      </c>
      <c r="H170" s="205">
        <v>8</v>
      </c>
      <c r="I170" s="206"/>
      <c r="J170" s="207">
        <f>ROUND(I170*H170,2)</f>
        <v>0</v>
      </c>
      <c r="K170" s="208"/>
      <c r="L170" s="209"/>
      <c r="M170" s="210" t="s">
        <v>1</v>
      </c>
      <c r="N170" s="211" t="s">
        <v>42</v>
      </c>
      <c r="O170" s="78"/>
      <c r="P170" s="188">
        <f>O170*H170</f>
        <v>0</v>
      </c>
      <c r="Q170" s="188">
        <v>0</v>
      </c>
      <c r="R170" s="188">
        <f>Q170*H170</f>
        <v>0</v>
      </c>
      <c r="S170" s="188">
        <v>0</v>
      </c>
      <c r="T170" s="189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190" t="s">
        <v>103</v>
      </c>
      <c r="AT170" s="190" t="s">
        <v>201</v>
      </c>
      <c r="AU170" s="190" t="s">
        <v>171</v>
      </c>
      <c r="AY170" s="19" t="s">
        <v>165</v>
      </c>
      <c r="BE170" s="191">
        <f>IF(N170="základná",J170,0)</f>
        <v>0</v>
      </c>
      <c r="BF170" s="191">
        <f>IF(N170="znížená",J170,0)</f>
        <v>0</v>
      </c>
      <c r="BG170" s="191">
        <f>IF(N170="zákl. prenesená",J170,0)</f>
        <v>0</v>
      </c>
      <c r="BH170" s="191">
        <f>IF(N170="zníž. prenesená",J170,0)</f>
        <v>0</v>
      </c>
      <c r="BI170" s="191">
        <f>IF(N170="nulová",J170,0)</f>
        <v>0</v>
      </c>
      <c r="BJ170" s="19" t="s">
        <v>171</v>
      </c>
      <c r="BK170" s="191">
        <f>ROUND(I170*H170,2)</f>
        <v>0</v>
      </c>
      <c r="BL170" s="19" t="s">
        <v>91</v>
      </c>
      <c r="BM170" s="190" t="s">
        <v>4692</v>
      </c>
    </row>
    <row r="171" s="2" customFormat="1" ht="16.5" customHeight="1">
      <c r="A171" s="38"/>
      <c r="B171" s="177"/>
      <c r="C171" s="201" t="s">
        <v>539</v>
      </c>
      <c r="D171" s="201" t="s">
        <v>201</v>
      </c>
      <c r="E171" s="202" t="s">
        <v>4693</v>
      </c>
      <c r="F171" s="203" t="s">
        <v>4694</v>
      </c>
      <c r="G171" s="204" t="s">
        <v>216</v>
      </c>
      <c r="H171" s="205">
        <v>2</v>
      </c>
      <c r="I171" s="206"/>
      <c r="J171" s="207">
        <f>ROUND(I171*H171,2)</f>
        <v>0</v>
      </c>
      <c r="K171" s="208"/>
      <c r="L171" s="209"/>
      <c r="M171" s="210" t="s">
        <v>1</v>
      </c>
      <c r="N171" s="211" t="s">
        <v>42</v>
      </c>
      <c r="O171" s="78"/>
      <c r="P171" s="188">
        <f>O171*H171</f>
        <v>0</v>
      </c>
      <c r="Q171" s="188">
        <v>0</v>
      </c>
      <c r="R171" s="188">
        <f>Q171*H171</f>
        <v>0</v>
      </c>
      <c r="S171" s="188">
        <v>0</v>
      </c>
      <c r="T171" s="189">
        <f>S171*H171</f>
        <v>0</v>
      </c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R171" s="190" t="s">
        <v>103</v>
      </c>
      <c r="AT171" s="190" t="s">
        <v>201</v>
      </c>
      <c r="AU171" s="190" t="s">
        <v>171</v>
      </c>
      <c r="AY171" s="19" t="s">
        <v>165</v>
      </c>
      <c r="BE171" s="191">
        <f>IF(N171="základná",J171,0)</f>
        <v>0</v>
      </c>
      <c r="BF171" s="191">
        <f>IF(N171="znížená",J171,0)</f>
        <v>0</v>
      </c>
      <c r="BG171" s="191">
        <f>IF(N171="zákl. prenesená",J171,0)</f>
        <v>0</v>
      </c>
      <c r="BH171" s="191">
        <f>IF(N171="zníž. prenesená",J171,0)</f>
        <v>0</v>
      </c>
      <c r="BI171" s="191">
        <f>IF(N171="nulová",J171,0)</f>
        <v>0</v>
      </c>
      <c r="BJ171" s="19" t="s">
        <v>171</v>
      </c>
      <c r="BK171" s="191">
        <f>ROUND(I171*H171,2)</f>
        <v>0</v>
      </c>
      <c r="BL171" s="19" t="s">
        <v>91</v>
      </c>
      <c r="BM171" s="190" t="s">
        <v>4695</v>
      </c>
    </row>
    <row r="172" s="2" customFormat="1" ht="16.5" customHeight="1">
      <c r="A172" s="38"/>
      <c r="B172" s="177"/>
      <c r="C172" s="201" t="s">
        <v>543</v>
      </c>
      <c r="D172" s="201" t="s">
        <v>201</v>
      </c>
      <c r="E172" s="202" t="s">
        <v>4696</v>
      </c>
      <c r="F172" s="203" t="s">
        <v>4697</v>
      </c>
      <c r="G172" s="204" t="s">
        <v>216</v>
      </c>
      <c r="H172" s="205">
        <v>1</v>
      </c>
      <c r="I172" s="206"/>
      <c r="J172" s="207">
        <f>ROUND(I172*H172,2)</f>
        <v>0</v>
      </c>
      <c r="K172" s="208"/>
      <c r="L172" s="209"/>
      <c r="M172" s="210" t="s">
        <v>1</v>
      </c>
      <c r="N172" s="211" t="s">
        <v>42</v>
      </c>
      <c r="O172" s="78"/>
      <c r="P172" s="188">
        <f>O172*H172</f>
        <v>0</v>
      </c>
      <c r="Q172" s="188">
        <v>0</v>
      </c>
      <c r="R172" s="188">
        <f>Q172*H172</f>
        <v>0</v>
      </c>
      <c r="S172" s="188">
        <v>0</v>
      </c>
      <c r="T172" s="189">
        <f>S172*H172</f>
        <v>0</v>
      </c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R172" s="190" t="s">
        <v>103</v>
      </c>
      <c r="AT172" s="190" t="s">
        <v>201</v>
      </c>
      <c r="AU172" s="190" t="s">
        <v>171</v>
      </c>
      <c r="AY172" s="19" t="s">
        <v>165</v>
      </c>
      <c r="BE172" s="191">
        <f>IF(N172="základná",J172,0)</f>
        <v>0</v>
      </c>
      <c r="BF172" s="191">
        <f>IF(N172="znížená",J172,0)</f>
        <v>0</v>
      </c>
      <c r="BG172" s="191">
        <f>IF(N172="zákl. prenesená",J172,0)</f>
        <v>0</v>
      </c>
      <c r="BH172" s="191">
        <f>IF(N172="zníž. prenesená",J172,0)</f>
        <v>0</v>
      </c>
      <c r="BI172" s="191">
        <f>IF(N172="nulová",J172,0)</f>
        <v>0</v>
      </c>
      <c r="BJ172" s="19" t="s">
        <v>171</v>
      </c>
      <c r="BK172" s="191">
        <f>ROUND(I172*H172,2)</f>
        <v>0</v>
      </c>
      <c r="BL172" s="19" t="s">
        <v>91</v>
      </c>
      <c r="BM172" s="190" t="s">
        <v>4698</v>
      </c>
    </row>
    <row r="173" s="2" customFormat="1" ht="16.5" customHeight="1">
      <c r="A173" s="38"/>
      <c r="B173" s="177"/>
      <c r="C173" s="201" t="s">
        <v>547</v>
      </c>
      <c r="D173" s="201" t="s">
        <v>201</v>
      </c>
      <c r="E173" s="202" t="s">
        <v>4699</v>
      </c>
      <c r="F173" s="203" t="s">
        <v>4700</v>
      </c>
      <c r="G173" s="204" t="s">
        <v>216</v>
      </c>
      <c r="H173" s="205">
        <v>1</v>
      </c>
      <c r="I173" s="206"/>
      <c r="J173" s="207">
        <f>ROUND(I173*H173,2)</f>
        <v>0</v>
      </c>
      <c r="K173" s="208"/>
      <c r="L173" s="209"/>
      <c r="M173" s="210" t="s">
        <v>1</v>
      </c>
      <c r="N173" s="211" t="s">
        <v>42</v>
      </c>
      <c r="O173" s="78"/>
      <c r="P173" s="188">
        <f>O173*H173</f>
        <v>0</v>
      </c>
      <c r="Q173" s="188">
        <v>0</v>
      </c>
      <c r="R173" s="188">
        <f>Q173*H173</f>
        <v>0</v>
      </c>
      <c r="S173" s="188">
        <v>0</v>
      </c>
      <c r="T173" s="189">
        <f>S173*H173</f>
        <v>0</v>
      </c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R173" s="190" t="s">
        <v>103</v>
      </c>
      <c r="AT173" s="190" t="s">
        <v>201</v>
      </c>
      <c r="AU173" s="190" t="s">
        <v>171</v>
      </c>
      <c r="AY173" s="19" t="s">
        <v>165</v>
      </c>
      <c r="BE173" s="191">
        <f>IF(N173="základná",J173,0)</f>
        <v>0</v>
      </c>
      <c r="BF173" s="191">
        <f>IF(N173="znížená",J173,0)</f>
        <v>0</v>
      </c>
      <c r="BG173" s="191">
        <f>IF(N173="zákl. prenesená",J173,0)</f>
        <v>0</v>
      </c>
      <c r="BH173" s="191">
        <f>IF(N173="zníž. prenesená",J173,0)</f>
        <v>0</v>
      </c>
      <c r="BI173" s="191">
        <f>IF(N173="nulová",J173,0)</f>
        <v>0</v>
      </c>
      <c r="BJ173" s="19" t="s">
        <v>171</v>
      </c>
      <c r="BK173" s="191">
        <f>ROUND(I173*H173,2)</f>
        <v>0</v>
      </c>
      <c r="BL173" s="19" t="s">
        <v>91</v>
      </c>
      <c r="BM173" s="190" t="s">
        <v>4701</v>
      </c>
    </row>
    <row r="174" s="2" customFormat="1" ht="16.5" customHeight="1">
      <c r="A174" s="38"/>
      <c r="B174" s="177"/>
      <c r="C174" s="201" t="s">
        <v>566</v>
      </c>
      <c r="D174" s="201" t="s">
        <v>201</v>
      </c>
      <c r="E174" s="202" t="s">
        <v>4702</v>
      </c>
      <c r="F174" s="203" t="s">
        <v>4703</v>
      </c>
      <c r="G174" s="204" t="s">
        <v>216</v>
      </c>
      <c r="H174" s="205">
        <v>1</v>
      </c>
      <c r="I174" s="206"/>
      <c r="J174" s="207">
        <f>ROUND(I174*H174,2)</f>
        <v>0</v>
      </c>
      <c r="K174" s="208"/>
      <c r="L174" s="209"/>
      <c r="M174" s="210" t="s">
        <v>1</v>
      </c>
      <c r="N174" s="211" t="s">
        <v>42</v>
      </c>
      <c r="O174" s="78"/>
      <c r="P174" s="188">
        <f>O174*H174</f>
        <v>0</v>
      </c>
      <c r="Q174" s="188">
        <v>0</v>
      </c>
      <c r="R174" s="188">
        <f>Q174*H174</f>
        <v>0</v>
      </c>
      <c r="S174" s="188">
        <v>0</v>
      </c>
      <c r="T174" s="189">
        <f>S174*H174</f>
        <v>0</v>
      </c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R174" s="190" t="s">
        <v>103</v>
      </c>
      <c r="AT174" s="190" t="s">
        <v>201</v>
      </c>
      <c r="AU174" s="190" t="s">
        <v>171</v>
      </c>
      <c r="AY174" s="19" t="s">
        <v>165</v>
      </c>
      <c r="BE174" s="191">
        <f>IF(N174="základná",J174,0)</f>
        <v>0</v>
      </c>
      <c r="BF174" s="191">
        <f>IF(N174="znížená",J174,0)</f>
        <v>0</v>
      </c>
      <c r="BG174" s="191">
        <f>IF(N174="zákl. prenesená",J174,0)</f>
        <v>0</v>
      </c>
      <c r="BH174" s="191">
        <f>IF(N174="zníž. prenesená",J174,0)</f>
        <v>0</v>
      </c>
      <c r="BI174" s="191">
        <f>IF(N174="nulová",J174,0)</f>
        <v>0</v>
      </c>
      <c r="BJ174" s="19" t="s">
        <v>171</v>
      </c>
      <c r="BK174" s="191">
        <f>ROUND(I174*H174,2)</f>
        <v>0</v>
      </c>
      <c r="BL174" s="19" t="s">
        <v>91</v>
      </c>
      <c r="BM174" s="190" t="s">
        <v>4704</v>
      </c>
    </row>
    <row r="175" s="2" customFormat="1" ht="16.5" customHeight="1">
      <c r="A175" s="38"/>
      <c r="B175" s="177"/>
      <c r="C175" s="201" t="s">
        <v>577</v>
      </c>
      <c r="D175" s="201" t="s">
        <v>201</v>
      </c>
      <c r="E175" s="202" t="s">
        <v>4705</v>
      </c>
      <c r="F175" s="203" t="s">
        <v>4706</v>
      </c>
      <c r="G175" s="204" t="s">
        <v>216</v>
      </c>
      <c r="H175" s="205">
        <v>2</v>
      </c>
      <c r="I175" s="206"/>
      <c r="J175" s="207">
        <f>ROUND(I175*H175,2)</f>
        <v>0</v>
      </c>
      <c r="K175" s="208"/>
      <c r="L175" s="209"/>
      <c r="M175" s="210" t="s">
        <v>1</v>
      </c>
      <c r="N175" s="211" t="s">
        <v>42</v>
      </c>
      <c r="O175" s="78"/>
      <c r="P175" s="188">
        <f>O175*H175</f>
        <v>0</v>
      </c>
      <c r="Q175" s="188">
        <v>0</v>
      </c>
      <c r="R175" s="188">
        <f>Q175*H175</f>
        <v>0</v>
      </c>
      <c r="S175" s="188">
        <v>0</v>
      </c>
      <c r="T175" s="189">
        <f>S175*H175</f>
        <v>0</v>
      </c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R175" s="190" t="s">
        <v>103</v>
      </c>
      <c r="AT175" s="190" t="s">
        <v>201</v>
      </c>
      <c r="AU175" s="190" t="s">
        <v>171</v>
      </c>
      <c r="AY175" s="19" t="s">
        <v>165</v>
      </c>
      <c r="BE175" s="191">
        <f>IF(N175="základná",J175,0)</f>
        <v>0</v>
      </c>
      <c r="BF175" s="191">
        <f>IF(N175="znížená",J175,0)</f>
        <v>0</v>
      </c>
      <c r="BG175" s="191">
        <f>IF(N175="zákl. prenesená",J175,0)</f>
        <v>0</v>
      </c>
      <c r="BH175" s="191">
        <f>IF(N175="zníž. prenesená",J175,0)</f>
        <v>0</v>
      </c>
      <c r="BI175" s="191">
        <f>IF(N175="nulová",J175,0)</f>
        <v>0</v>
      </c>
      <c r="BJ175" s="19" t="s">
        <v>171</v>
      </c>
      <c r="BK175" s="191">
        <f>ROUND(I175*H175,2)</f>
        <v>0</v>
      </c>
      <c r="BL175" s="19" t="s">
        <v>91</v>
      </c>
      <c r="BM175" s="190" t="s">
        <v>4707</v>
      </c>
    </row>
    <row r="176" s="2" customFormat="1" ht="16.5" customHeight="1">
      <c r="A176" s="38"/>
      <c r="B176" s="177"/>
      <c r="C176" s="201" t="s">
        <v>583</v>
      </c>
      <c r="D176" s="201" t="s">
        <v>201</v>
      </c>
      <c r="E176" s="202" t="s">
        <v>4708</v>
      </c>
      <c r="F176" s="203" t="s">
        <v>4709</v>
      </c>
      <c r="G176" s="204" t="s">
        <v>216</v>
      </c>
      <c r="H176" s="205">
        <v>1</v>
      </c>
      <c r="I176" s="206"/>
      <c r="J176" s="207">
        <f>ROUND(I176*H176,2)</f>
        <v>0</v>
      </c>
      <c r="K176" s="208"/>
      <c r="L176" s="209"/>
      <c r="M176" s="210" t="s">
        <v>1</v>
      </c>
      <c r="N176" s="211" t="s">
        <v>42</v>
      </c>
      <c r="O176" s="78"/>
      <c r="P176" s="188">
        <f>O176*H176</f>
        <v>0</v>
      </c>
      <c r="Q176" s="188">
        <v>0</v>
      </c>
      <c r="R176" s="188">
        <f>Q176*H176</f>
        <v>0</v>
      </c>
      <c r="S176" s="188">
        <v>0</v>
      </c>
      <c r="T176" s="189">
        <f>S176*H176</f>
        <v>0</v>
      </c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R176" s="190" t="s">
        <v>103</v>
      </c>
      <c r="AT176" s="190" t="s">
        <v>201</v>
      </c>
      <c r="AU176" s="190" t="s">
        <v>171</v>
      </c>
      <c r="AY176" s="19" t="s">
        <v>165</v>
      </c>
      <c r="BE176" s="191">
        <f>IF(N176="základná",J176,0)</f>
        <v>0</v>
      </c>
      <c r="BF176" s="191">
        <f>IF(N176="znížená",J176,0)</f>
        <v>0</v>
      </c>
      <c r="BG176" s="191">
        <f>IF(N176="zákl. prenesená",J176,0)</f>
        <v>0</v>
      </c>
      <c r="BH176" s="191">
        <f>IF(N176="zníž. prenesená",J176,0)</f>
        <v>0</v>
      </c>
      <c r="BI176" s="191">
        <f>IF(N176="nulová",J176,0)</f>
        <v>0</v>
      </c>
      <c r="BJ176" s="19" t="s">
        <v>171</v>
      </c>
      <c r="BK176" s="191">
        <f>ROUND(I176*H176,2)</f>
        <v>0</v>
      </c>
      <c r="BL176" s="19" t="s">
        <v>91</v>
      </c>
      <c r="BM176" s="190" t="s">
        <v>4710</v>
      </c>
    </row>
    <row r="177" s="2" customFormat="1" ht="16.5" customHeight="1">
      <c r="A177" s="38"/>
      <c r="B177" s="177"/>
      <c r="C177" s="201" t="s">
        <v>588</v>
      </c>
      <c r="D177" s="201" t="s">
        <v>201</v>
      </c>
      <c r="E177" s="202" t="s">
        <v>4711</v>
      </c>
      <c r="F177" s="203" t="s">
        <v>4712</v>
      </c>
      <c r="G177" s="204" t="s">
        <v>216</v>
      </c>
      <c r="H177" s="205">
        <v>1</v>
      </c>
      <c r="I177" s="206"/>
      <c r="J177" s="207">
        <f>ROUND(I177*H177,2)</f>
        <v>0</v>
      </c>
      <c r="K177" s="208"/>
      <c r="L177" s="209"/>
      <c r="M177" s="210" t="s">
        <v>1</v>
      </c>
      <c r="N177" s="211" t="s">
        <v>42</v>
      </c>
      <c r="O177" s="78"/>
      <c r="P177" s="188">
        <f>O177*H177</f>
        <v>0</v>
      </c>
      <c r="Q177" s="188">
        <v>0</v>
      </c>
      <c r="R177" s="188">
        <f>Q177*H177</f>
        <v>0</v>
      </c>
      <c r="S177" s="188">
        <v>0</v>
      </c>
      <c r="T177" s="189">
        <f>S177*H177</f>
        <v>0</v>
      </c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R177" s="190" t="s">
        <v>103</v>
      </c>
      <c r="AT177" s="190" t="s">
        <v>201</v>
      </c>
      <c r="AU177" s="190" t="s">
        <v>171</v>
      </c>
      <c r="AY177" s="19" t="s">
        <v>165</v>
      </c>
      <c r="BE177" s="191">
        <f>IF(N177="základná",J177,0)</f>
        <v>0</v>
      </c>
      <c r="BF177" s="191">
        <f>IF(N177="znížená",J177,0)</f>
        <v>0</v>
      </c>
      <c r="BG177" s="191">
        <f>IF(N177="zákl. prenesená",J177,0)</f>
        <v>0</v>
      </c>
      <c r="BH177" s="191">
        <f>IF(N177="zníž. prenesená",J177,0)</f>
        <v>0</v>
      </c>
      <c r="BI177" s="191">
        <f>IF(N177="nulová",J177,0)</f>
        <v>0</v>
      </c>
      <c r="BJ177" s="19" t="s">
        <v>171</v>
      </c>
      <c r="BK177" s="191">
        <f>ROUND(I177*H177,2)</f>
        <v>0</v>
      </c>
      <c r="BL177" s="19" t="s">
        <v>91</v>
      </c>
      <c r="BM177" s="190" t="s">
        <v>4713</v>
      </c>
    </row>
    <row r="178" s="2" customFormat="1" ht="16.5" customHeight="1">
      <c r="A178" s="38"/>
      <c r="B178" s="177"/>
      <c r="C178" s="201" t="s">
        <v>592</v>
      </c>
      <c r="D178" s="201" t="s">
        <v>201</v>
      </c>
      <c r="E178" s="202" t="s">
        <v>4714</v>
      </c>
      <c r="F178" s="203" t="s">
        <v>4715</v>
      </c>
      <c r="G178" s="204" t="s">
        <v>216</v>
      </c>
      <c r="H178" s="205">
        <v>1</v>
      </c>
      <c r="I178" s="206"/>
      <c r="J178" s="207">
        <f>ROUND(I178*H178,2)</f>
        <v>0</v>
      </c>
      <c r="K178" s="208"/>
      <c r="L178" s="209"/>
      <c r="M178" s="210" t="s">
        <v>1</v>
      </c>
      <c r="N178" s="211" t="s">
        <v>42</v>
      </c>
      <c r="O178" s="78"/>
      <c r="P178" s="188">
        <f>O178*H178</f>
        <v>0</v>
      </c>
      <c r="Q178" s="188">
        <v>0</v>
      </c>
      <c r="R178" s="188">
        <f>Q178*H178</f>
        <v>0</v>
      </c>
      <c r="S178" s="188">
        <v>0</v>
      </c>
      <c r="T178" s="189">
        <f>S178*H178</f>
        <v>0</v>
      </c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R178" s="190" t="s">
        <v>103</v>
      </c>
      <c r="AT178" s="190" t="s">
        <v>201</v>
      </c>
      <c r="AU178" s="190" t="s">
        <v>171</v>
      </c>
      <c r="AY178" s="19" t="s">
        <v>165</v>
      </c>
      <c r="BE178" s="191">
        <f>IF(N178="základná",J178,0)</f>
        <v>0</v>
      </c>
      <c r="BF178" s="191">
        <f>IF(N178="znížená",J178,0)</f>
        <v>0</v>
      </c>
      <c r="BG178" s="191">
        <f>IF(N178="zákl. prenesená",J178,0)</f>
        <v>0</v>
      </c>
      <c r="BH178" s="191">
        <f>IF(N178="zníž. prenesená",J178,0)</f>
        <v>0</v>
      </c>
      <c r="BI178" s="191">
        <f>IF(N178="nulová",J178,0)</f>
        <v>0</v>
      </c>
      <c r="BJ178" s="19" t="s">
        <v>171</v>
      </c>
      <c r="BK178" s="191">
        <f>ROUND(I178*H178,2)</f>
        <v>0</v>
      </c>
      <c r="BL178" s="19" t="s">
        <v>91</v>
      </c>
      <c r="BM178" s="190" t="s">
        <v>4716</v>
      </c>
    </row>
    <row r="179" s="2" customFormat="1" ht="16.5" customHeight="1">
      <c r="A179" s="38"/>
      <c r="B179" s="177"/>
      <c r="C179" s="201" t="s">
        <v>597</v>
      </c>
      <c r="D179" s="201" t="s">
        <v>201</v>
      </c>
      <c r="E179" s="202" t="s">
        <v>4717</v>
      </c>
      <c r="F179" s="203" t="s">
        <v>4718</v>
      </c>
      <c r="G179" s="204" t="s">
        <v>216</v>
      </c>
      <c r="H179" s="205">
        <v>1</v>
      </c>
      <c r="I179" s="206"/>
      <c r="J179" s="207">
        <f>ROUND(I179*H179,2)</f>
        <v>0</v>
      </c>
      <c r="K179" s="208"/>
      <c r="L179" s="209"/>
      <c r="M179" s="210" t="s">
        <v>1</v>
      </c>
      <c r="N179" s="211" t="s">
        <v>42</v>
      </c>
      <c r="O179" s="78"/>
      <c r="P179" s="188">
        <f>O179*H179</f>
        <v>0</v>
      </c>
      <c r="Q179" s="188">
        <v>0</v>
      </c>
      <c r="R179" s="188">
        <f>Q179*H179</f>
        <v>0</v>
      </c>
      <c r="S179" s="188">
        <v>0</v>
      </c>
      <c r="T179" s="189">
        <f>S179*H179</f>
        <v>0</v>
      </c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R179" s="190" t="s">
        <v>103</v>
      </c>
      <c r="AT179" s="190" t="s">
        <v>201</v>
      </c>
      <c r="AU179" s="190" t="s">
        <v>171</v>
      </c>
      <c r="AY179" s="19" t="s">
        <v>165</v>
      </c>
      <c r="BE179" s="191">
        <f>IF(N179="základná",J179,0)</f>
        <v>0</v>
      </c>
      <c r="BF179" s="191">
        <f>IF(N179="znížená",J179,0)</f>
        <v>0</v>
      </c>
      <c r="BG179" s="191">
        <f>IF(N179="zákl. prenesená",J179,0)</f>
        <v>0</v>
      </c>
      <c r="BH179" s="191">
        <f>IF(N179="zníž. prenesená",J179,0)</f>
        <v>0</v>
      </c>
      <c r="BI179" s="191">
        <f>IF(N179="nulová",J179,0)</f>
        <v>0</v>
      </c>
      <c r="BJ179" s="19" t="s">
        <v>171</v>
      </c>
      <c r="BK179" s="191">
        <f>ROUND(I179*H179,2)</f>
        <v>0</v>
      </c>
      <c r="BL179" s="19" t="s">
        <v>91</v>
      </c>
      <c r="BM179" s="190" t="s">
        <v>4719</v>
      </c>
    </row>
    <row r="180" s="2" customFormat="1" ht="24.15" customHeight="1">
      <c r="A180" s="38"/>
      <c r="B180" s="177"/>
      <c r="C180" s="201" t="s">
        <v>601</v>
      </c>
      <c r="D180" s="201" t="s">
        <v>201</v>
      </c>
      <c r="E180" s="202" t="s">
        <v>4720</v>
      </c>
      <c r="F180" s="203" t="s">
        <v>4721</v>
      </c>
      <c r="G180" s="204" t="s">
        <v>216</v>
      </c>
      <c r="H180" s="205">
        <v>39</v>
      </c>
      <c r="I180" s="206"/>
      <c r="J180" s="207">
        <f>ROUND(I180*H180,2)</f>
        <v>0</v>
      </c>
      <c r="K180" s="208"/>
      <c r="L180" s="209"/>
      <c r="M180" s="210" t="s">
        <v>1</v>
      </c>
      <c r="N180" s="211" t="s">
        <v>42</v>
      </c>
      <c r="O180" s="78"/>
      <c r="P180" s="188">
        <f>O180*H180</f>
        <v>0</v>
      </c>
      <c r="Q180" s="188">
        <v>0</v>
      </c>
      <c r="R180" s="188">
        <f>Q180*H180</f>
        <v>0</v>
      </c>
      <c r="S180" s="188">
        <v>0</v>
      </c>
      <c r="T180" s="189">
        <f>S180*H180</f>
        <v>0</v>
      </c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R180" s="190" t="s">
        <v>103</v>
      </c>
      <c r="AT180" s="190" t="s">
        <v>201</v>
      </c>
      <c r="AU180" s="190" t="s">
        <v>171</v>
      </c>
      <c r="AY180" s="19" t="s">
        <v>165</v>
      </c>
      <c r="BE180" s="191">
        <f>IF(N180="základná",J180,0)</f>
        <v>0</v>
      </c>
      <c r="BF180" s="191">
        <f>IF(N180="znížená",J180,0)</f>
        <v>0</v>
      </c>
      <c r="BG180" s="191">
        <f>IF(N180="zákl. prenesená",J180,0)</f>
        <v>0</v>
      </c>
      <c r="BH180" s="191">
        <f>IF(N180="zníž. prenesená",J180,0)</f>
        <v>0</v>
      </c>
      <c r="BI180" s="191">
        <f>IF(N180="nulová",J180,0)</f>
        <v>0</v>
      </c>
      <c r="BJ180" s="19" t="s">
        <v>171</v>
      </c>
      <c r="BK180" s="191">
        <f>ROUND(I180*H180,2)</f>
        <v>0</v>
      </c>
      <c r="BL180" s="19" t="s">
        <v>91</v>
      </c>
      <c r="BM180" s="190" t="s">
        <v>4722</v>
      </c>
    </row>
    <row r="181" s="2" customFormat="1" ht="16.5" customHeight="1">
      <c r="A181" s="38"/>
      <c r="B181" s="177"/>
      <c r="C181" s="201" t="s">
        <v>605</v>
      </c>
      <c r="D181" s="201" t="s">
        <v>201</v>
      </c>
      <c r="E181" s="202" t="s">
        <v>4723</v>
      </c>
      <c r="F181" s="203" t="s">
        <v>4724</v>
      </c>
      <c r="G181" s="204" t="s">
        <v>216</v>
      </c>
      <c r="H181" s="205">
        <v>1</v>
      </c>
      <c r="I181" s="206"/>
      <c r="J181" s="207">
        <f>ROUND(I181*H181,2)</f>
        <v>0</v>
      </c>
      <c r="K181" s="208"/>
      <c r="L181" s="209"/>
      <c r="M181" s="210" t="s">
        <v>1</v>
      </c>
      <c r="N181" s="211" t="s">
        <v>42</v>
      </c>
      <c r="O181" s="78"/>
      <c r="P181" s="188">
        <f>O181*H181</f>
        <v>0</v>
      </c>
      <c r="Q181" s="188">
        <v>0</v>
      </c>
      <c r="R181" s="188">
        <f>Q181*H181</f>
        <v>0</v>
      </c>
      <c r="S181" s="188">
        <v>0</v>
      </c>
      <c r="T181" s="189">
        <f>S181*H181</f>
        <v>0</v>
      </c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R181" s="190" t="s">
        <v>103</v>
      </c>
      <c r="AT181" s="190" t="s">
        <v>201</v>
      </c>
      <c r="AU181" s="190" t="s">
        <v>171</v>
      </c>
      <c r="AY181" s="19" t="s">
        <v>165</v>
      </c>
      <c r="BE181" s="191">
        <f>IF(N181="základná",J181,0)</f>
        <v>0</v>
      </c>
      <c r="BF181" s="191">
        <f>IF(N181="znížená",J181,0)</f>
        <v>0</v>
      </c>
      <c r="BG181" s="191">
        <f>IF(N181="zákl. prenesená",J181,0)</f>
        <v>0</v>
      </c>
      <c r="BH181" s="191">
        <f>IF(N181="zníž. prenesená",J181,0)</f>
        <v>0</v>
      </c>
      <c r="BI181" s="191">
        <f>IF(N181="nulová",J181,0)</f>
        <v>0</v>
      </c>
      <c r="BJ181" s="19" t="s">
        <v>171</v>
      </c>
      <c r="BK181" s="191">
        <f>ROUND(I181*H181,2)</f>
        <v>0</v>
      </c>
      <c r="BL181" s="19" t="s">
        <v>91</v>
      </c>
      <c r="BM181" s="190" t="s">
        <v>4725</v>
      </c>
    </row>
    <row r="182" s="2" customFormat="1" ht="16.5" customHeight="1">
      <c r="A182" s="38"/>
      <c r="B182" s="177"/>
      <c r="C182" s="201" t="s">
        <v>610</v>
      </c>
      <c r="D182" s="201" t="s">
        <v>201</v>
      </c>
      <c r="E182" s="202" t="s">
        <v>4726</v>
      </c>
      <c r="F182" s="203" t="s">
        <v>4727</v>
      </c>
      <c r="G182" s="204" t="s">
        <v>216</v>
      </c>
      <c r="H182" s="205">
        <v>1</v>
      </c>
      <c r="I182" s="206"/>
      <c r="J182" s="207">
        <f>ROUND(I182*H182,2)</f>
        <v>0</v>
      </c>
      <c r="K182" s="208"/>
      <c r="L182" s="209"/>
      <c r="M182" s="210" t="s">
        <v>1</v>
      </c>
      <c r="N182" s="211" t="s">
        <v>42</v>
      </c>
      <c r="O182" s="78"/>
      <c r="P182" s="188">
        <f>O182*H182</f>
        <v>0</v>
      </c>
      <c r="Q182" s="188">
        <v>0</v>
      </c>
      <c r="R182" s="188">
        <f>Q182*H182</f>
        <v>0</v>
      </c>
      <c r="S182" s="188">
        <v>0</v>
      </c>
      <c r="T182" s="189">
        <f>S182*H182</f>
        <v>0</v>
      </c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R182" s="190" t="s">
        <v>103</v>
      </c>
      <c r="AT182" s="190" t="s">
        <v>201</v>
      </c>
      <c r="AU182" s="190" t="s">
        <v>171</v>
      </c>
      <c r="AY182" s="19" t="s">
        <v>165</v>
      </c>
      <c r="BE182" s="191">
        <f>IF(N182="základná",J182,0)</f>
        <v>0</v>
      </c>
      <c r="BF182" s="191">
        <f>IF(N182="znížená",J182,0)</f>
        <v>0</v>
      </c>
      <c r="BG182" s="191">
        <f>IF(N182="zákl. prenesená",J182,0)</f>
        <v>0</v>
      </c>
      <c r="BH182" s="191">
        <f>IF(N182="zníž. prenesená",J182,0)</f>
        <v>0</v>
      </c>
      <c r="BI182" s="191">
        <f>IF(N182="nulová",J182,0)</f>
        <v>0</v>
      </c>
      <c r="BJ182" s="19" t="s">
        <v>171</v>
      </c>
      <c r="BK182" s="191">
        <f>ROUND(I182*H182,2)</f>
        <v>0</v>
      </c>
      <c r="BL182" s="19" t="s">
        <v>91</v>
      </c>
      <c r="BM182" s="190" t="s">
        <v>4728</v>
      </c>
    </row>
    <row r="183" s="2" customFormat="1" ht="16.5" customHeight="1">
      <c r="A183" s="38"/>
      <c r="B183" s="177"/>
      <c r="C183" s="201" t="s">
        <v>615</v>
      </c>
      <c r="D183" s="201" t="s">
        <v>201</v>
      </c>
      <c r="E183" s="202" t="s">
        <v>4729</v>
      </c>
      <c r="F183" s="203" t="s">
        <v>4730</v>
      </c>
      <c r="G183" s="204" t="s">
        <v>216</v>
      </c>
      <c r="H183" s="205">
        <v>1</v>
      </c>
      <c r="I183" s="206"/>
      <c r="J183" s="207">
        <f>ROUND(I183*H183,2)</f>
        <v>0</v>
      </c>
      <c r="K183" s="208"/>
      <c r="L183" s="209"/>
      <c r="M183" s="210" t="s">
        <v>1</v>
      </c>
      <c r="N183" s="211" t="s">
        <v>42</v>
      </c>
      <c r="O183" s="78"/>
      <c r="P183" s="188">
        <f>O183*H183</f>
        <v>0</v>
      </c>
      <c r="Q183" s="188">
        <v>0</v>
      </c>
      <c r="R183" s="188">
        <f>Q183*H183</f>
        <v>0</v>
      </c>
      <c r="S183" s="188">
        <v>0</v>
      </c>
      <c r="T183" s="189">
        <f>S183*H183</f>
        <v>0</v>
      </c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R183" s="190" t="s">
        <v>103</v>
      </c>
      <c r="AT183" s="190" t="s">
        <v>201</v>
      </c>
      <c r="AU183" s="190" t="s">
        <v>171</v>
      </c>
      <c r="AY183" s="19" t="s">
        <v>165</v>
      </c>
      <c r="BE183" s="191">
        <f>IF(N183="základná",J183,0)</f>
        <v>0</v>
      </c>
      <c r="BF183" s="191">
        <f>IF(N183="znížená",J183,0)</f>
        <v>0</v>
      </c>
      <c r="BG183" s="191">
        <f>IF(N183="zákl. prenesená",J183,0)</f>
        <v>0</v>
      </c>
      <c r="BH183" s="191">
        <f>IF(N183="zníž. prenesená",J183,0)</f>
        <v>0</v>
      </c>
      <c r="BI183" s="191">
        <f>IF(N183="nulová",J183,0)</f>
        <v>0</v>
      </c>
      <c r="BJ183" s="19" t="s">
        <v>171</v>
      </c>
      <c r="BK183" s="191">
        <f>ROUND(I183*H183,2)</f>
        <v>0</v>
      </c>
      <c r="BL183" s="19" t="s">
        <v>91</v>
      </c>
      <c r="BM183" s="190" t="s">
        <v>4731</v>
      </c>
    </row>
    <row r="184" s="2" customFormat="1" ht="16.5" customHeight="1">
      <c r="A184" s="38"/>
      <c r="B184" s="177"/>
      <c r="C184" s="201" t="s">
        <v>619</v>
      </c>
      <c r="D184" s="201" t="s">
        <v>201</v>
      </c>
      <c r="E184" s="202" t="s">
        <v>4732</v>
      </c>
      <c r="F184" s="203" t="s">
        <v>4733</v>
      </c>
      <c r="G184" s="204" t="s">
        <v>216</v>
      </c>
      <c r="H184" s="205">
        <v>1</v>
      </c>
      <c r="I184" s="206"/>
      <c r="J184" s="207">
        <f>ROUND(I184*H184,2)</f>
        <v>0</v>
      </c>
      <c r="K184" s="208"/>
      <c r="L184" s="209"/>
      <c r="M184" s="210" t="s">
        <v>1</v>
      </c>
      <c r="N184" s="211" t="s">
        <v>42</v>
      </c>
      <c r="O184" s="78"/>
      <c r="P184" s="188">
        <f>O184*H184</f>
        <v>0</v>
      </c>
      <c r="Q184" s="188">
        <v>0</v>
      </c>
      <c r="R184" s="188">
        <f>Q184*H184</f>
        <v>0</v>
      </c>
      <c r="S184" s="188">
        <v>0</v>
      </c>
      <c r="T184" s="189">
        <f>S184*H184</f>
        <v>0</v>
      </c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R184" s="190" t="s">
        <v>103</v>
      </c>
      <c r="AT184" s="190" t="s">
        <v>201</v>
      </c>
      <c r="AU184" s="190" t="s">
        <v>171</v>
      </c>
      <c r="AY184" s="19" t="s">
        <v>165</v>
      </c>
      <c r="BE184" s="191">
        <f>IF(N184="základná",J184,0)</f>
        <v>0</v>
      </c>
      <c r="BF184" s="191">
        <f>IF(N184="znížená",J184,0)</f>
        <v>0</v>
      </c>
      <c r="BG184" s="191">
        <f>IF(N184="zákl. prenesená",J184,0)</f>
        <v>0</v>
      </c>
      <c r="BH184" s="191">
        <f>IF(N184="zníž. prenesená",J184,0)</f>
        <v>0</v>
      </c>
      <c r="BI184" s="191">
        <f>IF(N184="nulová",J184,0)</f>
        <v>0</v>
      </c>
      <c r="BJ184" s="19" t="s">
        <v>171</v>
      </c>
      <c r="BK184" s="191">
        <f>ROUND(I184*H184,2)</f>
        <v>0</v>
      </c>
      <c r="BL184" s="19" t="s">
        <v>91</v>
      </c>
      <c r="BM184" s="190" t="s">
        <v>4734</v>
      </c>
    </row>
    <row r="185" s="2" customFormat="1" ht="16.5" customHeight="1">
      <c r="A185" s="38"/>
      <c r="B185" s="177"/>
      <c r="C185" s="201" t="s">
        <v>624</v>
      </c>
      <c r="D185" s="201" t="s">
        <v>201</v>
      </c>
      <c r="E185" s="202" t="s">
        <v>4735</v>
      </c>
      <c r="F185" s="203" t="s">
        <v>4736</v>
      </c>
      <c r="G185" s="204" t="s">
        <v>216</v>
      </c>
      <c r="H185" s="205">
        <v>1</v>
      </c>
      <c r="I185" s="206"/>
      <c r="J185" s="207">
        <f>ROUND(I185*H185,2)</f>
        <v>0</v>
      </c>
      <c r="K185" s="208"/>
      <c r="L185" s="209"/>
      <c r="M185" s="210" t="s">
        <v>1</v>
      </c>
      <c r="N185" s="211" t="s">
        <v>42</v>
      </c>
      <c r="O185" s="78"/>
      <c r="P185" s="188">
        <f>O185*H185</f>
        <v>0</v>
      </c>
      <c r="Q185" s="188">
        <v>0</v>
      </c>
      <c r="R185" s="188">
        <f>Q185*H185</f>
        <v>0</v>
      </c>
      <c r="S185" s="188">
        <v>0</v>
      </c>
      <c r="T185" s="189">
        <f>S185*H185</f>
        <v>0</v>
      </c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R185" s="190" t="s">
        <v>103</v>
      </c>
      <c r="AT185" s="190" t="s">
        <v>201</v>
      </c>
      <c r="AU185" s="190" t="s">
        <v>171</v>
      </c>
      <c r="AY185" s="19" t="s">
        <v>165</v>
      </c>
      <c r="BE185" s="191">
        <f>IF(N185="základná",J185,0)</f>
        <v>0</v>
      </c>
      <c r="BF185" s="191">
        <f>IF(N185="znížená",J185,0)</f>
        <v>0</v>
      </c>
      <c r="BG185" s="191">
        <f>IF(N185="zákl. prenesená",J185,0)</f>
        <v>0</v>
      </c>
      <c r="BH185" s="191">
        <f>IF(N185="zníž. prenesená",J185,0)</f>
        <v>0</v>
      </c>
      <c r="BI185" s="191">
        <f>IF(N185="nulová",J185,0)</f>
        <v>0</v>
      </c>
      <c r="BJ185" s="19" t="s">
        <v>171</v>
      </c>
      <c r="BK185" s="191">
        <f>ROUND(I185*H185,2)</f>
        <v>0</v>
      </c>
      <c r="BL185" s="19" t="s">
        <v>91</v>
      </c>
      <c r="BM185" s="190" t="s">
        <v>4737</v>
      </c>
    </row>
    <row r="186" s="2" customFormat="1" ht="24.15" customHeight="1">
      <c r="A186" s="38"/>
      <c r="B186" s="177"/>
      <c r="C186" s="201" t="s">
        <v>630</v>
      </c>
      <c r="D186" s="201" t="s">
        <v>201</v>
      </c>
      <c r="E186" s="202" t="s">
        <v>4738</v>
      </c>
      <c r="F186" s="203" t="s">
        <v>4739</v>
      </c>
      <c r="G186" s="204" t="s">
        <v>216</v>
      </c>
      <c r="H186" s="205">
        <v>1</v>
      </c>
      <c r="I186" s="206"/>
      <c r="J186" s="207">
        <f>ROUND(I186*H186,2)</f>
        <v>0</v>
      </c>
      <c r="K186" s="208"/>
      <c r="L186" s="209"/>
      <c r="M186" s="210" t="s">
        <v>1</v>
      </c>
      <c r="N186" s="211" t="s">
        <v>42</v>
      </c>
      <c r="O186" s="78"/>
      <c r="P186" s="188">
        <f>O186*H186</f>
        <v>0</v>
      </c>
      <c r="Q186" s="188">
        <v>0</v>
      </c>
      <c r="R186" s="188">
        <f>Q186*H186</f>
        <v>0</v>
      </c>
      <c r="S186" s="188">
        <v>0</v>
      </c>
      <c r="T186" s="189">
        <f>S186*H186</f>
        <v>0</v>
      </c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R186" s="190" t="s">
        <v>103</v>
      </c>
      <c r="AT186" s="190" t="s">
        <v>201</v>
      </c>
      <c r="AU186" s="190" t="s">
        <v>171</v>
      </c>
      <c r="AY186" s="19" t="s">
        <v>165</v>
      </c>
      <c r="BE186" s="191">
        <f>IF(N186="základná",J186,0)</f>
        <v>0</v>
      </c>
      <c r="BF186" s="191">
        <f>IF(N186="znížená",J186,0)</f>
        <v>0</v>
      </c>
      <c r="BG186" s="191">
        <f>IF(N186="zákl. prenesená",J186,0)</f>
        <v>0</v>
      </c>
      <c r="BH186" s="191">
        <f>IF(N186="zníž. prenesená",J186,0)</f>
        <v>0</v>
      </c>
      <c r="BI186" s="191">
        <f>IF(N186="nulová",J186,0)</f>
        <v>0</v>
      </c>
      <c r="BJ186" s="19" t="s">
        <v>171</v>
      </c>
      <c r="BK186" s="191">
        <f>ROUND(I186*H186,2)</f>
        <v>0</v>
      </c>
      <c r="BL186" s="19" t="s">
        <v>91</v>
      </c>
      <c r="BM186" s="190" t="s">
        <v>4740</v>
      </c>
    </row>
    <row r="187" s="2" customFormat="1" ht="24.15" customHeight="1">
      <c r="A187" s="38"/>
      <c r="B187" s="177"/>
      <c r="C187" s="201" t="s">
        <v>636</v>
      </c>
      <c r="D187" s="201" t="s">
        <v>201</v>
      </c>
      <c r="E187" s="202" t="s">
        <v>4741</v>
      </c>
      <c r="F187" s="203" t="s">
        <v>4742</v>
      </c>
      <c r="G187" s="204" t="s">
        <v>216</v>
      </c>
      <c r="H187" s="205">
        <v>2</v>
      </c>
      <c r="I187" s="206"/>
      <c r="J187" s="207">
        <f>ROUND(I187*H187,2)</f>
        <v>0</v>
      </c>
      <c r="K187" s="208"/>
      <c r="L187" s="209"/>
      <c r="M187" s="210" t="s">
        <v>1</v>
      </c>
      <c r="N187" s="211" t="s">
        <v>42</v>
      </c>
      <c r="O187" s="78"/>
      <c r="P187" s="188">
        <f>O187*H187</f>
        <v>0</v>
      </c>
      <c r="Q187" s="188">
        <v>0</v>
      </c>
      <c r="R187" s="188">
        <f>Q187*H187</f>
        <v>0</v>
      </c>
      <c r="S187" s="188">
        <v>0</v>
      </c>
      <c r="T187" s="189">
        <f>S187*H187</f>
        <v>0</v>
      </c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R187" s="190" t="s">
        <v>103</v>
      </c>
      <c r="AT187" s="190" t="s">
        <v>201</v>
      </c>
      <c r="AU187" s="190" t="s">
        <v>171</v>
      </c>
      <c r="AY187" s="19" t="s">
        <v>165</v>
      </c>
      <c r="BE187" s="191">
        <f>IF(N187="základná",J187,0)</f>
        <v>0</v>
      </c>
      <c r="BF187" s="191">
        <f>IF(N187="znížená",J187,0)</f>
        <v>0</v>
      </c>
      <c r="BG187" s="191">
        <f>IF(N187="zákl. prenesená",J187,0)</f>
        <v>0</v>
      </c>
      <c r="BH187" s="191">
        <f>IF(N187="zníž. prenesená",J187,0)</f>
        <v>0</v>
      </c>
      <c r="BI187" s="191">
        <f>IF(N187="nulová",J187,0)</f>
        <v>0</v>
      </c>
      <c r="BJ187" s="19" t="s">
        <v>171</v>
      </c>
      <c r="BK187" s="191">
        <f>ROUND(I187*H187,2)</f>
        <v>0</v>
      </c>
      <c r="BL187" s="19" t="s">
        <v>91</v>
      </c>
      <c r="BM187" s="190" t="s">
        <v>4743</v>
      </c>
    </row>
    <row r="188" s="2" customFormat="1" ht="24.15" customHeight="1">
      <c r="A188" s="38"/>
      <c r="B188" s="177"/>
      <c r="C188" s="201" t="s">
        <v>641</v>
      </c>
      <c r="D188" s="201" t="s">
        <v>201</v>
      </c>
      <c r="E188" s="202" t="s">
        <v>4744</v>
      </c>
      <c r="F188" s="203" t="s">
        <v>4745</v>
      </c>
      <c r="G188" s="204" t="s">
        <v>216</v>
      </c>
      <c r="H188" s="205">
        <v>1</v>
      </c>
      <c r="I188" s="206"/>
      <c r="J188" s="207">
        <f>ROUND(I188*H188,2)</f>
        <v>0</v>
      </c>
      <c r="K188" s="208"/>
      <c r="L188" s="209"/>
      <c r="M188" s="210" t="s">
        <v>1</v>
      </c>
      <c r="N188" s="211" t="s">
        <v>42</v>
      </c>
      <c r="O188" s="78"/>
      <c r="P188" s="188">
        <f>O188*H188</f>
        <v>0</v>
      </c>
      <c r="Q188" s="188">
        <v>0</v>
      </c>
      <c r="R188" s="188">
        <f>Q188*H188</f>
        <v>0</v>
      </c>
      <c r="S188" s="188">
        <v>0</v>
      </c>
      <c r="T188" s="189">
        <f>S188*H188</f>
        <v>0</v>
      </c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R188" s="190" t="s">
        <v>103</v>
      </c>
      <c r="AT188" s="190" t="s">
        <v>201</v>
      </c>
      <c r="AU188" s="190" t="s">
        <v>171</v>
      </c>
      <c r="AY188" s="19" t="s">
        <v>165</v>
      </c>
      <c r="BE188" s="191">
        <f>IF(N188="základná",J188,0)</f>
        <v>0</v>
      </c>
      <c r="BF188" s="191">
        <f>IF(N188="znížená",J188,0)</f>
        <v>0</v>
      </c>
      <c r="BG188" s="191">
        <f>IF(N188="zákl. prenesená",J188,0)</f>
        <v>0</v>
      </c>
      <c r="BH188" s="191">
        <f>IF(N188="zníž. prenesená",J188,0)</f>
        <v>0</v>
      </c>
      <c r="BI188" s="191">
        <f>IF(N188="nulová",J188,0)</f>
        <v>0</v>
      </c>
      <c r="BJ188" s="19" t="s">
        <v>171</v>
      </c>
      <c r="BK188" s="191">
        <f>ROUND(I188*H188,2)</f>
        <v>0</v>
      </c>
      <c r="BL188" s="19" t="s">
        <v>91</v>
      </c>
      <c r="BM188" s="190" t="s">
        <v>4746</v>
      </c>
    </row>
    <row r="189" s="2" customFormat="1" ht="24.15" customHeight="1">
      <c r="A189" s="38"/>
      <c r="B189" s="177"/>
      <c r="C189" s="201" t="s">
        <v>659</v>
      </c>
      <c r="D189" s="201" t="s">
        <v>201</v>
      </c>
      <c r="E189" s="202" t="s">
        <v>4747</v>
      </c>
      <c r="F189" s="203" t="s">
        <v>4748</v>
      </c>
      <c r="G189" s="204" t="s">
        <v>216</v>
      </c>
      <c r="H189" s="205">
        <v>1</v>
      </c>
      <c r="I189" s="206"/>
      <c r="J189" s="207">
        <f>ROUND(I189*H189,2)</f>
        <v>0</v>
      </c>
      <c r="K189" s="208"/>
      <c r="L189" s="209"/>
      <c r="M189" s="210" t="s">
        <v>1</v>
      </c>
      <c r="N189" s="211" t="s">
        <v>42</v>
      </c>
      <c r="O189" s="78"/>
      <c r="P189" s="188">
        <f>O189*H189</f>
        <v>0</v>
      </c>
      <c r="Q189" s="188">
        <v>0</v>
      </c>
      <c r="R189" s="188">
        <f>Q189*H189</f>
        <v>0</v>
      </c>
      <c r="S189" s="188">
        <v>0</v>
      </c>
      <c r="T189" s="189">
        <f>S189*H189</f>
        <v>0</v>
      </c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R189" s="190" t="s">
        <v>103</v>
      </c>
      <c r="AT189" s="190" t="s">
        <v>201</v>
      </c>
      <c r="AU189" s="190" t="s">
        <v>171</v>
      </c>
      <c r="AY189" s="19" t="s">
        <v>165</v>
      </c>
      <c r="BE189" s="191">
        <f>IF(N189="základná",J189,0)</f>
        <v>0</v>
      </c>
      <c r="BF189" s="191">
        <f>IF(N189="znížená",J189,0)</f>
        <v>0</v>
      </c>
      <c r="BG189" s="191">
        <f>IF(N189="zákl. prenesená",J189,0)</f>
        <v>0</v>
      </c>
      <c r="BH189" s="191">
        <f>IF(N189="zníž. prenesená",J189,0)</f>
        <v>0</v>
      </c>
      <c r="BI189" s="191">
        <f>IF(N189="nulová",J189,0)</f>
        <v>0</v>
      </c>
      <c r="BJ189" s="19" t="s">
        <v>171</v>
      </c>
      <c r="BK189" s="191">
        <f>ROUND(I189*H189,2)</f>
        <v>0</v>
      </c>
      <c r="BL189" s="19" t="s">
        <v>91</v>
      </c>
      <c r="BM189" s="190" t="s">
        <v>4749</v>
      </c>
    </row>
    <row r="190" s="2" customFormat="1" ht="37.8" customHeight="1">
      <c r="A190" s="38"/>
      <c r="B190" s="177"/>
      <c r="C190" s="178" t="s">
        <v>664</v>
      </c>
      <c r="D190" s="178" t="s">
        <v>167</v>
      </c>
      <c r="E190" s="179" t="s">
        <v>4750</v>
      </c>
      <c r="F190" s="180" t="s">
        <v>4751</v>
      </c>
      <c r="G190" s="181" t="s">
        <v>2439</v>
      </c>
      <c r="H190" s="182">
        <v>1</v>
      </c>
      <c r="I190" s="183"/>
      <c r="J190" s="184">
        <f>ROUND(I190*H190,2)</f>
        <v>0</v>
      </c>
      <c r="K190" s="185"/>
      <c r="L190" s="39"/>
      <c r="M190" s="186" t="s">
        <v>1</v>
      </c>
      <c r="N190" s="187" t="s">
        <v>42</v>
      </c>
      <c r="O190" s="78"/>
      <c r="P190" s="188">
        <f>O190*H190</f>
        <v>0</v>
      </c>
      <c r="Q190" s="188">
        <v>0</v>
      </c>
      <c r="R190" s="188">
        <f>Q190*H190</f>
        <v>0</v>
      </c>
      <c r="S190" s="188">
        <v>0</v>
      </c>
      <c r="T190" s="189">
        <f>S190*H190</f>
        <v>0</v>
      </c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R190" s="190" t="s">
        <v>91</v>
      </c>
      <c r="AT190" s="190" t="s">
        <v>167</v>
      </c>
      <c r="AU190" s="190" t="s">
        <v>171</v>
      </c>
      <c r="AY190" s="19" t="s">
        <v>165</v>
      </c>
      <c r="BE190" s="191">
        <f>IF(N190="základná",J190,0)</f>
        <v>0</v>
      </c>
      <c r="BF190" s="191">
        <f>IF(N190="znížená",J190,0)</f>
        <v>0</v>
      </c>
      <c r="BG190" s="191">
        <f>IF(N190="zákl. prenesená",J190,0)</f>
        <v>0</v>
      </c>
      <c r="BH190" s="191">
        <f>IF(N190="zníž. prenesená",J190,0)</f>
        <v>0</v>
      </c>
      <c r="BI190" s="191">
        <f>IF(N190="nulová",J190,0)</f>
        <v>0</v>
      </c>
      <c r="BJ190" s="19" t="s">
        <v>171</v>
      </c>
      <c r="BK190" s="191">
        <f>ROUND(I190*H190,2)</f>
        <v>0</v>
      </c>
      <c r="BL190" s="19" t="s">
        <v>91</v>
      </c>
      <c r="BM190" s="190" t="s">
        <v>4752</v>
      </c>
    </row>
    <row r="191" s="12" customFormat="1" ht="22.8" customHeight="1">
      <c r="A191" s="12"/>
      <c r="B191" s="164"/>
      <c r="C191" s="12"/>
      <c r="D191" s="165" t="s">
        <v>75</v>
      </c>
      <c r="E191" s="175" t="s">
        <v>4753</v>
      </c>
      <c r="F191" s="175" t="s">
        <v>4754</v>
      </c>
      <c r="G191" s="12"/>
      <c r="H191" s="12"/>
      <c r="I191" s="167"/>
      <c r="J191" s="176">
        <f>BK191</f>
        <v>0</v>
      </c>
      <c r="K191" s="12"/>
      <c r="L191" s="164"/>
      <c r="M191" s="169"/>
      <c r="N191" s="170"/>
      <c r="O191" s="170"/>
      <c r="P191" s="171">
        <f>SUM(P192:P193)</f>
        <v>0</v>
      </c>
      <c r="Q191" s="170"/>
      <c r="R191" s="171">
        <f>SUM(R192:R193)</f>
        <v>0</v>
      </c>
      <c r="S191" s="170"/>
      <c r="T191" s="172">
        <f>SUM(T192:T193)</f>
        <v>0</v>
      </c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R191" s="165" t="s">
        <v>88</v>
      </c>
      <c r="AT191" s="173" t="s">
        <v>75</v>
      </c>
      <c r="AU191" s="173" t="s">
        <v>81</v>
      </c>
      <c r="AY191" s="165" t="s">
        <v>165</v>
      </c>
      <c r="BK191" s="174">
        <f>SUM(BK192:BK193)</f>
        <v>0</v>
      </c>
    </row>
    <row r="192" s="2" customFormat="1" ht="16.5" customHeight="1">
      <c r="A192" s="38"/>
      <c r="B192" s="177"/>
      <c r="C192" s="201" t="s">
        <v>669</v>
      </c>
      <c r="D192" s="201" t="s">
        <v>201</v>
      </c>
      <c r="E192" s="202" t="s">
        <v>4755</v>
      </c>
      <c r="F192" s="203" t="s">
        <v>4756</v>
      </c>
      <c r="G192" s="204" t="s">
        <v>662</v>
      </c>
      <c r="H192" s="205">
        <v>500</v>
      </c>
      <c r="I192" s="206"/>
      <c r="J192" s="207">
        <f>ROUND(I192*H192,2)</f>
        <v>0</v>
      </c>
      <c r="K192" s="208"/>
      <c r="L192" s="209"/>
      <c r="M192" s="210" t="s">
        <v>1</v>
      </c>
      <c r="N192" s="211" t="s">
        <v>42</v>
      </c>
      <c r="O192" s="78"/>
      <c r="P192" s="188">
        <f>O192*H192</f>
        <v>0</v>
      </c>
      <c r="Q192" s="188">
        <v>0</v>
      </c>
      <c r="R192" s="188">
        <f>Q192*H192</f>
        <v>0</v>
      </c>
      <c r="S192" s="188">
        <v>0</v>
      </c>
      <c r="T192" s="189">
        <f>S192*H192</f>
        <v>0</v>
      </c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R192" s="190" t="s">
        <v>103</v>
      </c>
      <c r="AT192" s="190" t="s">
        <v>201</v>
      </c>
      <c r="AU192" s="190" t="s">
        <v>171</v>
      </c>
      <c r="AY192" s="19" t="s">
        <v>165</v>
      </c>
      <c r="BE192" s="191">
        <f>IF(N192="základná",J192,0)</f>
        <v>0</v>
      </c>
      <c r="BF192" s="191">
        <f>IF(N192="znížená",J192,0)</f>
        <v>0</v>
      </c>
      <c r="BG192" s="191">
        <f>IF(N192="zákl. prenesená",J192,0)</f>
        <v>0</v>
      </c>
      <c r="BH192" s="191">
        <f>IF(N192="zníž. prenesená",J192,0)</f>
        <v>0</v>
      </c>
      <c r="BI192" s="191">
        <f>IF(N192="nulová",J192,0)</f>
        <v>0</v>
      </c>
      <c r="BJ192" s="19" t="s">
        <v>171</v>
      </c>
      <c r="BK192" s="191">
        <f>ROUND(I192*H192,2)</f>
        <v>0</v>
      </c>
      <c r="BL192" s="19" t="s">
        <v>91</v>
      </c>
      <c r="BM192" s="190" t="s">
        <v>4757</v>
      </c>
    </row>
    <row r="193" s="2" customFormat="1" ht="16.5" customHeight="1">
      <c r="A193" s="38"/>
      <c r="B193" s="177"/>
      <c r="C193" s="178" t="s">
        <v>673</v>
      </c>
      <c r="D193" s="178" t="s">
        <v>167</v>
      </c>
      <c r="E193" s="179" t="s">
        <v>4758</v>
      </c>
      <c r="F193" s="180" t="s">
        <v>4759</v>
      </c>
      <c r="G193" s="181" t="s">
        <v>2439</v>
      </c>
      <c r="H193" s="182">
        <v>1</v>
      </c>
      <c r="I193" s="183"/>
      <c r="J193" s="184">
        <f>ROUND(I193*H193,2)</f>
        <v>0</v>
      </c>
      <c r="K193" s="185"/>
      <c r="L193" s="39"/>
      <c r="M193" s="186" t="s">
        <v>1</v>
      </c>
      <c r="N193" s="187" t="s">
        <v>42</v>
      </c>
      <c r="O193" s="78"/>
      <c r="P193" s="188">
        <f>O193*H193</f>
        <v>0</v>
      </c>
      <c r="Q193" s="188">
        <v>0</v>
      </c>
      <c r="R193" s="188">
        <f>Q193*H193</f>
        <v>0</v>
      </c>
      <c r="S193" s="188">
        <v>0</v>
      </c>
      <c r="T193" s="189">
        <f>S193*H193</f>
        <v>0</v>
      </c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R193" s="190" t="s">
        <v>91</v>
      </c>
      <c r="AT193" s="190" t="s">
        <v>167</v>
      </c>
      <c r="AU193" s="190" t="s">
        <v>171</v>
      </c>
      <c r="AY193" s="19" t="s">
        <v>165</v>
      </c>
      <c r="BE193" s="191">
        <f>IF(N193="základná",J193,0)</f>
        <v>0</v>
      </c>
      <c r="BF193" s="191">
        <f>IF(N193="znížená",J193,0)</f>
        <v>0</v>
      </c>
      <c r="BG193" s="191">
        <f>IF(N193="zákl. prenesená",J193,0)</f>
        <v>0</v>
      </c>
      <c r="BH193" s="191">
        <f>IF(N193="zníž. prenesená",J193,0)</f>
        <v>0</v>
      </c>
      <c r="BI193" s="191">
        <f>IF(N193="nulová",J193,0)</f>
        <v>0</v>
      </c>
      <c r="BJ193" s="19" t="s">
        <v>171</v>
      </c>
      <c r="BK193" s="191">
        <f>ROUND(I193*H193,2)</f>
        <v>0</v>
      </c>
      <c r="BL193" s="19" t="s">
        <v>91</v>
      </c>
      <c r="BM193" s="190" t="s">
        <v>4760</v>
      </c>
    </row>
    <row r="194" s="12" customFormat="1" ht="22.8" customHeight="1">
      <c r="A194" s="12"/>
      <c r="B194" s="164"/>
      <c r="C194" s="12"/>
      <c r="D194" s="165" t="s">
        <v>75</v>
      </c>
      <c r="E194" s="175" t="s">
        <v>4761</v>
      </c>
      <c r="F194" s="175" t="s">
        <v>4762</v>
      </c>
      <c r="G194" s="12"/>
      <c r="H194" s="12"/>
      <c r="I194" s="167"/>
      <c r="J194" s="176">
        <f>BK194</f>
        <v>0</v>
      </c>
      <c r="K194" s="12"/>
      <c r="L194" s="164"/>
      <c r="M194" s="169"/>
      <c r="N194" s="170"/>
      <c r="O194" s="170"/>
      <c r="P194" s="171">
        <f>SUM(P195:P208)</f>
        <v>0</v>
      </c>
      <c r="Q194" s="170"/>
      <c r="R194" s="171">
        <f>SUM(R195:R208)</f>
        <v>0</v>
      </c>
      <c r="S194" s="170"/>
      <c r="T194" s="172">
        <f>SUM(T195:T208)</f>
        <v>0</v>
      </c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R194" s="165" t="s">
        <v>88</v>
      </c>
      <c r="AT194" s="173" t="s">
        <v>75</v>
      </c>
      <c r="AU194" s="173" t="s">
        <v>81</v>
      </c>
      <c r="AY194" s="165" t="s">
        <v>165</v>
      </c>
      <c r="BK194" s="174">
        <f>SUM(BK195:BK208)</f>
        <v>0</v>
      </c>
    </row>
    <row r="195" s="2" customFormat="1" ht="24.15" customHeight="1">
      <c r="A195" s="38"/>
      <c r="B195" s="177"/>
      <c r="C195" s="201" t="s">
        <v>680</v>
      </c>
      <c r="D195" s="201" t="s">
        <v>201</v>
      </c>
      <c r="E195" s="202" t="s">
        <v>4763</v>
      </c>
      <c r="F195" s="203" t="s">
        <v>4764</v>
      </c>
      <c r="G195" s="204" t="s">
        <v>222</v>
      </c>
      <c r="H195" s="205">
        <v>18</v>
      </c>
      <c r="I195" s="206"/>
      <c r="J195" s="207">
        <f>ROUND(I195*H195,2)</f>
        <v>0</v>
      </c>
      <c r="K195" s="208"/>
      <c r="L195" s="209"/>
      <c r="M195" s="210" t="s">
        <v>1</v>
      </c>
      <c r="N195" s="211" t="s">
        <v>42</v>
      </c>
      <c r="O195" s="78"/>
      <c r="P195" s="188">
        <f>O195*H195</f>
        <v>0</v>
      </c>
      <c r="Q195" s="188">
        <v>0</v>
      </c>
      <c r="R195" s="188">
        <f>Q195*H195</f>
        <v>0</v>
      </c>
      <c r="S195" s="188">
        <v>0</v>
      </c>
      <c r="T195" s="189">
        <f>S195*H195</f>
        <v>0</v>
      </c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R195" s="190" t="s">
        <v>103</v>
      </c>
      <c r="AT195" s="190" t="s">
        <v>201</v>
      </c>
      <c r="AU195" s="190" t="s">
        <v>171</v>
      </c>
      <c r="AY195" s="19" t="s">
        <v>165</v>
      </c>
      <c r="BE195" s="191">
        <f>IF(N195="základná",J195,0)</f>
        <v>0</v>
      </c>
      <c r="BF195" s="191">
        <f>IF(N195="znížená",J195,0)</f>
        <v>0</v>
      </c>
      <c r="BG195" s="191">
        <f>IF(N195="zákl. prenesená",J195,0)</f>
        <v>0</v>
      </c>
      <c r="BH195" s="191">
        <f>IF(N195="zníž. prenesená",J195,0)</f>
        <v>0</v>
      </c>
      <c r="BI195" s="191">
        <f>IF(N195="nulová",J195,0)</f>
        <v>0</v>
      </c>
      <c r="BJ195" s="19" t="s">
        <v>171</v>
      </c>
      <c r="BK195" s="191">
        <f>ROUND(I195*H195,2)</f>
        <v>0</v>
      </c>
      <c r="BL195" s="19" t="s">
        <v>91</v>
      </c>
      <c r="BM195" s="190" t="s">
        <v>4765</v>
      </c>
    </row>
    <row r="196" s="2" customFormat="1" ht="24.15" customHeight="1">
      <c r="A196" s="38"/>
      <c r="B196" s="177"/>
      <c r="C196" s="201" t="s">
        <v>684</v>
      </c>
      <c r="D196" s="201" t="s">
        <v>201</v>
      </c>
      <c r="E196" s="202" t="s">
        <v>4766</v>
      </c>
      <c r="F196" s="203" t="s">
        <v>4767</v>
      </c>
      <c r="G196" s="204" t="s">
        <v>222</v>
      </c>
      <c r="H196" s="205">
        <v>248</v>
      </c>
      <c r="I196" s="206"/>
      <c r="J196" s="207">
        <f>ROUND(I196*H196,2)</f>
        <v>0</v>
      </c>
      <c r="K196" s="208"/>
      <c r="L196" s="209"/>
      <c r="M196" s="210" t="s">
        <v>1</v>
      </c>
      <c r="N196" s="211" t="s">
        <v>42</v>
      </c>
      <c r="O196" s="78"/>
      <c r="P196" s="188">
        <f>O196*H196</f>
        <v>0</v>
      </c>
      <c r="Q196" s="188">
        <v>0</v>
      </c>
      <c r="R196" s="188">
        <f>Q196*H196</f>
        <v>0</v>
      </c>
      <c r="S196" s="188">
        <v>0</v>
      </c>
      <c r="T196" s="189">
        <f>S196*H196</f>
        <v>0</v>
      </c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R196" s="190" t="s">
        <v>103</v>
      </c>
      <c r="AT196" s="190" t="s">
        <v>201</v>
      </c>
      <c r="AU196" s="190" t="s">
        <v>171</v>
      </c>
      <c r="AY196" s="19" t="s">
        <v>165</v>
      </c>
      <c r="BE196" s="191">
        <f>IF(N196="základná",J196,0)</f>
        <v>0</v>
      </c>
      <c r="BF196" s="191">
        <f>IF(N196="znížená",J196,0)</f>
        <v>0</v>
      </c>
      <c r="BG196" s="191">
        <f>IF(N196="zákl. prenesená",J196,0)</f>
        <v>0</v>
      </c>
      <c r="BH196" s="191">
        <f>IF(N196="zníž. prenesená",J196,0)</f>
        <v>0</v>
      </c>
      <c r="BI196" s="191">
        <f>IF(N196="nulová",J196,0)</f>
        <v>0</v>
      </c>
      <c r="BJ196" s="19" t="s">
        <v>171</v>
      </c>
      <c r="BK196" s="191">
        <f>ROUND(I196*H196,2)</f>
        <v>0</v>
      </c>
      <c r="BL196" s="19" t="s">
        <v>91</v>
      </c>
      <c r="BM196" s="190" t="s">
        <v>4768</v>
      </c>
    </row>
    <row r="197" s="2" customFormat="1" ht="24.15" customHeight="1">
      <c r="A197" s="38"/>
      <c r="B197" s="177"/>
      <c r="C197" s="201" t="s">
        <v>691</v>
      </c>
      <c r="D197" s="201" t="s">
        <v>201</v>
      </c>
      <c r="E197" s="202" t="s">
        <v>4769</v>
      </c>
      <c r="F197" s="203" t="s">
        <v>4770</v>
      </c>
      <c r="G197" s="204" t="s">
        <v>222</v>
      </c>
      <c r="H197" s="205">
        <v>62</v>
      </c>
      <c r="I197" s="206"/>
      <c r="J197" s="207">
        <f>ROUND(I197*H197,2)</f>
        <v>0</v>
      </c>
      <c r="K197" s="208"/>
      <c r="L197" s="209"/>
      <c r="M197" s="210" t="s">
        <v>1</v>
      </c>
      <c r="N197" s="211" t="s">
        <v>42</v>
      </c>
      <c r="O197" s="78"/>
      <c r="P197" s="188">
        <f>O197*H197</f>
        <v>0</v>
      </c>
      <c r="Q197" s="188">
        <v>0</v>
      </c>
      <c r="R197" s="188">
        <f>Q197*H197</f>
        <v>0</v>
      </c>
      <c r="S197" s="188">
        <v>0</v>
      </c>
      <c r="T197" s="189">
        <f>S197*H197</f>
        <v>0</v>
      </c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R197" s="190" t="s">
        <v>103</v>
      </c>
      <c r="AT197" s="190" t="s">
        <v>201</v>
      </c>
      <c r="AU197" s="190" t="s">
        <v>171</v>
      </c>
      <c r="AY197" s="19" t="s">
        <v>165</v>
      </c>
      <c r="BE197" s="191">
        <f>IF(N197="základná",J197,0)</f>
        <v>0</v>
      </c>
      <c r="BF197" s="191">
        <f>IF(N197="znížená",J197,0)</f>
        <v>0</v>
      </c>
      <c r="BG197" s="191">
        <f>IF(N197="zákl. prenesená",J197,0)</f>
        <v>0</v>
      </c>
      <c r="BH197" s="191">
        <f>IF(N197="zníž. prenesená",J197,0)</f>
        <v>0</v>
      </c>
      <c r="BI197" s="191">
        <f>IF(N197="nulová",J197,0)</f>
        <v>0</v>
      </c>
      <c r="BJ197" s="19" t="s">
        <v>171</v>
      </c>
      <c r="BK197" s="191">
        <f>ROUND(I197*H197,2)</f>
        <v>0</v>
      </c>
      <c r="BL197" s="19" t="s">
        <v>91</v>
      </c>
      <c r="BM197" s="190" t="s">
        <v>4771</v>
      </c>
    </row>
    <row r="198" s="2" customFormat="1" ht="24.15" customHeight="1">
      <c r="A198" s="38"/>
      <c r="B198" s="177"/>
      <c r="C198" s="201" t="s">
        <v>695</v>
      </c>
      <c r="D198" s="201" t="s">
        <v>201</v>
      </c>
      <c r="E198" s="202" t="s">
        <v>4772</v>
      </c>
      <c r="F198" s="203" t="s">
        <v>4773</v>
      </c>
      <c r="G198" s="204" t="s">
        <v>222</v>
      </c>
      <c r="H198" s="205">
        <v>81</v>
      </c>
      <c r="I198" s="206"/>
      <c r="J198" s="207">
        <f>ROUND(I198*H198,2)</f>
        <v>0</v>
      </c>
      <c r="K198" s="208"/>
      <c r="L198" s="209"/>
      <c r="M198" s="210" t="s">
        <v>1</v>
      </c>
      <c r="N198" s="211" t="s">
        <v>42</v>
      </c>
      <c r="O198" s="78"/>
      <c r="P198" s="188">
        <f>O198*H198</f>
        <v>0</v>
      </c>
      <c r="Q198" s="188">
        <v>0</v>
      </c>
      <c r="R198" s="188">
        <f>Q198*H198</f>
        <v>0</v>
      </c>
      <c r="S198" s="188">
        <v>0</v>
      </c>
      <c r="T198" s="189">
        <f>S198*H198</f>
        <v>0</v>
      </c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R198" s="190" t="s">
        <v>103</v>
      </c>
      <c r="AT198" s="190" t="s">
        <v>201</v>
      </c>
      <c r="AU198" s="190" t="s">
        <v>171</v>
      </c>
      <c r="AY198" s="19" t="s">
        <v>165</v>
      </c>
      <c r="BE198" s="191">
        <f>IF(N198="základná",J198,0)</f>
        <v>0</v>
      </c>
      <c r="BF198" s="191">
        <f>IF(N198="znížená",J198,0)</f>
        <v>0</v>
      </c>
      <c r="BG198" s="191">
        <f>IF(N198="zákl. prenesená",J198,0)</f>
        <v>0</v>
      </c>
      <c r="BH198" s="191">
        <f>IF(N198="zníž. prenesená",J198,0)</f>
        <v>0</v>
      </c>
      <c r="BI198" s="191">
        <f>IF(N198="nulová",J198,0)</f>
        <v>0</v>
      </c>
      <c r="BJ198" s="19" t="s">
        <v>171</v>
      </c>
      <c r="BK198" s="191">
        <f>ROUND(I198*H198,2)</f>
        <v>0</v>
      </c>
      <c r="BL198" s="19" t="s">
        <v>91</v>
      </c>
      <c r="BM198" s="190" t="s">
        <v>4774</v>
      </c>
    </row>
    <row r="199" s="2" customFormat="1" ht="24.15" customHeight="1">
      <c r="A199" s="38"/>
      <c r="B199" s="177"/>
      <c r="C199" s="201" t="s">
        <v>699</v>
      </c>
      <c r="D199" s="201" t="s">
        <v>201</v>
      </c>
      <c r="E199" s="202" t="s">
        <v>4775</v>
      </c>
      <c r="F199" s="203" t="s">
        <v>4776</v>
      </c>
      <c r="G199" s="204" t="s">
        <v>222</v>
      </c>
      <c r="H199" s="205">
        <v>101</v>
      </c>
      <c r="I199" s="206"/>
      <c r="J199" s="207">
        <f>ROUND(I199*H199,2)</f>
        <v>0</v>
      </c>
      <c r="K199" s="208"/>
      <c r="L199" s="209"/>
      <c r="M199" s="210" t="s">
        <v>1</v>
      </c>
      <c r="N199" s="211" t="s">
        <v>42</v>
      </c>
      <c r="O199" s="78"/>
      <c r="P199" s="188">
        <f>O199*H199</f>
        <v>0</v>
      </c>
      <c r="Q199" s="188">
        <v>0</v>
      </c>
      <c r="R199" s="188">
        <f>Q199*H199</f>
        <v>0</v>
      </c>
      <c r="S199" s="188">
        <v>0</v>
      </c>
      <c r="T199" s="189">
        <f>S199*H199</f>
        <v>0</v>
      </c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R199" s="190" t="s">
        <v>103</v>
      </c>
      <c r="AT199" s="190" t="s">
        <v>201</v>
      </c>
      <c r="AU199" s="190" t="s">
        <v>171</v>
      </c>
      <c r="AY199" s="19" t="s">
        <v>165</v>
      </c>
      <c r="BE199" s="191">
        <f>IF(N199="základná",J199,0)</f>
        <v>0</v>
      </c>
      <c r="BF199" s="191">
        <f>IF(N199="znížená",J199,0)</f>
        <v>0</v>
      </c>
      <c r="BG199" s="191">
        <f>IF(N199="zákl. prenesená",J199,0)</f>
        <v>0</v>
      </c>
      <c r="BH199" s="191">
        <f>IF(N199="zníž. prenesená",J199,0)</f>
        <v>0</v>
      </c>
      <c r="BI199" s="191">
        <f>IF(N199="nulová",J199,0)</f>
        <v>0</v>
      </c>
      <c r="BJ199" s="19" t="s">
        <v>171</v>
      </c>
      <c r="BK199" s="191">
        <f>ROUND(I199*H199,2)</f>
        <v>0</v>
      </c>
      <c r="BL199" s="19" t="s">
        <v>91</v>
      </c>
      <c r="BM199" s="190" t="s">
        <v>4777</v>
      </c>
    </row>
    <row r="200" s="2" customFormat="1" ht="24.15" customHeight="1">
      <c r="A200" s="38"/>
      <c r="B200" s="177"/>
      <c r="C200" s="201" t="s">
        <v>703</v>
      </c>
      <c r="D200" s="201" t="s">
        <v>201</v>
      </c>
      <c r="E200" s="202" t="s">
        <v>4778</v>
      </c>
      <c r="F200" s="203" t="s">
        <v>4779</v>
      </c>
      <c r="G200" s="204" t="s">
        <v>222</v>
      </c>
      <c r="H200" s="205">
        <v>60</v>
      </c>
      <c r="I200" s="206"/>
      <c r="J200" s="207">
        <f>ROUND(I200*H200,2)</f>
        <v>0</v>
      </c>
      <c r="K200" s="208"/>
      <c r="L200" s="209"/>
      <c r="M200" s="210" t="s">
        <v>1</v>
      </c>
      <c r="N200" s="211" t="s">
        <v>42</v>
      </c>
      <c r="O200" s="78"/>
      <c r="P200" s="188">
        <f>O200*H200</f>
        <v>0</v>
      </c>
      <c r="Q200" s="188">
        <v>0</v>
      </c>
      <c r="R200" s="188">
        <f>Q200*H200</f>
        <v>0</v>
      </c>
      <c r="S200" s="188">
        <v>0</v>
      </c>
      <c r="T200" s="189">
        <f>S200*H200</f>
        <v>0</v>
      </c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R200" s="190" t="s">
        <v>103</v>
      </c>
      <c r="AT200" s="190" t="s">
        <v>201</v>
      </c>
      <c r="AU200" s="190" t="s">
        <v>171</v>
      </c>
      <c r="AY200" s="19" t="s">
        <v>165</v>
      </c>
      <c r="BE200" s="191">
        <f>IF(N200="základná",J200,0)</f>
        <v>0</v>
      </c>
      <c r="BF200" s="191">
        <f>IF(N200="znížená",J200,0)</f>
        <v>0</v>
      </c>
      <c r="BG200" s="191">
        <f>IF(N200="zákl. prenesená",J200,0)</f>
        <v>0</v>
      </c>
      <c r="BH200" s="191">
        <f>IF(N200="zníž. prenesená",J200,0)</f>
        <v>0</v>
      </c>
      <c r="BI200" s="191">
        <f>IF(N200="nulová",J200,0)</f>
        <v>0</v>
      </c>
      <c r="BJ200" s="19" t="s">
        <v>171</v>
      </c>
      <c r="BK200" s="191">
        <f>ROUND(I200*H200,2)</f>
        <v>0</v>
      </c>
      <c r="BL200" s="19" t="s">
        <v>91</v>
      </c>
      <c r="BM200" s="190" t="s">
        <v>4780</v>
      </c>
    </row>
    <row r="201" s="2" customFormat="1" ht="24.15" customHeight="1">
      <c r="A201" s="38"/>
      <c r="B201" s="177"/>
      <c r="C201" s="201" t="s">
        <v>707</v>
      </c>
      <c r="D201" s="201" t="s">
        <v>201</v>
      </c>
      <c r="E201" s="202" t="s">
        <v>4781</v>
      </c>
      <c r="F201" s="203" t="s">
        <v>4782</v>
      </c>
      <c r="G201" s="204" t="s">
        <v>222</v>
      </c>
      <c r="H201" s="205">
        <v>21</v>
      </c>
      <c r="I201" s="206"/>
      <c r="J201" s="207">
        <f>ROUND(I201*H201,2)</f>
        <v>0</v>
      </c>
      <c r="K201" s="208"/>
      <c r="L201" s="209"/>
      <c r="M201" s="210" t="s">
        <v>1</v>
      </c>
      <c r="N201" s="211" t="s">
        <v>42</v>
      </c>
      <c r="O201" s="78"/>
      <c r="P201" s="188">
        <f>O201*H201</f>
        <v>0</v>
      </c>
      <c r="Q201" s="188">
        <v>0</v>
      </c>
      <c r="R201" s="188">
        <f>Q201*H201</f>
        <v>0</v>
      </c>
      <c r="S201" s="188">
        <v>0</v>
      </c>
      <c r="T201" s="189">
        <f>S201*H201</f>
        <v>0</v>
      </c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R201" s="190" t="s">
        <v>103</v>
      </c>
      <c r="AT201" s="190" t="s">
        <v>201</v>
      </c>
      <c r="AU201" s="190" t="s">
        <v>171</v>
      </c>
      <c r="AY201" s="19" t="s">
        <v>165</v>
      </c>
      <c r="BE201" s="191">
        <f>IF(N201="základná",J201,0)</f>
        <v>0</v>
      </c>
      <c r="BF201" s="191">
        <f>IF(N201="znížená",J201,0)</f>
        <v>0</v>
      </c>
      <c r="BG201" s="191">
        <f>IF(N201="zákl. prenesená",J201,0)</f>
        <v>0</v>
      </c>
      <c r="BH201" s="191">
        <f>IF(N201="zníž. prenesená",J201,0)</f>
        <v>0</v>
      </c>
      <c r="BI201" s="191">
        <f>IF(N201="nulová",J201,0)</f>
        <v>0</v>
      </c>
      <c r="BJ201" s="19" t="s">
        <v>171</v>
      </c>
      <c r="BK201" s="191">
        <f>ROUND(I201*H201,2)</f>
        <v>0</v>
      </c>
      <c r="BL201" s="19" t="s">
        <v>91</v>
      </c>
      <c r="BM201" s="190" t="s">
        <v>4783</v>
      </c>
    </row>
    <row r="202" s="2" customFormat="1" ht="24.15" customHeight="1">
      <c r="A202" s="38"/>
      <c r="B202" s="177"/>
      <c r="C202" s="201" t="s">
        <v>712</v>
      </c>
      <c r="D202" s="201" t="s">
        <v>201</v>
      </c>
      <c r="E202" s="202" t="s">
        <v>4784</v>
      </c>
      <c r="F202" s="203" t="s">
        <v>4785</v>
      </c>
      <c r="G202" s="204" t="s">
        <v>222</v>
      </c>
      <c r="H202" s="205">
        <v>24</v>
      </c>
      <c r="I202" s="206"/>
      <c r="J202" s="207">
        <f>ROUND(I202*H202,2)</f>
        <v>0</v>
      </c>
      <c r="K202" s="208"/>
      <c r="L202" s="209"/>
      <c r="M202" s="210" t="s">
        <v>1</v>
      </c>
      <c r="N202" s="211" t="s">
        <v>42</v>
      </c>
      <c r="O202" s="78"/>
      <c r="P202" s="188">
        <f>O202*H202</f>
        <v>0</v>
      </c>
      <c r="Q202" s="188">
        <v>0</v>
      </c>
      <c r="R202" s="188">
        <f>Q202*H202</f>
        <v>0</v>
      </c>
      <c r="S202" s="188">
        <v>0</v>
      </c>
      <c r="T202" s="189">
        <f>S202*H202</f>
        <v>0</v>
      </c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R202" s="190" t="s">
        <v>103</v>
      </c>
      <c r="AT202" s="190" t="s">
        <v>201</v>
      </c>
      <c r="AU202" s="190" t="s">
        <v>171</v>
      </c>
      <c r="AY202" s="19" t="s">
        <v>165</v>
      </c>
      <c r="BE202" s="191">
        <f>IF(N202="základná",J202,0)</f>
        <v>0</v>
      </c>
      <c r="BF202" s="191">
        <f>IF(N202="znížená",J202,0)</f>
        <v>0</v>
      </c>
      <c r="BG202" s="191">
        <f>IF(N202="zákl. prenesená",J202,0)</f>
        <v>0</v>
      </c>
      <c r="BH202" s="191">
        <f>IF(N202="zníž. prenesená",J202,0)</f>
        <v>0</v>
      </c>
      <c r="BI202" s="191">
        <f>IF(N202="nulová",J202,0)</f>
        <v>0</v>
      </c>
      <c r="BJ202" s="19" t="s">
        <v>171</v>
      </c>
      <c r="BK202" s="191">
        <f>ROUND(I202*H202,2)</f>
        <v>0</v>
      </c>
      <c r="BL202" s="19" t="s">
        <v>91</v>
      </c>
      <c r="BM202" s="190" t="s">
        <v>4786</v>
      </c>
    </row>
    <row r="203" s="2" customFormat="1" ht="24.15" customHeight="1">
      <c r="A203" s="38"/>
      <c r="B203" s="177"/>
      <c r="C203" s="201" t="s">
        <v>716</v>
      </c>
      <c r="D203" s="201" t="s">
        <v>201</v>
      </c>
      <c r="E203" s="202" t="s">
        <v>4787</v>
      </c>
      <c r="F203" s="203" t="s">
        <v>4788</v>
      </c>
      <c r="G203" s="204" t="s">
        <v>222</v>
      </c>
      <c r="H203" s="205">
        <v>58</v>
      </c>
      <c r="I203" s="206"/>
      <c r="J203" s="207">
        <f>ROUND(I203*H203,2)</f>
        <v>0</v>
      </c>
      <c r="K203" s="208"/>
      <c r="L203" s="209"/>
      <c r="M203" s="210" t="s">
        <v>1</v>
      </c>
      <c r="N203" s="211" t="s">
        <v>42</v>
      </c>
      <c r="O203" s="78"/>
      <c r="P203" s="188">
        <f>O203*H203</f>
        <v>0</v>
      </c>
      <c r="Q203" s="188">
        <v>0</v>
      </c>
      <c r="R203" s="188">
        <f>Q203*H203</f>
        <v>0</v>
      </c>
      <c r="S203" s="188">
        <v>0</v>
      </c>
      <c r="T203" s="189">
        <f>S203*H203</f>
        <v>0</v>
      </c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R203" s="190" t="s">
        <v>103</v>
      </c>
      <c r="AT203" s="190" t="s">
        <v>201</v>
      </c>
      <c r="AU203" s="190" t="s">
        <v>171</v>
      </c>
      <c r="AY203" s="19" t="s">
        <v>165</v>
      </c>
      <c r="BE203" s="191">
        <f>IF(N203="základná",J203,0)</f>
        <v>0</v>
      </c>
      <c r="BF203" s="191">
        <f>IF(N203="znížená",J203,0)</f>
        <v>0</v>
      </c>
      <c r="BG203" s="191">
        <f>IF(N203="zákl. prenesená",J203,0)</f>
        <v>0</v>
      </c>
      <c r="BH203" s="191">
        <f>IF(N203="zníž. prenesená",J203,0)</f>
        <v>0</v>
      </c>
      <c r="BI203" s="191">
        <f>IF(N203="nulová",J203,0)</f>
        <v>0</v>
      </c>
      <c r="BJ203" s="19" t="s">
        <v>171</v>
      </c>
      <c r="BK203" s="191">
        <f>ROUND(I203*H203,2)</f>
        <v>0</v>
      </c>
      <c r="BL203" s="19" t="s">
        <v>91</v>
      </c>
      <c r="BM203" s="190" t="s">
        <v>4789</v>
      </c>
    </row>
    <row r="204" s="2" customFormat="1" ht="24.15" customHeight="1">
      <c r="A204" s="38"/>
      <c r="B204" s="177"/>
      <c r="C204" s="201" t="s">
        <v>720</v>
      </c>
      <c r="D204" s="201" t="s">
        <v>201</v>
      </c>
      <c r="E204" s="202" t="s">
        <v>4790</v>
      </c>
      <c r="F204" s="203" t="s">
        <v>4791</v>
      </c>
      <c r="G204" s="204" t="s">
        <v>222</v>
      </c>
      <c r="H204" s="205">
        <v>32</v>
      </c>
      <c r="I204" s="206"/>
      <c r="J204" s="207">
        <f>ROUND(I204*H204,2)</f>
        <v>0</v>
      </c>
      <c r="K204" s="208"/>
      <c r="L204" s="209"/>
      <c r="M204" s="210" t="s">
        <v>1</v>
      </c>
      <c r="N204" s="211" t="s">
        <v>42</v>
      </c>
      <c r="O204" s="78"/>
      <c r="P204" s="188">
        <f>O204*H204</f>
        <v>0</v>
      </c>
      <c r="Q204" s="188">
        <v>0</v>
      </c>
      <c r="R204" s="188">
        <f>Q204*H204</f>
        <v>0</v>
      </c>
      <c r="S204" s="188">
        <v>0</v>
      </c>
      <c r="T204" s="189">
        <f>S204*H204</f>
        <v>0</v>
      </c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R204" s="190" t="s">
        <v>103</v>
      </c>
      <c r="AT204" s="190" t="s">
        <v>201</v>
      </c>
      <c r="AU204" s="190" t="s">
        <v>171</v>
      </c>
      <c r="AY204" s="19" t="s">
        <v>165</v>
      </c>
      <c r="BE204" s="191">
        <f>IF(N204="základná",J204,0)</f>
        <v>0</v>
      </c>
      <c r="BF204" s="191">
        <f>IF(N204="znížená",J204,0)</f>
        <v>0</v>
      </c>
      <c r="BG204" s="191">
        <f>IF(N204="zákl. prenesená",J204,0)</f>
        <v>0</v>
      </c>
      <c r="BH204" s="191">
        <f>IF(N204="zníž. prenesená",J204,0)</f>
        <v>0</v>
      </c>
      <c r="BI204" s="191">
        <f>IF(N204="nulová",J204,0)</f>
        <v>0</v>
      </c>
      <c r="BJ204" s="19" t="s">
        <v>171</v>
      </c>
      <c r="BK204" s="191">
        <f>ROUND(I204*H204,2)</f>
        <v>0</v>
      </c>
      <c r="BL204" s="19" t="s">
        <v>91</v>
      </c>
      <c r="BM204" s="190" t="s">
        <v>4792</v>
      </c>
    </row>
    <row r="205" s="2" customFormat="1" ht="24.15" customHeight="1">
      <c r="A205" s="38"/>
      <c r="B205" s="177"/>
      <c r="C205" s="178" t="s">
        <v>725</v>
      </c>
      <c r="D205" s="178" t="s">
        <v>167</v>
      </c>
      <c r="E205" s="179" t="s">
        <v>4793</v>
      </c>
      <c r="F205" s="180" t="s">
        <v>4794</v>
      </c>
      <c r="G205" s="181" t="s">
        <v>222</v>
      </c>
      <c r="H205" s="182">
        <v>570</v>
      </c>
      <c r="I205" s="183"/>
      <c r="J205" s="184">
        <f>ROUND(I205*H205,2)</f>
        <v>0</v>
      </c>
      <c r="K205" s="185"/>
      <c r="L205" s="39"/>
      <c r="M205" s="186" t="s">
        <v>1</v>
      </c>
      <c r="N205" s="187" t="s">
        <v>42</v>
      </c>
      <c r="O205" s="78"/>
      <c r="P205" s="188">
        <f>O205*H205</f>
        <v>0</v>
      </c>
      <c r="Q205" s="188">
        <v>0</v>
      </c>
      <c r="R205" s="188">
        <f>Q205*H205</f>
        <v>0</v>
      </c>
      <c r="S205" s="188">
        <v>0</v>
      </c>
      <c r="T205" s="189">
        <f>S205*H205</f>
        <v>0</v>
      </c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R205" s="190" t="s">
        <v>91</v>
      </c>
      <c r="AT205" s="190" t="s">
        <v>167</v>
      </c>
      <c r="AU205" s="190" t="s">
        <v>171</v>
      </c>
      <c r="AY205" s="19" t="s">
        <v>165</v>
      </c>
      <c r="BE205" s="191">
        <f>IF(N205="základná",J205,0)</f>
        <v>0</v>
      </c>
      <c r="BF205" s="191">
        <f>IF(N205="znížená",J205,0)</f>
        <v>0</v>
      </c>
      <c r="BG205" s="191">
        <f>IF(N205="zákl. prenesená",J205,0)</f>
        <v>0</v>
      </c>
      <c r="BH205" s="191">
        <f>IF(N205="zníž. prenesená",J205,0)</f>
        <v>0</v>
      </c>
      <c r="BI205" s="191">
        <f>IF(N205="nulová",J205,0)</f>
        <v>0</v>
      </c>
      <c r="BJ205" s="19" t="s">
        <v>171</v>
      </c>
      <c r="BK205" s="191">
        <f>ROUND(I205*H205,2)</f>
        <v>0</v>
      </c>
      <c r="BL205" s="19" t="s">
        <v>91</v>
      </c>
      <c r="BM205" s="190" t="s">
        <v>4795</v>
      </c>
    </row>
    <row r="206" s="2" customFormat="1" ht="24.15" customHeight="1">
      <c r="A206" s="38"/>
      <c r="B206" s="177"/>
      <c r="C206" s="178" t="s">
        <v>730</v>
      </c>
      <c r="D206" s="178" t="s">
        <v>167</v>
      </c>
      <c r="E206" s="179" t="s">
        <v>4796</v>
      </c>
      <c r="F206" s="180" t="s">
        <v>4797</v>
      </c>
      <c r="G206" s="181" t="s">
        <v>222</v>
      </c>
      <c r="H206" s="182">
        <v>135</v>
      </c>
      <c r="I206" s="183"/>
      <c r="J206" s="184">
        <f>ROUND(I206*H206,2)</f>
        <v>0</v>
      </c>
      <c r="K206" s="185"/>
      <c r="L206" s="39"/>
      <c r="M206" s="186" t="s">
        <v>1</v>
      </c>
      <c r="N206" s="187" t="s">
        <v>42</v>
      </c>
      <c r="O206" s="78"/>
      <c r="P206" s="188">
        <f>O206*H206</f>
        <v>0</v>
      </c>
      <c r="Q206" s="188">
        <v>0</v>
      </c>
      <c r="R206" s="188">
        <f>Q206*H206</f>
        <v>0</v>
      </c>
      <c r="S206" s="188">
        <v>0</v>
      </c>
      <c r="T206" s="189">
        <f>S206*H206</f>
        <v>0</v>
      </c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R206" s="190" t="s">
        <v>91</v>
      </c>
      <c r="AT206" s="190" t="s">
        <v>167</v>
      </c>
      <c r="AU206" s="190" t="s">
        <v>171</v>
      </c>
      <c r="AY206" s="19" t="s">
        <v>165</v>
      </c>
      <c r="BE206" s="191">
        <f>IF(N206="základná",J206,0)</f>
        <v>0</v>
      </c>
      <c r="BF206" s="191">
        <f>IF(N206="znížená",J206,0)</f>
        <v>0</v>
      </c>
      <c r="BG206" s="191">
        <f>IF(N206="zákl. prenesená",J206,0)</f>
        <v>0</v>
      </c>
      <c r="BH206" s="191">
        <f>IF(N206="zníž. prenesená",J206,0)</f>
        <v>0</v>
      </c>
      <c r="BI206" s="191">
        <f>IF(N206="nulová",J206,0)</f>
        <v>0</v>
      </c>
      <c r="BJ206" s="19" t="s">
        <v>171</v>
      </c>
      <c r="BK206" s="191">
        <f>ROUND(I206*H206,2)</f>
        <v>0</v>
      </c>
      <c r="BL206" s="19" t="s">
        <v>91</v>
      </c>
      <c r="BM206" s="190" t="s">
        <v>4798</v>
      </c>
    </row>
    <row r="207" s="2" customFormat="1" ht="16.5" customHeight="1">
      <c r="A207" s="38"/>
      <c r="B207" s="177"/>
      <c r="C207" s="201" t="s">
        <v>734</v>
      </c>
      <c r="D207" s="201" t="s">
        <v>201</v>
      </c>
      <c r="E207" s="202" t="s">
        <v>4799</v>
      </c>
      <c r="F207" s="203" t="s">
        <v>4800</v>
      </c>
      <c r="G207" s="204" t="s">
        <v>216</v>
      </c>
      <c r="H207" s="205">
        <v>78</v>
      </c>
      <c r="I207" s="206"/>
      <c r="J207" s="207">
        <f>ROUND(I207*H207,2)</f>
        <v>0</v>
      </c>
      <c r="K207" s="208"/>
      <c r="L207" s="209"/>
      <c r="M207" s="210" t="s">
        <v>1</v>
      </c>
      <c r="N207" s="211" t="s">
        <v>42</v>
      </c>
      <c r="O207" s="78"/>
      <c r="P207" s="188">
        <f>O207*H207</f>
        <v>0</v>
      </c>
      <c r="Q207" s="188">
        <v>0</v>
      </c>
      <c r="R207" s="188">
        <f>Q207*H207</f>
        <v>0</v>
      </c>
      <c r="S207" s="188">
        <v>0</v>
      </c>
      <c r="T207" s="189">
        <f>S207*H207</f>
        <v>0</v>
      </c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R207" s="190" t="s">
        <v>103</v>
      </c>
      <c r="AT207" s="190" t="s">
        <v>201</v>
      </c>
      <c r="AU207" s="190" t="s">
        <v>171</v>
      </c>
      <c r="AY207" s="19" t="s">
        <v>165</v>
      </c>
      <c r="BE207" s="191">
        <f>IF(N207="základná",J207,0)</f>
        <v>0</v>
      </c>
      <c r="BF207" s="191">
        <f>IF(N207="znížená",J207,0)</f>
        <v>0</v>
      </c>
      <c r="BG207" s="191">
        <f>IF(N207="zákl. prenesená",J207,0)</f>
        <v>0</v>
      </c>
      <c r="BH207" s="191">
        <f>IF(N207="zníž. prenesená",J207,0)</f>
        <v>0</v>
      </c>
      <c r="BI207" s="191">
        <f>IF(N207="nulová",J207,0)</f>
        <v>0</v>
      </c>
      <c r="BJ207" s="19" t="s">
        <v>171</v>
      </c>
      <c r="BK207" s="191">
        <f>ROUND(I207*H207,2)</f>
        <v>0</v>
      </c>
      <c r="BL207" s="19" t="s">
        <v>91</v>
      </c>
      <c r="BM207" s="190" t="s">
        <v>4801</v>
      </c>
    </row>
    <row r="208" s="2" customFormat="1" ht="24.15" customHeight="1">
      <c r="A208" s="38"/>
      <c r="B208" s="177"/>
      <c r="C208" s="178" t="s">
        <v>738</v>
      </c>
      <c r="D208" s="178" t="s">
        <v>167</v>
      </c>
      <c r="E208" s="179" t="s">
        <v>4802</v>
      </c>
      <c r="F208" s="180" t="s">
        <v>4803</v>
      </c>
      <c r="G208" s="181" t="s">
        <v>2439</v>
      </c>
      <c r="H208" s="182">
        <v>1</v>
      </c>
      <c r="I208" s="183"/>
      <c r="J208" s="184">
        <f>ROUND(I208*H208,2)</f>
        <v>0</v>
      </c>
      <c r="K208" s="185"/>
      <c r="L208" s="39"/>
      <c r="M208" s="186" t="s">
        <v>1</v>
      </c>
      <c r="N208" s="187" t="s">
        <v>42</v>
      </c>
      <c r="O208" s="78"/>
      <c r="P208" s="188">
        <f>O208*H208</f>
        <v>0</v>
      </c>
      <c r="Q208" s="188">
        <v>0</v>
      </c>
      <c r="R208" s="188">
        <f>Q208*H208</f>
        <v>0</v>
      </c>
      <c r="S208" s="188">
        <v>0</v>
      </c>
      <c r="T208" s="189">
        <f>S208*H208</f>
        <v>0</v>
      </c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R208" s="190" t="s">
        <v>91</v>
      </c>
      <c r="AT208" s="190" t="s">
        <v>167</v>
      </c>
      <c r="AU208" s="190" t="s">
        <v>171</v>
      </c>
      <c r="AY208" s="19" t="s">
        <v>165</v>
      </c>
      <c r="BE208" s="191">
        <f>IF(N208="základná",J208,0)</f>
        <v>0</v>
      </c>
      <c r="BF208" s="191">
        <f>IF(N208="znížená",J208,0)</f>
        <v>0</v>
      </c>
      <c r="BG208" s="191">
        <f>IF(N208="zákl. prenesená",J208,0)</f>
        <v>0</v>
      </c>
      <c r="BH208" s="191">
        <f>IF(N208="zníž. prenesená",J208,0)</f>
        <v>0</v>
      </c>
      <c r="BI208" s="191">
        <f>IF(N208="nulová",J208,0)</f>
        <v>0</v>
      </c>
      <c r="BJ208" s="19" t="s">
        <v>171</v>
      </c>
      <c r="BK208" s="191">
        <f>ROUND(I208*H208,2)</f>
        <v>0</v>
      </c>
      <c r="BL208" s="19" t="s">
        <v>91</v>
      </c>
      <c r="BM208" s="190" t="s">
        <v>4804</v>
      </c>
    </row>
    <row r="209" s="12" customFormat="1" ht="22.8" customHeight="1">
      <c r="A209" s="12"/>
      <c r="B209" s="164"/>
      <c r="C209" s="12"/>
      <c r="D209" s="165" t="s">
        <v>75</v>
      </c>
      <c r="E209" s="175" t="s">
        <v>4805</v>
      </c>
      <c r="F209" s="175" t="s">
        <v>4806</v>
      </c>
      <c r="G209" s="12"/>
      <c r="H209" s="12"/>
      <c r="I209" s="167"/>
      <c r="J209" s="176">
        <f>BK209</f>
        <v>0</v>
      </c>
      <c r="K209" s="12"/>
      <c r="L209" s="164"/>
      <c r="M209" s="169"/>
      <c r="N209" s="170"/>
      <c r="O209" s="170"/>
      <c r="P209" s="171">
        <f>SUM(P210:P222)</f>
        <v>0</v>
      </c>
      <c r="Q209" s="170"/>
      <c r="R209" s="171">
        <f>SUM(R210:R222)</f>
        <v>0</v>
      </c>
      <c r="S209" s="170"/>
      <c r="T209" s="172">
        <f>SUM(T210:T222)</f>
        <v>0</v>
      </c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R209" s="165" t="s">
        <v>88</v>
      </c>
      <c r="AT209" s="173" t="s">
        <v>75</v>
      </c>
      <c r="AU209" s="173" t="s">
        <v>81</v>
      </c>
      <c r="AY209" s="165" t="s">
        <v>165</v>
      </c>
      <c r="BK209" s="174">
        <f>SUM(BK210:BK222)</f>
        <v>0</v>
      </c>
    </row>
    <row r="210" s="2" customFormat="1" ht="24.15" customHeight="1">
      <c r="A210" s="38"/>
      <c r="B210" s="177"/>
      <c r="C210" s="201" t="s">
        <v>742</v>
      </c>
      <c r="D210" s="201" t="s">
        <v>201</v>
      </c>
      <c r="E210" s="202" t="s">
        <v>4807</v>
      </c>
      <c r="F210" s="203" t="s">
        <v>4808</v>
      </c>
      <c r="G210" s="204" t="s">
        <v>222</v>
      </c>
      <c r="H210" s="205">
        <v>24</v>
      </c>
      <c r="I210" s="206"/>
      <c r="J210" s="207">
        <f>ROUND(I210*H210,2)</f>
        <v>0</v>
      </c>
      <c r="K210" s="208"/>
      <c r="L210" s="209"/>
      <c r="M210" s="210" t="s">
        <v>1</v>
      </c>
      <c r="N210" s="211" t="s">
        <v>42</v>
      </c>
      <c r="O210" s="78"/>
      <c r="P210" s="188">
        <f>O210*H210</f>
        <v>0</v>
      </c>
      <c r="Q210" s="188">
        <v>0</v>
      </c>
      <c r="R210" s="188">
        <f>Q210*H210</f>
        <v>0</v>
      </c>
      <c r="S210" s="188">
        <v>0</v>
      </c>
      <c r="T210" s="189">
        <f>S210*H210</f>
        <v>0</v>
      </c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R210" s="190" t="s">
        <v>103</v>
      </c>
      <c r="AT210" s="190" t="s">
        <v>201</v>
      </c>
      <c r="AU210" s="190" t="s">
        <v>171</v>
      </c>
      <c r="AY210" s="19" t="s">
        <v>165</v>
      </c>
      <c r="BE210" s="191">
        <f>IF(N210="základná",J210,0)</f>
        <v>0</v>
      </c>
      <c r="BF210" s="191">
        <f>IF(N210="znížená",J210,0)</f>
        <v>0</v>
      </c>
      <c r="BG210" s="191">
        <f>IF(N210="zákl. prenesená",J210,0)</f>
        <v>0</v>
      </c>
      <c r="BH210" s="191">
        <f>IF(N210="zníž. prenesená",J210,0)</f>
        <v>0</v>
      </c>
      <c r="BI210" s="191">
        <f>IF(N210="nulová",J210,0)</f>
        <v>0</v>
      </c>
      <c r="BJ210" s="19" t="s">
        <v>171</v>
      </c>
      <c r="BK210" s="191">
        <f>ROUND(I210*H210,2)</f>
        <v>0</v>
      </c>
      <c r="BL210" s="19" t="s">
        <v>91</v>
      </c>
      <c r="BM210" s="190" t="s">
        <v>4809</v>
      </c>
    </row>
    <row r="211" s="2" customFormat="1" ht="24.15" customHeight="1">
      <c r="A211" s="38"/>
      <c r="B211" s="177"/>
      <c r="C211" s="201" t="s">
        <v>746</v>
      </c>
      <c r="D211" s="201" t="s">
        <v>201</v>
      </c>
      <c r="E211" s="202" t="s">
        <v>4810</v>
      </c>
      <c r="F211" s="203" t="s">
        <v>4811</v>
      </c>
      <c r="G211" s="204" t="s">
        <v>222</v>
      </c>
      <c r="H211" s="205">
        <v>248</v>
      </c>
      <c r="I211" s="206"/>
      <c r="J211" s="207">
        <f>ROUND(I211*H211,2)</f>
        <v>0</v>
      </c>
      <c r="K211" s="208"/>
      <c r="L211" s="209"/>
      <c r="M211" s="210" t="s">
        <v>1</v>
      </c>
      <c r="N211" s="211" t="s">
        <v>42</v>
      </c>
      <c r="O211" s="78"/>
      <c r="P211" s="188">
        <f>O211*H211</f>
        <v>0</v>
      </c>
      <c r="Q211" s="188">
        <v>0</v>
      </c>
      <c r="R211" s="188">
        <f>Q211*H211</f>
        <v>0</v>
      </c>
      <c r="S211" s="188">
        <v>0</v>
      </c>
      <c r="T211" s="189">
        <f>S211*H211</f>
        <v>0</v>
      </c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R211" s="190" t="s">
        <v>103</v>
      </c>
      <c r="AT211" s="190" t="s">
        <v>201</v>
      </c>
      <c r="AU211" s="190" t="s">
        <v>171</v>
      </c>
      <c r="AY211" s="19" t="s">
        <v>165</v>
      </c>
      <c r="BE211" s="191">
        <f>IF(N211="základná",J211,0)</f>
        <v>0</v>
      </c>
      <c r="BF211" s="191">
        <f>IF(N211="znížená",J211,0)</f>
        <v>0</v>
      </c>
      <c r="BG211" s="191">
        <f>IF(N211="zákl. prenesená",J211,0)</f>
        <v>0</v>
      </c>
      <c r="BH211" s="191">
        <f>IF(N211="zníž. prenesená",J211,0)</f>
        <v>0</v>
      </c>
      <c r="BI211" s="191">
        <f>IF(N211="nulová",J211,0)</f>
        <v>0</v>
      </c>
      <c r="BJ211" s="19" t="s">
        <v>171</v>
      </c>
      <c r="BK211" s="191">
        <f>ROUND(I211*H211,2)</f>
        <v>0</v>
      </c>
      <c r="BL211" s="19" t="s">
        <v>91</v>
      </c>
      <c r="BM211" s="190" t="s">
        <v>4812</v>
      </c>
    </row>
    <row r="212" s="2" customFormat="1" ht="24.15" customHeight="1">
      <c r="A212" s="38"/>
      <c r="B212" s="177"/>
      <c r="C212" s="201" t="s">
        <v>751</v>
      </c>
      <c r="D212" s="201" t="s">
        <v>201</v>
      </c>
      <c r="E212" s="202" t="s">
        <v>4813</v>
      </c>
      <c r="F212" s="203" t="s">
        <v>4814</v>
      </c>
      <c r="G212" s="204" t="s">
        <v>222</v>
      </c>
      <c r="H212" s="205">
        <v>62</v>
      </c>
      <c r="I212" s="206"/>
      <c r="J212" s="207">
        <f>ROUND(I212*H212,2)</f>
        <v>0</v>
      </c>
      <c r="K212" s="208"/>
      <c r="L212" s="209"/>
      <c r="M212" s="210" t="s">
        <v>1</v>
      </c>
      <c r="N212" s="211" t="s">
        <v>42</v>
      </c>
      <c r="O212" s="78"/>
      <c r="P212" s="188">
        <f>O212*H212</f>
        <v>0</v>
      </c>
      <c r="Q212" s="188">
        <v>0</v>
      </c>
      <c r="R212" s="188">
        <f>Q212*H212</f>
        <v>0</v>
      </c>
      <c r="S212" s="188">
        <v>0</v>
      </c>
      <c r="T212" s="189">
        <f>S212*H212</f>
        <v>0</v>
      </c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R212" s="190" t="s">
        <v>103</v>
      </c>
      <c r="AT212" s="190" t="s">
        <v>201</v>
      </c>
      <c r="AU212" s="190" t="s">
        <v>171</v>
      </c>
      <c r="AY212" s="19" t="s">
        <v>165</v>
      </c>
      <c r="BE212" s="191">
        <f>IF(N212="základná",J212,0)</f>
        <v>0</v>
      </c>
      <c r="BF212" s="191">
        <f>IF(N212="znížená",J212,0)</f>
        <v>0</v>
      </c>
      <c r="BG212" s="191">
        <f>IF(N212="zákl. prenesená",J212,0)</f>
        <v>0</v>
      </c>
      <c r="BH212" s="191">
        <f>IF(N212="zníž. prenesená",J212,0)</f>
        <v>0</v>
      </c>
      <c r="BI212" s="191">
        <f>IF(N212="nulová",J212,0)</f>
        <v>0</v>
      </c>
      <c r="BJ212" s="19" t="s">
        <v>171</v>
      </c>
      <c r="BK212" s="191">
        <f>ROUND(I212*H212,2)</f>
        <v>0</v>
      </c>
      <c r="BL212" s="19" t="s">
        <v>91</v>
      </c>
      <c r="BM212" s="190" t="s">
        <v>4815</v>
      </c>
    </row>
    <row r="213" s="2" customFormat="1" ht="24.15" customHeight="1">
      <c r="A213" s="38"/>
      <c r="B213" s="177"/>
      <c r="C213" s="201" t="s">
        <v>767</v>
      </c>
      <c r="D213" s="201" t="s">
        <v>201</v>
      </c>
      <c r="E213" s="202" t="s">
        <v>4816</v>
      </c>
      <c r="F213" s="203" t="s">
        <v>4817</v>
      </c>
      <c r="G213" s="204" t="s">
        <v>222</v>
      </c>
      <c r="H213" s="205">
        <v>81</v>
      </c>
      <c r="I213" s="206"/>
      <c r="J213" s="207">
        <f>ROUND(I213*H213,2)</f>
        <v>0</v>
      </c>
      <c r="K213" s="208"/>
      <c r="L213" s="209"/>
      <c r="M213" s="210" t="s">
        <v>1</v>
      </c>
      <c r="N213" s="211" t="s">
        <v>42</v>
      </c>
      <c r="O213" s="78"/>
      <c r="P213" s="188">
        <f>O213*H213</f>
        <v>0</v>
      </c>
      <c r="Q213" s="188">
        <v>0</v>
      </c>
      <c r="R213" s="188">
        <f>Q213*H213</f>
        <v>0</v>
      </c>
      <c r="S213" s="188">
        <v>0</v>
      </c>
      <c r="T213" s="189">
        <f>S213*H213</f>
        <v>0</v>
      </c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R213" s="190" t="s">
        <v>103</v>
      </c>
      <c r="AT213" s="190" t="s">
        <v>201</v>
      </c>
      <c r="AU213" s="190" t="s">
        <v>171</v>
      </c>
      <c r="AY213" s="19" t="s">
        <v>165</v>
      </c>
      <c r="BE213" s="191">
        <f>IF(N213="základná",J213,0)</f>
        <v>0</v>
      </c>
      <c r="BF213" s="191">
        <f>IF(N213="znížená",J213,0)</f>
        <v>0</v>
      </c>
      <c r="BG213" s="191">
        <f>IF(N213="zákl. prenesená",J213,0)</f>
        <v>0</v>
      </c>
      <c r="BH213" s="191">
        <f>IF(N213="zníž. prenesená",J213,0)</f>
        <v>0</v>
      </c>
      <c r="BI213" s="191">
        <f>IF(N213="nulová",J213,0)</f>
        <v>0</v>
      </c>
      <c r="BJ213" s="19" t="s">
        <v>171</v>
      </c>
      <c r="BK213" s="191">
        <f>ROUND(I213*H213,2)</f>
        <v>0</v>
      </c>
      <c r="BL213" s="19" t="s">
        <v>91</v>
      </c>
      <c r="BM213" s="190" t="s">
        <v>4818</v>
      </c>
    </row>
    <row r="214" s="2" customFormat="1" ht="24.15" customHeight="1">
      <c r="A214" s="38"/>
      <c r="B214" s="177"/>
      <c r="C214" s="201" t="s">
        <v>775</v>
      </c>
      <c r="D214" s="201" t="s">
        <v>201</v>
      </c>
      <c r="E214" s="202" t="s">
        <v>4819</v>
      </c>
      <c r="F214" s="203" t="s">
        <v>4820</v>
      </c>
      <c r="G214" s="204" t="s">
        <v>222</v>
      </c>
      <c r="H214" s="205">
        <v>101</v>
      </c>
      <c r="I214" s="206"/>
      <c r="J214" s="207">
        <f>ROUND(I214*H214,2)</f>
        <v>0</v>
      </c>
      <c r="K214" s="208"/>
      <c r="L214" s="209"/>
      <c r="M214" s="210" t="s">
        <v>1</v>
      </c>
      <c r="N214" s="211" t="s">
        <v>42</v>
      </c>
      <c r="O214" s="78"/>
      <c r="P214" s="188">
        <f>O214*H214</f>
        <v>0</v>
      </c>
      <c r="Q214" s="188">
        <v>0</v>
      </c>
      <c r="R214" s="188">
        <f>Q214*H214</f>
        <v>0</v>
      </c>
      <c r="S214" s="188">
        <v>0</v>
      </c>
      <c r="T214" s="189">
        <f>S214*H214</f>
        <v>0</v>
      </c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R214" s="190" t="s">
        <v>103</v>
      </c>
      <c r="AT214" s="190" t="s">
        <v>201</v>
      </c>
      <c r="AU214" s="190" t="s">
        <v>171</v>
      </c>
      <c r="AY214" s="19" t="s">
        <v>165</v>
      </c>
      <c r="BE214" s="191">
        <f>IF(N214="základná",J214,0)</f>
        <v>0</v>
      </c>
      <c r="BF214" s="191">
        <f>IF(N214="znížená",J214,0)</f>
        <v>0</v>
      </c>
      <c r="BG214" s="191">
        <f>IF(N214="zákl. prenesená",J214,0)</f>
        <v>0</v>
      </c>
      <c r="BH214" s="191">
        <f>IF(N214="zníž. prenesená",J214,0)</f>
        <v>0</v>
      </c>
      <c r="BI214" s="191">
        <f>IF(N214="nulová",J214,0)</f>
        <v>0</v>
      </c>
      <c r="BJ214" s="19" t="s">
        <v>171</v>
      </c>
      <c r="BK214" s="191">
        <f>ROUND(I214*H214,2)</f>
        <v>0</v>
      </c>
      <c r="BL214" s="19" t="s">
        <v>91</v>
      </c>
      <c r="BM214" s="190" t="s">
        <v>4821</v>
      </c>
    </row>
    <row r="215" s="2" customFormat="1" ht="24.15" customHeight="1">
      <c r="A215" s="38"/>
      <c r="B215" s="177"/>
      <c r="C215" s="201" t="s">
        <v>782</v>
      </c>
      <c r="D215" s="201" t="s">
        <v>201</v>
      </c>
      <c r="E215" s="202" t="s">
        <v>4822</v>
      </c>
      <c r="F215" s="203" t="s">
        <v>4823</v>
      </c>
      <c r="G215" s="204" t="s">
        <v>222</v>
      </c>
      <c r="H215" s="205">
        <v>60</v>
      </c>
      <c r="I215" s="206"/>
      <c r="J215" s="207">
        <f>ROUND(I215*H215,2)</f>
        <v>0</v>
      </c>
      <c r="K215" s="208"/>
      <c r="L215" s="209"/>
      <c r="M215" s="210" t="s">
        <v>1</v>
      </c>
      <c r="N215" s="211" t="s">
        <v>42</v>
      </c>
      <c r="O215" s="78"/>
      <c r="P215" s="188">
        <f>O215*H215</f>
        <v>0</v>
      </c>
      <c r="Q215" s="188">
        <v>0</v>
      </c>
      <c r="R215" s="188">
        <f>Q215*H215</f>
        <v>0</v>
      </c>
      <c r="S215" s="188">
        <v>0</v>
      </c>
      <c r="T215" s="189">
        <f>S215*H215</f>
        <v>0</v>
      </c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R215" s="190" t="s">
        <v>103</v>
      </c>
      <c r="AT215" s="190" t="s">
        <v>201</v>
      </c>
      <c r="AU215" s="190" t="s">
        <v>171</v>
      </c>
      <c r="AY215" s="19" t="s">
        <v>165</v>
      </c>
      <c r="BE215" s="191">
        <f>IF(N215="základná",J215,0)</f>
        <v>0</v>
      </c>
      <c r="BF215" s="191">
        <f>IF(N215="znížená",J215,0)</f>
        <v>0</v>
      </c>
      <c r="BG215" s="191">
        <f>IF(N215="zákl. prenesená",J215,0)</f>
        <v>0</v>
      </c>
      <c r="BH215" s="191">
        <f>IF(N215="zníž. prenesená",J215,0)</f>
        <v>0</v>
      </c>
      <c r="BI215" s="191">
        <f>IF(N215="nulová",J215,0)</f>
        <v>0</v>
      </c>
      <c r="BJ215" s="19" t="s">
        <v>171</v>
      </c>
      <c r="BK215" s="191">
        <f>ROUND(I215*H215,2)</f>
        <v>0</v>
      </c>
      <c r="BL215" s="19" t="s">
        <v>91</v>
      </c>
      <c r="BM215" s="190" t="s">
        <v>4824</v>
      </c>
    </row>
    <row r="216" s="2" customFormat="1" ht="24.15" customHeight="1">
      <c r="A216" s="38"/>
      <c r="B216" s="177"/>
      <c r="C216" s="201" t="s">
        <v>789</v>
      </c>
      <c r="D216" s="201" t="s">
        <v>201</v>
      </c>
      <c r="E216" s="202" t="s">
        <v>4825</v>
      </c>
      <c r="F216" s="203" t="s">
        <v>4826</v>
      </c>
      <c r="G216" s="204" t="s">
        <v>222</v>
      </c>
      <c r="H216" s="205">
        <v>21</v>
      </c>
      <c r="I216" s="206"/>
      <c r="J216" s="207">
        <f>ROUND(I216*H216,2)</f>
        <v>0</v>
      </c>
      <c r="K216" s="208"/>
      <c r="L216" s="209"/>
      <c r="M216" s="210" t="s">
        <v>1</v>
      </c>
      <c r="N216" s="211" t="s">
        <v>42</v>
      </c>
      <c r="O216" s="78"/>
      <c r="P216" s="188">
        <f>O216*H216</f>
        <v>0</v>
      </c>
      <c r="Q216" s="188">
        <v>0</v>
      </c>
      <c r="R216" s="188">
        <f>Q216*H216</f>
        <v>0</v>
      </c>
      <c r="S216" s="188">
        <v>0</v>
      </c>
      <c r="T216" s="189">
        <f>S216*H216</f>
        <v>0</v>
      </c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R216" s="190" t="s">
        <v>103</v>
      </c>
      <c r="AT216" s="190" t="s">
        <v>201</v>
      </c>
      <c r="AU216" s="190" t="s">
        <v>171</v>
      </c>
      <c r="AY216" s="19" t="s">
        <v>165</v>
      </c>
      <c r="BE216" s="191">
        <f>IF(N216="základná",J216,0)</f>
        <v>0</v>
      </c>
      <c r="BF216" s="191">
        <f>IF(N216="znížená",J216,0)</f>
        <v>0</v>
      </c>
      <c r="BG216" s="191">
        <f>IF(N216="zákl. prenesená",J216,0)</f>
        <v>0</v>
      </c>
      <c r="BH216" s="191">
        <f>IF(N216="zníž. prenesená",J216,0)</f>
        <v>0</v>
      </c>
      <c r="BI216" s="191">
        <f>IF(N216="nulová",J216,0)</f>
        <v>0</v>
      </c>
      <c r="BJ216" s="19" t="s">
        <v>171</v>
      </c>
      <c r="BK216" s="191">
        <f>ROUND(I216*H216,2)</f>
        <v>0</v>
      </c>
      <c r="BL216" s="19" t="s">
        <v>91</v>
      </c>
      <c r="BM216" s="190" t="s">
        <v>4827</v>
      </c>
    </row>
    <row r="217" s="2" customFormat="1" ht="24.15" customHeight="1">
      <c r="A217" s="38"/>
      <c r="B217" s="177"/>
      <c r="C217" s="201" t="s">
        <v>795</v>
      </c>
      <c r="D217" s="201" t="s">
        <v>201</v>
      </c>
      <c r="E217" s="202" t="s">
        <v>4828</v>
      </c>
      <c r="F217" s="203" t="s">
        <v>4829</v>
      </c>
      <c r="G217" s="204" t="s">
        <v>222</v>
      </c>
      <c r="H217" s="205">
        <v>24</v>
      </c>
      <c r="I217" s="206"/>
      <c r="J217" s="207">
        <f>ROUND(I217*H217,2)</f>
        <v>0</v>
      </c>
      <c r="K217" s="208"/>
      <c r="L217" s="209"/>
      <c r="M217" s="210" t="s">
        <v>1</v>
      </c>
      <c r="N217" s="211" t="s">
        <v>42</v>
      </c>
      <c r="O217" s="78"/>
      <c r="P217" s="188">
        <f>O217*H217</f>
        <v>0</v>
      </c>
      <c r="Q217" s="188">
        <v>0</v>
      </c>
      <c r="R217" s="188">
        <f>Q217*H217</f>
        <v>0</v>
      </c>
      <c r="S217" s="188">
        <v>0</v>
      </c>
      <c r="T217" s="189">
        <f>S217*H217</f>
        <v>0</v>
      </c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R217" s="190" t="s">
        <v>103</v>
      </c>
      <c r="AT217" s="190" t="s">
        <v>201</v>
      </c>
      <c r="AU217" s="190" t="s">
        <v>171</v>
      </c>
      <c r="AY217" s="19" t="s">
        <v>165</v>
      </c>
      <c r="BE217" s="191">
        <f>IF(N217="základná",J217,0)</f>
        <v>0</v>
      </c>
      <c r="BF217" s="191">
        <f>IF(N217="znížená",J217,0)</f>
        <v>0</v>
      </c>
      <c r="BG217" s="191">
        <f>IF(N217="zákl. prenesená",J217,0)</f>
        <v>0</v>
      </c>
      <c r="BH217" s="191">
        <f>IF(N217="zníž. prenesená",J217,0)</f>
        <v>0</v>
      </c>
      <c r="BI217" s="191">
        <f>IF(N217="nulová",J217,0)</f>
        <v>0</v>
      </c>
      <c r="BJ217" s="19" t="s">
        <v>171</v>
      </c>
      <c r="BK217" s="191">
        <f>ROUND(I217*H217,2)</f>
        <v>0</v>
      </c>
      <c r="BL217" s="19" t="s">
        <v>91</v>
      </c>
      <c r="BM217" s="190" t="s">
        <v>4830</v>
      </c>
    </row>
    <row r="218" s="2" customFormat="1" ht="24.15" customHeight="1">
      <c r="A218" s="38"/>
      <c r="B218" s="177"/>
      <c r="C218" s="201" t="s">
        <v>799</v>
      </c>
      <c r="D218" s="201" t="s">
        <v>201</v>
      </c>
      <c r="E218" s="202" t="s">
        <v>4831</v>
      </c>
      <c r="F218" s="203" t="s">
        <v>4832</v>
      </c>
      <c r="G218" s="204" t="s">
        <v>222</v>
      </c>
      <c r="H218" s="205">
        <v>58</v>
      </c>
      <c r="I218" s="206"/>
      <c r="J218" s="207">
        <f>ROUND(I218*H218,2)</f>
        <v>0</v>
      </c>
      <c r="K218" s="208"/>
      <c r="L218" s="209"/>
      <c r="M218" s="210" t="s">
        <v>1</v>
      </c>
      <c r="N218" s="211" t="s">
        <v>42</v>
      </c>
      <c r="O218" s="78"/>
      <c r="P218" s="188">
        <f>O218*H218</f>
        <v>0</v>
      </c>
      <c r="Q218" s="188">
        <v>0</v>
      </c>
      <c r="R218" s="188">
        <f>Q218*H218</f>
        <v>0</v>
      </c>
      <c r="S218" s="188">
        <v>0</v>
      </c>
      <c r="T218" s="189">
        <f>S218*H218</f>
        <v>0</v>
      </c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R218" s="190" t="s">
        <v>103</v>
      </c>
      <c r="AT218" s="190" t="s">
        <v>201</v>
      </c>
      <c r="AU218" s="190" t="s">
        <v>171</v>
      </c>
      <c r="AY218" s="19" t="s">
        <v>165</v>
      </c>
      <c r="BE218" s="191">
        <f>IF(N218="základná",J218,0)</f>
        <v>0</v>
      </c>
      <c r="BF218" s="191">
        <f>IF(N218="znížená",J218,0)</f>
        <v>0</v>
      </c>
      <c r="BG218" s="191">
        <f>IF(N218="zákl. prenesená",J218,0)</f>
        <v>0</v>
      </c>
      <c r="BH218" s="191">
        <f>IF(N218="zníž. prenesená",J218,0)</f>
        <v>0</v>
      </c>
      <c r="BI218" s="191">
        <f>IF(N218="nulová",J218,0)</f>
        <v>0</v>
      </c>
      <c r="BJ218" s="19" t="s">
        <v>171</v>
      </c>
      <c r="BK218" s="191">
        <f>ROUND(I218*H218,2)</f>
        <v>0</v>
      </c>
      <c r="BL218" s="19" t="s">
        <v>91</v>
      </c>
      <c r="BM218" s="190" t="s">
        <v>4833</v>
      </c>
    </row>
    <row r="219" s="2" customFormat="1" ht="24.15" customHeight="1">
      <c r="A219" s="38"/>
      <c r="B219" s="177"/>
      <c r="C219" s="201" t="s">
        <v>807</v>
      </c>
      <c r="D219" s="201" t="s">
        <v>201</v>
      </c>
      <c r="E219" s="202" t="s">
        <v>4834</v>
      </c>
      <c r="F219" s="203" t="s">
        <v>4835</v>
      </c>
      <c r="G219" s="204" t="s">
        <v>222</v>
      </c>
      <c r="H219" s="205">
        <v>32</v>
      </c>
      <c r="I219" s="206"/>
      <c r="J219" s="207">
        <f>ROUND(I219*H219,2)</f>
        <v>0</v>
      </c>
      <c r="K219" s="208"/>
      <c r="L219" s="209"/>
      <c r="M219" s="210" t="s">
        <v>1</v>
      </c>
      <c r="N219" s="211" t="s">
        <v>42</v>
      </c>
      <c r="O219" s="78"/>
      <c r="P219" s="188">
        <f>O219*H219</f>
        <v>0</v>
      </c>
      <c r="Q219" s="188">
        <v>0</v>
      </c>
      <c r="R219" s="188">
        <f>Q219*H219</f>
        <v>0</v>
      </c>
      <c r="S219" s="188">
        <v>0</v>
      </c>
      <c r="T219" s="189">
        <f>S219*H219</f>
        <v>0</v>
      </c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R219" s="190" t="s">
        <v>103</v>
      </c>
      <c r="AT219" s="190" t="s">
        <v>201</v>
      </c>
      <c r="AU219" s="190" t="s">
        <v>171</v>
      </c>
      <c r="AY219" s="19" t="s">
        <v>165</v>
      </c>
      <c r="BE219" s="191">
        <f>IF(N219="základná",J219,0)</f>
        <v>0</v>
      </c>
      <c r="BF219" s="191">
        <f>IF(N219="znížená",J219,0)</f>
        <v>0</v>
      </c>
      <c r="BG219" s="191">
        <f>IF(N219="zákl. prenesená",J219,0)</f>
        <v>0</v>
      </c>
      <c r="BH219" s="191">
        <f>IF(N219="zníž. prenesená",J219,0)</f>
        <v>0</v>
      </c>
      <c r="BI219" s="191">
        <f>IF(N219="nulová",J219,0)</f>
        <v>0</v>
      </c>
      <c r="BJ219" s="19" t="s">
        <v>171</v>
      </c>
      <c r="BK219" s="191">
        <f>ROUND(I219*H219,2)</f>
        <v>0</v>
      </c>
      <c r="BL219" s="19" t="s">
        <v>91</v>
      </c>
      <c r="BM219" s="190" t="s">
        <v>4836</v>
      </c>
    </row>
    <row r="220" s="2" customFormat="1" ht="24.15" customHeight="1">
      <c r="A220" s="38"/>
      <c r="B220" s="177"/>
      <c r="C220" s="178" t="s">
        <v>823</v>
      </c>
      <c r="D220" s="178" t="s">
        <v>167</v>
      </c>
      <c r="E220" s="179" t="s">
        <v>4837</v>
      </c>
      <c r="F220" s="180" t="s">
        <v>4838</v>
      </c>
      <c r="G220" s="181" t="s">
        <v>222</v>
      </c>
      <c r="H220" s="182">
        <v>711</v>
      </c>
      <c r="I220" s="183"/>
      <c r="J220" s="184">
        <f>ROUND(I220*H220,2)</f>
        <v>0</v>
      </c>
      <c r="K220" s="185"/>
      <c r="L220" s="39"/>
      <c r="M220" s="186" t="s">
        <v>1</v>
      </c>
      <c r="N220" s="187" t="s">
        <v>42</v>
      </c>
      <c r="O220" s="78"/>
      <c r="P220" s="188">
        <f>O220*H220</f>
        <v>0</v>
      </c>
      <c r="Q220" s="188">
        <v>0</v>
      </c>
      <c r="R220" s="188">
        <f>Q220*H220</f>
        <v>0</v>
      </c>
      <c r="S220" s="188">
        <v>0</v>
      </c>
      <c r="T220" s="189">
        <f>S220*H220</f>
        <v>0</v>
      </c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R220" s="190" t="s">
        <v>91</v>
      </c>
      <c r="AT220" s="190" t="s">
        <v>167</v>
      </c>
      <c r="AU220" s="190" t="s">
        <v>171</v>
      </c>
      <c r="AY220" s="19" t="s">
        <v>165</v>
      </c>
      <c r="BE220" s="191">
        <f>IF(N220="základná",J220,0)</f>
        <v>0</v>
      </c>
      <c r="BF220" s="191">
        <f>IF(N220="znížená",J220,0)</f>
        <v>0</v>
      </c>
      <c r="BG220" s="191">
        <f>IF(N220="zákl. prenesená",J220,0)</f>
        <v>0</v>
      </c>
      <c r="BH220" s="191">
        <f>IF(N220="zníž. prenesená",J220,0)</f>
        <v>0</v>
      </c>
      <c r="BI220" s="191">
        <f>IF(N220="nulová",J220,0)</f>
        <v>0</v>
      </c>
      <c r="BJ220" s="19" t="s">
        <v>171</v>
      </c>
      <c r="BK220" s="191">
        <f>ROUND(I220*H220,2)</f>
        <v>0</v>
      </c>
      <c r="BL220" s="19" t="s">
        <v>91</v>
      </c>
      <c r="BM220" s="190" t="s">
        <v>4839</v>
      </c>
    </row>
    <row r="221" s="2" customFormat="1" ht="16.5" customHeight="1">
      <c r="A221" s="38"/>
      <c r="B221" s="177"/>
      <c r="C221" s="178" t="s">
        <v>835</v>
      </c>
      <c r="D221" s="178" t="s">
        <v>167</v>
      </c>
      <c r="E221" s="179" t="s">
        <v>4840</v>
      </c>
      <c r="F221" s="180" t="s">
        <v>4841</v>
      </c>
      <c r="G221" s="181" t="s">
        <v>2439</v>
      </c>
      <c r="H221" s="182">
        <v>1</v>
      </c>
      <c r="I221" s="183"/>
      <c r="J221" s="184">
        <f>ROUND(I221*H221,2)</f>
        <v>0</v>
      </c>
      <c r="K221" s="185"/>
      <c r="L221" s="39"/>
      <c r="M221" s="186" t="s">
        <v>1</v>
      </c>
      <c r="N221" s="187" t="s">
        <v>42</v>
      </c>
      <c r="O221" s="78"/>
      <c r="P221" s="188">
        <f>O221*H221</f>
        <v>0</v>
      </c>
      <c r="Q221" s="188">
        <v>0</v>
      </c>
      <c r="R221" s="188">
        <f>Q221*H221</f>
        <v>0</v>
      </c>
      <c r="S221" s="188">
        <v>0</v>
      </c>
      <c r="T221" s="189">
        <f>S221*H221</f>
        <v>0</v>
      </c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R221" s="190" t="s">
        <v>91</v>
      </c>
      <c r="AT221" s="190" t="s">
        <v>167</v>
      </c>
      <c r="AU221" s="190" t="s">
        <v>171</v>
      </c>
      <c r="AY221" s="19" t="s">
        <v>165</v>
      </c>
      <c r="BE221" s="191">
        <f>IF(N221="základná",J221,0)</f>
        <v>0</v>
      </c>
      <c r="BF221" s="191">
        <f>IF(N221="znížená",J221,0)</f>
        <v>0</v>
      </c>
      <c r="BG221" s="191">
        <f>IF(N221="zákl. prenesená",J221,0)</f>
        <v>0</v>
      </c>
      <c r="BH221" s="191">
        <f>IF(N221="zníž. prenesená",J221,0)</f>
        <v>0</v>
      </c>
      <c r="BI221" s="191">
        <f>IF(N221="nulová",J221,0)</f>
        <v>0</v>
      </c>
      <c r="BJ221" s="19" t="s">
        <v>171</v>
      </c>
      <c r="BK221" s="191">
        <f>ROUND(I221*H221,2)</f>
        <v>0</v>
      </c>
      <c r="BL221" s="19" t="s">
        <v>91</v>
      </c>
      <c r="BM221" s="190" t="s">
        <v>4842</v>
      </c>
    </row>
    <row r="222" s="2" customFormat="1" ht="16.5" customHeight="1">
      <c r="A222" s="38"/>
      <c r="B222" s="177"/>
      <c r="C222" s="178" t="s">
        <v>840</v>
      </c>
      <c r="D222" s="178" t="s">
        <v>167</v>
      </c>
      <c r="E222" s="179" t="s">
        <v>4843</v>
      </c>
      <c r="F222" s="180" t="s">
        <v>4844</v>
      </c>
      <c r="G222" s="181" t="s">
        <v>2439</v>
      </c>
      <c r="H222" s="182">
        <v>1</v>
      </c>
      <c r="I222" s="183"/>
      <c r="J222" s="184">
        <f>ROUND(I222*H222,2)</f>
        <v>0</v>
      </c>
      <c r="K222" s="185"/>
      <c r="L222" s="39"/>
      <c r="M222" s="186" t="s">
        <v>1</v>
      </c>
      <c r="N222" s="187" t="s">
        <v>42</v>
      </c>
      <c r="O222" s="78"/>
      <c r="P222" s="188">
        <f>O222*H222</f>
        <v>0</v>
      </c>
      <c r="Q222" s="188">
        <v>0</v>
      </c>
      <c r="R222" s="188">
        <f>Q222*H222</f>
        <v>0</v>
      </c>
      <c r="S222" s="188">
        <v>0</v>
      </c>
      <c r="T222" s="189">
        <f>S222*H222</f>
        <v>0</v>
      </c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R222" s="190" t="s">
        <v>91</v>
      </c>
      <c r="AT222" s="190" t="s">
        <v>167</v>
      </c>
      <c r="AU222" s="190" t="s">
        <v>171</v>
      </c>
      <c r="AY222" s="19" t="s">
        <v>165</v>
      </c>
      <c r="BE222" s="191">
        <f>IF(N222="základná",J222,0)</f>
        <v>0</v>
      </c>
      <c r="BF222" s="191">
        <f>IF(N222="znížená",J222,0)</f>
        <v>0</v>
      </c>
      <c r="BG222" s="191">
        <f>IF(N222="zákl. prenesená",J222,0)</f>
        <v>0</v>
      </c>
      <c r="BH222" s="191">
        <f>IF(N222="zníž. prenesená",J222,0)</f>
        <v>0</v>
      </c>
      <c r="BI222" s="191">
        <f>IF(N222="nulová",J222,0)</f>
        <v>0</v>
      </c>
      <c r="BJ222" s="19" t="s">
        <v>171</v>
      </c>
      <c r="BK222" s="191">
        <f>ROUND(I222*H222,2)</f>
        <v>0</v>
      </c>
      <c r="BL222" s="19" t="s">
        <v>91</v>
      </c>
      <c r="BM222" s="190" t="s">
        <v>4845</v>
      </c>
    </row>
    <row r="223" s="12" customFormat="1" ht="22.8" customHeight="1">
      <c r="A223" s="12"/>
      <c r="B223" s="164"/>
      <c r="C223" s="12"/>
      <c r="D223" s="165" t="s">
        <v>75</v>
      </c>
      <c r="E223" s="175" t="s">
        <v>4846</v>
      </c>
      <c r="F223" s="175" t="s">
        <v>4847</v>
      </c>
      <c r="G223" s="12"/>
      <c r="H223" s="12"/>
      <c r="I223" s="167"/>
      <c r="J223" s="176">
        <f>BK223</f>
        <v>0</v>
      </c>
      <c r="K223" s="12"/>
      <c r="L223" s="164"/>
      <c r="M223" s="169"/>
      <c r="N223" s="170"/>
      <c r="O223" s="170"/>
      <c r="P223" s="171">
        <f>SUM(P224:P226)</f>
        <v>0</v>
      </c>
      <c r="Q223" s="170"/>
      <c r="R223" s="171">
        <f>SUM(R224:R226)</f>
        <v>0</v>
      </c>
      <c r="S223" s="170"/>
      <c r="T223" s="172">
        <f>SUM(T224:T226)</f>
        <v>0</v>
      </c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R223" s="165" t="s">
        <v>88</v>
      </c>
      <c r="AT223" s="173" t="s">
        <v>75</v>
      </c>
      <c r="AU223" s="173" t="s">
        <v>81</v>
      </c>
      <c r="AY223" s="165" t="s">
        <v>165</v>
      </c>
      <c r="BK223" s="174">
        <f>SUM(BK224:BK226)</f>
        <v>0</v>
      </c>
    </row>
    <row r="224" s="2" customFormat="1" ht="33" customHeight="1">
      <c r="A224" s="38"/>
      <c r="B224" s="177"/>
      <c r="C224" s="178" t="s">
        <v>846</v>
      </c>
      <c r="D224" s="178" t="s">
        <v>167</v>
      </c>
      <c r="E224" s="179" t="s">
        <v>4848</v>
      </c>
      <c r="F224" s="180" t="s">
        <v>4849</v>
      </c>
      <c r="G224" s="181" t="s">
        <v>222</v>
      </c>
      <c r="H224" s="182">
        <v>570</v>
      </c>
      <c r="I224" s="183"/>
      <c r="J224" s="184">
        <f>ROUND(I224*H224,2)</f>
        <v>0</v>
      </c>
      <c r="K224" s="185"/>
      <c r="L224" s="39"/>
      <c r="M224" s="186" t="s">
        <v>1</v>
      </c>
      <c r="N224" s="187" t="s">
        <v>42</v>
      </c>
      <c r="O224" s="78"/>
      <c r="P224" s="188">
        <f>O224*H224</f>
        <v>0</v>
      </c>
      <c r="Q224" s="188">
        <v>0</v>
      </c>
      <c r="R224" s="188">
        <f>Q224*H224</f>
        <v>0</v>
      </c>
      <c r="S224" s="188">
        <v>0</v>
      </c>
      <c r="T224" s="189">
        <f>S224*H224</f>
        <v>0</v>
      </c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R224" s="190" t="s">
        <v>91</v>
      </c>
      <c r="AT224" s="190" t="s">
        <v>167</v>
      </c>
      <c r="AU224" s="190" t="s">
        <v>171</v>
      </c>
      <c r="AY224" s="19" t="s">
        <v>165</v>
      </c>
      <c r="BE224" s="191">
        <f>IF(N224="základná",J224,0)</f>
        <v>0</v>
      </c>
      <c r="BF224" s="191">
        <f>IF(N224="znížená",J224,0)</f>
        <v>0</v>
      </c>
      <c r="BG224" s="191">
        <f>IF(N224="zákl. prenesená",J224,0)</f>
        <v>0</v>
      </c>
      <c r="BH224" s="191">
        <f>IF(N224="zníž. prenesená",J224,0)</f>
        <v>0</v>
      </c>
      <c r="BI224" s="191">
        <f>IF(N224="nulová",J224,0)</f>
        <v>0</v>
      </c>
      <c r="BJ224" s="19" t="s">
        <v>171</v>
      </c>
      <c r="BK224" s="191">
        <f>ROUND(I224*H224,2)</f>
        <v>0</v>
      </c>
      <c r="BL224" s="19" t="s">
        <v>91</v>
      </c>
      <c r="BM224" s="190" t="s">
        <v>4850</v>
      </c>
    </row>
    <row r="225" s="2" customFormat="1" ht="33" customHeight="1">
      <c r="A225" s="38"/>
      <c r="B225" s="177"/>
      <c r="C225" s="178" t="s">
        <v>853</v>
      </c>
      <c r="D225" s="178" t="s">
        <v>167</v>
      </c>
      <c r="E225" s="179" t="s">
        <v>4851</v>
      </c>
      <c r="F225" s="180" t="s">
        <v>4852</v>
      </c>
      <c r="G225" s="181" t="s">
        <v>222</v>
      </c>
      <c r="H225" s="182">
        <v>135</v>
      </c>
      <c r="I225" s="183"/>
      <c r="J225" s="184">
        <f>ROUND(I225*H225,2)</f>
        <v>0</v>
      </c>
      <c r="K225" s="185"/>
      <c r="L225" s="39"/>
      <c r="M225" s="186" t="s">
        <v>1</v>
      </c>
      <c r="N225" s="187" t="s">
        <v>42</v>
      </c>
      <c r="O225" s="78"/>
      <c r="P225" s="188">
        <f>O225*H225</f>
        <v>0</v>
      </c>
      <c r="Q225" s="188">
        <v>0</v>
      </c>
      <c r="R225" s="188">
        <f>Q225*H225</f>
        <v>0</v>
      </c>
      <c r="S225" s="188">
        <v>0</v>
      </c>
      <c r="T225" s="189">
        <f>S225*H225</f>
        <v>0</v>
      </c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R225" s="190" t="s">
        <v>91</v>
      </c>
      <c r="AT225" s="190" t="s">
        <v>167</v>
      </c>
      <c r="AU225" s="190" t="s">
        <v>171</v>
      </c>
      <c r="AY225" s="19" t="s">
        <v>165</v>
      </c>
      <c r="BE225" s="191">
        <f>IF(N225="základná",J225,0)</f>
        <v>0</v>
      </c>
      <c r="BF225" s="191">
        <f>IF(N225="znížená",J225,0)</f>
        <v>0</v>
      </c>
      <c r="BG225" s="191">
        <f>IF(N225="zákl. prenesená",J225,0)</f>
        <v>0</v>
      </c>
      <c r="BH225" s="191">
        <f>IF(N225="zníž. prenesená",J225,0)</f>
        <v>0</v>
      </c>
      <c r="BI225" s="191">
        <f>IF(N225="nulová",J225,0)</f>
        <v>0</v>
      </c>
      <c r="BJ225" s="19" t="s">
        <v>171</v>
      </c>
      <c r="BK225" s="191">
        <f>ROUND(I225*H225,2)</f>
        <v>0</v>
      </c>
      <c r="BL225" s="19" t="s">
        <v>91</v>
      </c>
      <c r="BM225" s="190" t="s">
        <v>4853</v>
      </c>
    </row>
    <row r="226" s="2" customFormat="1" ht="24.15" customHeight="1">
      <c r="A226" s="38"/>
      <c r="B226" s="177"/>
      <c r="C226" s="178" t="s">
        <v>860</v>
      </c>
      <c r="D226" s="178" t="s">
        <v>167</v>
      </c>
      <c r="E226" s="179" t="s">
        <v>4854</v>
      </c>
      <c r="F226" s="180" t="s">
        <v>4855</v>
      </c>
      <c r="G226" s="181" t="s">
        <v>170</v>
      </c>
      <c r="H226" s="182">
        <v>150</v>
      </c>
      <c r="I226" s="183"/>
      <c r="J226" s="184">
        <f>ROUND(I226*H226,2)</f>
        <v>0</v>
      </c>
      <c r="K226" s="185"/>
      <c r="L226" s="39"/>
      <c r="M226" s="186" t="s">
        <v>1</v>
      </c>
      <c r="N226" s="187" t="s">
        <v>42</v>
      </c>
      <c r="O226" s="78"/>
      <c r="P226" s="188">
        <f>O226*H226</f>
        <v>0</v>
      </c>
      <c r="Q226" s="188">
        <v>0</v>
      </c>
      <c r="R226" s="188">
        <f>Q226*H226</f>
        <v>0</v>
      </c>
      <c r="S226" s="188">
        <v>0</v>
      </c>
      <c r="T226" s="189">
        <f>S226*H226</f>
        <v>0</v>
      </c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R226" s="190" t="s">
        <v>91</v>
      </c>
      <c r="AT226" s="190" t="s">
        <v>167</v>
      </c>
      <c r="AU226" s="190" t="s">
        <v>171</v>
      </c>
      <c r="AY226" s="19" t="s">
        <v>165</v>
      </c>
      <c r="BE226" s="191">
        <f>IF(N226="základná",J226,0)</f>
        <v>0</v>
      </c>
      <c r="BF226" s="191">
        <f>IF(N226="znížená",J226,0)</f>
        <v>0</v>
      </c>
      <c r="BG226" s="191">
        <f>IF(N226="zákl. prenesená",J226,0)</f>
        <v>0</v>
      </c>
      <c r="BH226" s="191">
        <f>IF(N226="zníž. prenesená",J226,0)</f>
        <v>0</v>
      </c>
      <c r="BI226" s="191">
        <f>IF(N226="nulová",J226,0)</f>
        <v>0</v>
      </c>
      <c r="BJ226" s="19" t="s">
        <v>171</v>
      </c>
      <c r="BK226" s="191">
        <f>ROUND(I226*H226,2)</f>
        <v>0</v>
      </c>
      <c r="BL226" s="19" t="s">
        <v>91</v>
      </c>
      <c r="BM226" s="190" t="s">
        <v>4856</v>
      </c>
    </row>
    <row r="227" s="12" customFormat="1" ht="22.8" customHeight="1">
      <c r="A227" s="12"/>
      <c r="B227" s="164"/>
      <c r="C227" s="12"/>
      <c r="D227" s="165" t="s">
        <v>75</v>
      </c>
      <c r="E227" s="175" t="s">
        <v>4857</v>
      </c>
      <c r="F227" s="175" t="s">
        <v>4858</v>
      </c>
      <c r="G227" s="12"/>
      <c r="H227" s="12"/>
      <c r="I227" s="167"/>
      <c r="J227" s="176">
        <f>BK227</f>
        <v>0</v>
      </c>
      <c r="K227" s="12"/>
      <c r="L227" s="164"/>
      <c r="M227" s="169"/>
      <c r="N227" s="170"/>
      <c r="O227" s="170"/>
      <c r="P227" s="171">
        <f>P228</f>
        <v>0</v>
      </c>
      <c r="Q227" s="170"/>
      <c r="R227" s="171">
        <f>R228</f>
        <v>0</v>
      </c>
      <c r="S227" s="170"/>
      <c r="T227" s="172">
        <f>T228</f>
        <v>0</v>
      </c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R227" s="165" t="s">
        <v>88</v>
      </c>
      <c r="AT227" s="173" t="s">
        <v>75</v>
      </c>
      <c r="AU227" s="173" t="s">
        <v>81</v>
      </c>
      <c r="AY227" s="165" t="s">
        <v>165</v>
      </c>
      <c r="BK227" s="174">
        <f>BK228</f>
        <v>0</v>
      </c>
    </row>
    <row r="228" s="2" customFormat="1" ht="16.5" customHeight="1">
      <c r="A228" s="38"/>
      <c r="B228" s="177"/>
      <c r="C228" s="178" t="s">
        <v>864</v>
      </c>
      <c r="D228" s="178" t="s">
        <v>167</v>
      </c>
      <c r="E228" s="179" t="s">
        <v>4859</v>
      </c>
      <c r="F228" s="180" t="s">
        <v>4860</v>
      </c>
      <c r="G228" s="181" t="s">
        <v>2439</v>
      </c>
      <c r="H228" s="182">
        <v>1</v>
      </c>
      <c r="I228" s="183"/>
      <c r="J228" s="184">
        <f>ROUND(I228*H228,2)</f>
        <v>0</v>
      </c>
      <c r="K228" s="185"/>
      <c r="L228" s="39"/>
      <c r="M228" s="186" t="s">
        <v>1</v>
      </c>
      <c r="N228" s="187" t="s">
        <v>42</v>
      </c>
      <c r="O228" s="78"/>
      <c r="P228" s="188">
        <f>O228*H228</f>
        <v>0</v>
      </c>
      <c r="Q228" s="188">
        <v>0</v>
      </c>
      <c r="R228" s="188">
        <f>Q228*H228</f>
        <v>0</v>
      </c>
      <c r="S228" s="188">
        <v>0</v>
      </c>
      <c r="T228" s="189">
        <f>S228*H228</f>
        <v>0</v>
      </c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R228" s="190" t="s">
        <v>91</v>
      </c>
      <c r="AT228" s="190" t="s">
        <v>167</v>
      </c>
      <c r="AU228" s="190" t="s">
        <v>171</v>
      </c>
      <c r="AY228" s="19" t="s">
        <v>165</v>
      </c>
      <c r="BE228" s="191">
        <f>IF(N228="základná",J228,0)</f>
        <v>0</v>
      </c>
      <c r="BF228" s="191">
        <f>IF(N228="znížená",J228,0)</f>
        <v>0</v>
      </c>
      <c r="BG228" s="191">
        <f>IF(N228="zákl. prenesená",J228,0)</f>
        <v>0</v>
      </c>
      <c r="BH228" s="191">
        <f>IF(N228="zníž. prenesená",J228,0)</f>
        <v>0</v>
      </c>
      <c r="BI228" s="191">
        <f>IF(N228="nulová",J228,0)</f>
        <v>0</v>
      </c>
      <c r="BJ228" s="19" t="s">
        <v>171</v>
      </c>
      <c r="BK228" s="191">
        <f>ROUND(I228*H228,2)</f>
        <v>0</v>
      </c>
      <c r="BL228" s="19" t="s">
        <v>91</v>
      </c>
      <c r="BM228" s="190" t="s">
        <v>4861</v>
      </c>
    </row>
    <row r="229" s="12" customFormat="1" ht="22.8" customHeight="1">
      <c r="A229" s="12"/>
      <c r="B229" s="164"/>
      <c r="C229" s="12"/>
      <c r="D229" s="165" t="s">
        <v>75</v>
      </c>
      <c r="E229" s="175" t="s">
        <v>4862</v>
      </c>
      <c r="F229" s="175" t="s">
        <v>4863</v>
      </c>
      <c r="G229" s="12"/>
      <c r="H229" s="12"/>
      <c r="I229" s="167"/>
      <c r="J229" s="176">
        <f>BK229</f>
        <v>0</v>
      </c>
      <c r="K229" s="12"/>
      <c r="L229" s="164"/>
      <c r="M229" s="169"/>
      <c r="N229" s="170"/>
      <c r="O229" s="170"/>
      <c r="P229" s="171">
        <f>SUM(P230:P235)</f>
        <v>0</v>
      </c>
      <c r="Q229" s="170"/>
      <c r="R229" s="171">
        <f>SUM(R230:R235)</f>
        <v>0</v>
      </c>
      <c r="S229" s="170"/>
      <c r="T229" s="172">
        <f>SUM(T230:T235)</f>
        <v>0</v>
      </c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R229" s="165" t="s">
        <v>88</v>
      </c>
      <c r="AT229" s="173" t="s">
        <v>75</v>
      </c>
      <c r="AU229" s="173" t="s">
        <v>81</v>
      </c>
      <c r="AY229" s="165" t="s">
        <v>165</v>
      </c>
      <c r="BK229" s="174">
        <f>SUM(BK230:BK235)</f>
        <v>0</v>
      </c>
    </row>
    <row r="230" s="2" customFormat="1" ht="24.15" customHeight="1">
      <c r="A230" s="38"/>
      <c r="B230" s="177"/>
      <c r="C230" s="201" t="s">
        <v>867</v>
      </c>
      <c r="D230" s="201" t="s">
        <v>201</v>
      </c>
      <c r="E230" s="202" t="s">
        <v>4864</v>
      </c>
      <c r="F230" s="203" t="s">
        <v>4865</v>
      </c>
      <c r="G230" s="204" t="s">
        <v>216</v>
      </c>
      <c r="H230" s="205">
        <v>2</v>
      </c>
      <c r="I230" s="206"/>
      <c r="J230" s="207">
        <f>ROUND(I230*H230,2)</f>
        <v>0</v>
      </c>
      <c r="K230" s="208"/>
      <c r="L230" s="209"/>
      <c r="M230" s="210" t="s">
        <v>1</v>
      </c>
      <c r="N230" s="211" t="s">
        <v>42</v>
      </c>
      <c r="O230" s="78"/>
      <c r="P230" s="188">
        <f>O230*H230</f>
        <v>0</v>
      </c>
      <c r="Q230" s="188">
        <v>0</v>
      </c>
      <c r="R230" s="188">
        <f>Q230*H230</f>
        <v>0</v>
      </c>
      <c r="S230" s="188">
        <v>0</v>
      </c>
      <c r="T230" s="189">
        <f>S230*H230</f>
        <v>0</v>
      </c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R230" s="190" t="s">
        <v>103</v>
      </c>
      <c r="AT230" s="190" t="s">
        <v>201</v>
      </c>
      <c r="AU230" s="190" t="s">
        <v>171</v>
      </c>
      <c r="AY230" s="19" t="s">
        <v>165</v>
      </c>
      <c r="BE230" s="191">
        <f>IF(N230="základná",J230,0)</f>
        <v>0</v>
      </c>
      <c r="BF230" s="191">
        <f>IF(N230="znížená",J230,0)</f>
        <v>0</v>
      </c>
      <c r="BG230" s="191">
        <f>IF(N230="zákl. prenesená",J230,0)</f>
        <v>0</v>
      </c>
      <c r="BH230" s="191">
        <f>IF(N230="zníž. prenesená",J230,0)</f>
        <v>0</v>
      </c>
      <c r="BI230" s="191">
        <f>IF(N230="nulová",J230,0)</f>
        <v>0</v>
      </c>
      <c r="BJ230" s="19" t="s">
        <v>171</v>
      </c>
      <c r="BK230" s="191">
        <f>ROUND(I230*H230,2)</f>
        <v>0</v>
      </c>
      <c r="BL230" s="19" t="s">
        <v>91</v>
      </c>
      <c r="BM230" s="190" t="s">
        <v>4866</v>
      </c>
    </row>
    <row r="231" s="2" customFormat="1" ht="24.15" customHeight="1">
      <c r="A231" s="38"/>
      <c r="B231" s="177"/>
      <c r="C231" s="201" t="s">
        <v>871</v>
      </c>
      <c r="D231" s="201" t="s">
        <v>201</v>
      </c>
      <c r="E231" s="202" t="s">
        <v>4867</v>
      </c>
      <c r="F231" s="203" t="s">
        <v>4868</v>
      </c>
      <c r="G231" s="204" t="s">
        <v>216</v>
      </c>
      <c r="H231" s="205">
        <v>2</v>
      </c>
      <c r="I231" s="206"/>
      <c r="J231" s="207">
        <f>ROUND(I231*H231,2)</f>
        <v>0</v>
      </c>
      <c r="K231" s="208"/>
      <c r="L231" s="209"/>
      <c r="M231" s="210" t="s">
        <v>1</v>
      </c>
      <c r="N231" s="211" t="s">
        <v>42</v>
      </c>
      <c r="O231" s="78"/>
      <c r="P231" s="188">
        <f>O231*H231</f>
        <v>0</v>
      </c>
      <c r="Q231" s="188">
        <v>0</v>
      </c>
      <c r="R231" s="188">
        <f>Q231*H231</f>
        <v>0</v>
      </c>
      <c r="S231" s="188">
        <v>0</v>
      </c>
      <c r="T231" s="189">
        <f>S231*H231</f>
        <v>0</v>
      </c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R231" s="190" t="s">
        <v>103</v>
      </c>
      <c r="AT231" s="190" t="s">
        <v>201</v>
      </c>
      <c r="AU231" s="190" t="s">
        <v>171</v>
      </c>
      <c r="AY231" s="19" t="s">
        <v>165</v>
      </c>
      <c r="BE231" s="191">
        <f>IF(N231="základná",J231,0)</f>
        <v>0</v>
      </c>
      <c r="BF231" s="191">
        <f>IF(N231="znížená",J231,0)</f>
        <v>0</v>
      </c>
      <c r="BG231" s="191">
        <f>IF(N231="zákl. prenesená",J231,0)</f>
        <v>0</v>
      </c>
      <c r="BH231" s="191">
        <f>IF(N231="zníž. prenesená",J231,0)</f>
        <v>0</v>
      </c>
      <c r="BI231" s="191">
        <f>IF(N231="nulová",J231,0)</f>
        <v>0</v>
      </c>
      <c r="BJ231" s="19" t="s">
        <v>171</v>
      </c>
      <c r="BK231" s="191">
        <f>ROUND(I231*H231,2)</f>
        <v>0</v>
      </c>
      <c r="BL231" s="19" t="s">
        <v>91</v>
      </c>
      <c r="BM231" s="190" t="s">
        <v>4869</v>
      </c>
    </row>
    <row r="232" s="2" customFormat="1" ht="16.5" customHeight="1">
      <c r="A232" s="38"/>
      <c r="B232" s="177"/>
      <c r="C232" s="201" t="s">
        <v>880</v>
      </c>
      <c r="D232" s="201" t="s">
        <v>201</v>
      </c>
      <c r="E232" s="202" t="s">
        <v>4870</v>
      </c>
      <c r="F232" s="203" t="s">
        <v>4871</v>
      </c>
      <c r="G232" s="204" t="s">
        <v>216</v>
      </c>
      <c r="H232" s="205">
        <v>2</v>
      </c>
      <c r="I232" s="206"/>
      <c r="J232" s="207">
        <f>ROUND(I232*H232,2)</f>
        <v>0</v>
      </c>
      <c r="K232" s="208"/>
      <c r="L232" s="209"/>
      <c r="M232" s="210" t="s">
        <v>1</v>
      </c>
      <c r="N232" s="211" t="s">
        <v>42</v>
      </c>
      <c r="O232" s="78"/>
      <c r="P232" s="188">
        <f>O232*H232</f>
        <v>0</v>
      </c>
      <c r="Q232" s="188">
        <v>0</v>
      </c>
      <c r="R232" s="188">
        <f>Q232*H232</f>
        <v>0</v>
      </c>
      <c r="S232" s="188">
        <v>0</v>
      </c>
      <c r="T232" s="189">
        <f>S232*H232</f>
        <v>0</v>
      </c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R232" s="190" t="s">
        <v>103</v>
      </c>
      <c r="AT232" s="190" t="s">
        <v>201</v>
      </c>
      <c r="AU232" s="190" t="s">
        <v>171</v>
      </c>
      <c r="AY232" s="19" t="s">
        <v>165</v>
      </c>
      <c r="BE232" s="191">
        <f>IF(N232="základná",J232,0)</f>
        <v>0</v>
      </c>
      <c r="BF232" s="191">
        <f>IF(N232="znížená",J232,0)</f>
        <v>0</v>
      </c>
      <c r="BG232" s="191">
        <f>IF(N232="zákl. prenesená",J232,0)</f>
        <v>0</v>
      </c>
      <c r="BH232" s="191">
        <f>IF(N232="zníž. prenesená",J232,0)</f>
        <v>0</v>
      </c>
      <c r="BI232" s="191">
        <f>IF(N232="nulová",J232,0)</f>
        <v>0</v>
      </c>
      <c r="BJ232" s="19" t="s">
        <v>171</v>
      </c>
      <c r="BK232" s="191">
        <f>ROUND(I232*H232,2)</f>
        <v>0</v>
      </c>
      <c r="BL232" s="19" t="s">
        <v>91</v>
      </c>
      <c r="BM232" s="190" t="s">
        <v>4872</v>
      </c>
    </row>
    <row r="233" s="2" customFormat="1" ht="16.5" customHeight="1">
      <c r="A233" s="38"/>
      <c r="B233" s="177"/>
      <c r="C233" s="201" t="s">
        <v>884</v>
      </c>
      <c r="D233" s="201" t="s">
        <v>201</v>
      </c>
      <c r="E233" s="202" t="s">
        <v>4873</v>
      </c>
      <c r="F233" s="203" t="s">
        <v>4874</v>
      </c>
      <c r="G233" s="204" t="s">
        <v>216</v>
      </c>
      <c r="H233" s="205">
        <v>1</v>
      </c>
      <c r="I233" s="206"/>
      <c r="J233" s="207">
        <f>ROUND(I233*H233,2)</f>
        <v>0</v>
      </c>
      <c r="K233" s="208"/>
      <c r="L233" s="209"/>
      <c r="M233" s="210" t="s">
        <v>1</v>
      </c>
      <c r="N233" s="211" t="s">
        <v>42</v>
      </c>
      <c r="O233" s="78"/>
      <c r="P233" s="188">
        <f>O233*H233</f>
        <v>0</v>
      </c>
      <c r="Q233" s="188">
        <v>0</v>
      </c>
      <c r="R233" s="188">
        <f>Q233*H233</f>
        <v>0</v>
      </c>
      <c r="S233" s="188">
        <v>0</v>
      </c>
      <c r="T233" s="189">
        <f>S233*H233</f>
        <v>0</v>
      </c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R233" s="190" t="s">
        <v>103</v>
      </c>
      <c r="AT233" s="190" t="s">
        <v>201</v>
      </c>
      <c r="AU233" s="190" t="s">
        <v>171</v>
      </c>
      <c r="AY233" s="19" t="s">
        <v>165</v>
      </c>
      <c r="BE233" s="191">
        <f>IF(N233="základná",J233,0)</f>
        <v>0</v>
      </c>
      <c r="BF233" s="191">
        <f>IF(N233="znížená",J233,0)</f>
        <v>0</v>
      </c>
      <c r="BG233" s="191">
        <f>IF(N233="zákl. prenesená",J233,0)</f>
        <v>0</v>
      </c>
      <c r="BH233" s="191">
        <f>IF(N233="zníž. prenesená",J233,0)</f>
        <v>0</v>
      </c>
      <c r="BI233" s="191">
        <f>IF(N233="nulová",J233,0)</f>
        <v>0</v>
      </c>
      <c r="BJ233" s="19" t="s">
        <v>171</v>
      </c>
      <c r="BK233" s="191">
        <f>ROUND(I233*H233,2)</f>
        <v>0</v>
      </c>
      <c r="BL233" s="19" t="s">
        <v>91</v>
      </c>
      <c r="BM233" s="190" t="s">
        <v>4875</v>
      </c>
    </row>
    <row r="234" s="2" customFormat="1" ht="16.5" customHeight="1">
      <c r="A234" s="38"/>
      <c r="B234" s="177"/>
      <c r="C234" s="178" t="s">
        <v>890</v>
      </c>
      <c r="D234" s="178" t="s">
        <v>167</v>
      </c>
      <c r="E234" s="179" t="s">
        <v>4876</v>
      </c>
      <c r="F234" s="180" t="s">
        <v>4877</v>
      </c>
      <c r="G234" s="181" t="s">
        <v>2439</v>
      </c>
      <c r="H234" s="182">
        <v>1</v>
      </c>
      <c r="I234" s="183"/>
      <c r="J234" s="184">
        <f>ROUND(I234*H234,2)</f>
        <v>0</v>
      </c>
      <c r="K234" s="185"/>
      <c r="L234" s="39"/>
      <c r="M234" s="186" t="s">
        <v>1</v>
      </c>
      <c r="N234" s="187" t="s">
        <v>42</v>
      </c>
      <c r="O234" s="78"/>
      <c r="P234" s="188">
        <f>O234*H234</f>
        <v>0</v>
      </c>
      <c r="Q234" s="188">
        <v>0</v>
      </c>
      <c r="R234" s="188">
        <f>Q234*H234</f>
        <v>0</v>
      </c>
      <c r="S234" s="188">
        <v>0</v>
      </c>
      <c r="T234" s="189">
        <f>S234*H234</f>
        <v>0</v>
      </c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R234" s="190" t="s">
        <v>91</v>
      </c>
      <c r="AT234" s="190" t="s">
        <v>167</v>
      </c>
      <c r="AU234" s="190" t="s">
        <v>171</v>
      </c>
      <c r="AY234" s="19" t="s">
        <v>165</v>
      </c>
      <c r="BE234" s="191">
        <f>IF(N234="základná",J234,0)</f>
        <v>0</v>
      </c>
      <c r="BF234" s="191">
        <f>IF(N234="znížená",J234,0)</f>
        <v>0</v>
      </c>
      <c r="BG234" s="191">
        <f>IF(N234="zákl. prenesená",J234,0)</f>
        <v>0</v>
      </c>
      <c r="BH234" s="191">
        <f>IF(N234="zníž. prenesená",J234,0)</f>
        <v>0</v>
      </c>
      <c r="BI234" s="191">
        <f>IF(N234="nulová",J234,0)</f>
        <v>0</v>
      </c>
      <c r="BJ234" s="19" t="s">
        <v>171</v>
      </c>
      <c r="BK234" s="191">
        <f>ROUND(I234*H234,2)</f>
        <v>0</v>
      </c>
      <c r="BL234" s="19" t="s">
        <v>91</v>
      </c>
      <c r="BM234" s="190" t="s">
        <v>4878</v>
      </c>
    </row>
    <row r="235" s="2" customFormat="1" ht="37.8" customHeight="1">
      <c r="A235" s="38"/>
      <c r="B235" s="177"/>
      <c r="C235" s="178" t="s">
        <v>894</v>
      </c>
      <c r="D235" s="178" t="s">
        <v>167</v>
      </c>
      <c r="E235" s="179" t="s">
        <v>4879</v>
      </c>
      <c r="F235" s="180" t="s">
        <v>4639</v>
      </c>
      <c r="G235" s="181" t="s">
        <v>2439</v>
      </c>
      <c r="H235" s="182">
        <v>1</v>
      </c>
      <c r="I235" s="183"/>
      <c r="J235" s="184">
        <f>ROUND(I235*H235,2)</f>
        <v>0</v>
      </c>
      <c r="K235" s="185"/>
      <c r="L235" s="39"/>
      <c r="M235" s="186" t="s">
        <v>1</v>
      </c>
      <c r="N235" s="187" t="s">
        <v>42</v>
      </c>
      <c r="O235" s="78"/>
      <c r="P235" s="188">
        <f>O235*H235</f>
        <v>0</v>
      </c>
      <c r="Q235" s="188">
        <v>0</v>
      </c>
      <c r="R235" s="188">
        <f>Q235*H235</f>
        <v>0</v>
      </c>
      <c r="S235" s="188">
        <v>0</v>
      </c>
      <c r="T235" s="189">
        <f>S235*H235</f>
        <v>0</v>
      </c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R235" s="190" t="s">
        <v>91</v>
      </c>
      <c r="AT235" s="190" t="s">
        <v>167</v>
      </c>
      <c r="AU235" s="190" t="s">
        <v>171</v>
      </c>
      <c r="AY235" s="19" t="s">
        <v>165</v>
      </c>
      <c r="BE235" s="191">
        <f>IF(N235="základná",J235,0)</f>
        <v>0</v>
      </c>
      <c r="BF235" s="191">
        <f>IF(N235="znížená",J235,0)</f>
        <v>0</v>
      </c>
      <c r="BG235" s="191">
        <f>IF(N235="zákl. prenesená",J235,0)</f>
        <v>0</v>
      </c>
      <c r="BH235" s="191">
        <f>IF(N235="zníž. prenesená",J235,0)</f>
        <v>0</v>
      </c>
      <c r="BI235" s="191">
        <f>IF(N235="nulová",J235,0)</f>
        <v>0</v>
      </c>
      <c r="BJ235" s="19" t="s">
        <v>171</v>
      </c>
      <c r="BK235" s="191">
        <f>ROUND(I235*H235,2)</f>
        <v>0</v>
      </c>
      <c r="BL235" s="19" t="s">
        <v>91</v>
      </c>
      <c r="BM235" s="190" t="s">
        <v>4880</v>
      </c>
    </row>
    <row r="236" s="12" customFormat="1" ht="22.8" customHeight="1">
      <c r="A236" s="12"/>
      <c r="B236" s="164"/>
      <c r="C236" s="12"/>
      <c r="D236" s="165" t="s">
        <v>75</v>
      </c>
      <c r="E236" s="175" t="s">
        <v>4881</v>
      </c>
      <c r="F236" s="175" t="s">
        <v>4754</v>
      </c>
      <c r="G236" s="12"/>
      <c r="H236" s="12"/>
      <c r="I236" s="167"/>
      <c r="J236" s="176">
        <f>BK236</f>
        <v>0</v>
      </c>
      <c r="K236" s="12"/>
      <c r="L236" s="164"/>
      <c r="M236" s="169"/>
      <c r="N236" s="170"/>
      <c r="O236" s="170"/>
      <c r="P236" s="171">
        <f>SUM(P237:P238)</f>
        <v>0</v>
      </c>
      <c r="Q236" s="170"/>
      <c r="R236" s="171">
        <f>SUM(R237:R238)</f>
        <v>0</v>
      </c>
      <c r="S236" s="170"/>
      <c r="T236" s="172">
        <f>SUM(T237:T238)</f>
        <v>0</v>
      </c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R236" s="165" t="s">
        <v>88</v>
      </c>
      <c r="AT236" s="173" t="s">
        <v>75</v>
      </c>
      <c r="AU236" s="173" t="s">
        <v>81</v>
      </c>
      <c r="AY236" s="165" t="s">
        <v>165</v>
      </c>
      <c r="BK236" s="174">
        <f>SUM(BK237:BK238)</f>
        <v>0</v>
      </c>
    </row>
    <row r="237" s="2" customFormat="1" ht="16.5" customHeight="1">
      <c r="A237" s="38"/>
      <c r="B237" s="177"/>
      <c r="C237" s="201" t="s">
        <v>898</v>
      </c>
      <c r="D237" s="201" t="s">
        <v>201</v>
      </c>
      <c r="E237" s="202" t="s">
        <v>4882</v>
      </c>
      <c r="F237" s="203" t="s">
        <v>4756</v>
      </c>
      <c r="G237" s="204" t="s">
        <v>662</v>
      </c>
      <c r="H237" s="205">
        <v>10</v>
      </c>
      <c r="I237" s="206"/>
      <c r="J237" s="207">
        <f>ROUND(I237*H237,2)</f>
        <v>0</v>
      </c>
      <c r="K237" s="208"/>
      <c r="L237" s="209"/>
      <c r="M237" s="210" t="s">
        <v>1</v>
      </c>
      <c r="N237" s="211" t="s">
        <v>42</v>
      </c>
      <c r="O237" s="78"/>
      <c r="P237" s="188">
        <f>O237*H237</f>
        <v>0</v>
      </c>
      <c r="Q237" s="188">
        <v>0</v>
      </c>
      <c r="R237" s="188">
        <f>Q237*H237</f>
        <v>0</v>
      </c>
      <c r="S237" s="188">
        <v>0</v>
      </c>
      <c r="T237" s="189">
        <f>S237*H237</f>
        <v>0</v>
      </c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R237" s="190" t="s">
        <v>103</v>
      </c>
      <c r="AT237" s="190" t="s">
        <v>201</v>
      </c>
      <c r="AU237" s="190" t="s">
        <v>171</v>
      </c>
      <c r="AY237" s="19" t="s">
        <v>165</v>
      </c>
      <c r="BE237" s="191">
        <f>IF(N237="základná",J237,0)</f>
        <v>0</v>
      </c>
      <c r="BF237" s="191">
        <f>IF(N237="znížená",J237,0)</f>
        <v>0</v>
      </c>
      <c r="BG237" s="191">
        <f>IF(N237="zákl. prenesená",J237,0)</f>
        <v>0</v>
      </c>
      <c r="BH237" s="191">
        <f>IF(N237="zníž. prenesená",J237,0)</f>
        <v>0</v>
      </c>
      <c r="BI237" s="191">
        <f>IF(N237="nulová",J237,0)</f>
        <v>0</v>
      </c>
      <c r="BJ237" s="19" t="s">
        <v>171</v>
      </c>
      <c r="BK237" s="191">
        <f>ROUND(I237*H237,2)</f>
        <v>0</v>
      </c>
      <c r="BL237" s="19" t="s">
        <v>91</v>
      </c>
      <c r="BM237" s="190" t="s">
        <v>4883</v>
      </c>
    </row>
    <row r="238" s="2" customFormat="1" ht="16.5" customHeight="1">
      <c r="A238" s="38"/>
      <c r="B238" s="177"/>
      <c r="C238" s="178" t="s">
        <v>902</v>
      </c>
      <c r="D238" s="178" t="s">
        <v>167</v>
      </c>
      <c r="E238" s="179" t="s">
        <v>4884</v>
      </c>
      <c r="F238" s="180" t="s">
        <v>4759</v>
      </c>
      <c r="G238" s="181" t="s">
        <v>2439</v>
      </c>
      <c r="H238" s="182">
        <v>1</v>
      </c>
      <c r="I238" s="183"/>
      <c r="J238" s="184">
        <f>ROUND(I238*H238,2)</f>
        <v>0</v>
      </c>
      <c r="K238" s="185"/>
      <c r="L238" s="39"/>
      <c r="M238" s="186" t="s">
        <v>1</v>
      </c>
      <c r="N238" s="187" t="s">
        <v>42</v>
      </c>
      <c r="O238" s="78"/>
      <c r="P238" s="188">
        <f>O238*H238</f>
        <v>0</v>
      </c>
      <c r="Q238" s="188">
        <v>0</v>
      </c>
      <c r="R238" s="188">
        <f>Q238*H238</f>
        <v>0</v>
      </c>
      <c r="S238" s="188">
        <v>0</v>
      </c>
      <c r="T238" s="189">
        <f>S238*H238</f>
        <v>0</v>
      </c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R238" s="190" t="s">
        <v>91</v>
      </c>
      <c r="AT238" s="190" t="s">
        <v>167</v>
      </c>
      <c r="AU238" s="190" t="s">
        <v>171</v>
      </c>
      <c r="AY238" s="19" t="s">
        <v>165</v>
      </c>
      <c r="BE238" s="191">
        <f>IF(N238="základná",J238,0)</f>
        <v>0</v>
      </c>
      <c r="BF238" s="191">
        <f>IF(N238="znížená",J238,0)</f>
        <v>0</v>
      </c>
      <c r="BG238" s="191">
        <f>IF(N238="zákl. prenesená",J238,0)</f>
        <v>0</v>
      </c>
      <c r="BH238" s="191">
        <f>IF(N238="zníž. prenesená",J238,0)</f>
        <v>0</v>
      </c>
      <c r="BI238" s="191">
        <f>IF(N238="nulová",J238,0)</f>
        <v>0</v>
      </c>
      <c r="BJ238" s="19" t="s">
        <v>171</v>
      </c>
      <c r="BK238" s="191">
        <f>ROUND(I238*H238,2)</f>
        <v>0</v>
      </c>
      <c r="BL238" s="19" t="s">
        <v>91</v>
      </c>
      <c r="BM238" s="190" t="s">
        <v>4885</v>
      </c>
    </row>
    <row r="239" s="12" customFormat="1" ht="22.8" customHeight="1">
      <c r="A239" s="12"/>
      <c r="B239" s="164"/>
      <c r="C239" s="12"/>
      <c r="D239" s="165" t="s">
        <v>75</v>
      </c>
      <c r="E239" s="175" t="s">
        <v>4886</v>
      </c>
      <c r="F239" s="175" t="s">
        <v>4762</v>
      </c>
      <c r="G239" s="12"/>
      <c r="H239" s="12"/>
      <c r="I239" s="167"/>
      <c r="J239" s="176">
        <f>BK239</f>
        <v>0</v>
      </c>
      <c r="K239" s="12"/>
      <c r="L239" s="164"/>
      <c r="M239" s="169"/>
      <c r="N239" s="170"/>
      <c r="O239" s="170"/>
      <c r="P239" s="171">
        <f>SUM(P240:P243)</f>
        <v>0</v>
      </c>
      <c r="Q239" s="170"/>
      <c r="R239" s="171">
        <f>SUM(R240:R243)</f>
        <v>0</v>
      </c>
      <c r="S239" s="170"/>
      <c r="T239" s="172">
        <f>SUM(T240:T243)</f>
        <v>0</v>
      </c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R239" s="165" t="s">
        <v>88</v>
      </c>
      <c r="AT239" s="173" t="s">
        <v>75</v>
      </c>
      <c r="AU239" s="173" t="s">
        <v>81</v>
      </c>
      <c r="AY239" s="165" t="s">
        <v>165</v>
      </c>
      <c r="BK239" s="174">
        <f>SUM(BK240:BK243)</f>
        <v>0</v>
      </c>
    </row>
    <row r="240" s="2" customFormat="1" ht="16.5" customHeight="1">
      <c r="A240" s="38"/>
      <c r="B240" s="177"/>
      <c r="C240" s="201" t="s">
        <v>907</v>
      </c>
      <c r="D240" s="201" t="s">
        <v>201</v>
      </c>
      <c r="E240" s="202" t="s">
        <v>4887</v>
      </c>
      <c r="F240" s="203" t="s">
        <v>4888</v>
      </c>
      <c r="G240" s="204" t="s">
        <v>222</v>
      </c>
      <c r="H240" s="205">
        <v>35</v>
      </c>
      <c r="I240" s="206"/>
      <c r="J240" s="207">
        <f>ROUND(I240*H240,2)</f>
        <v>0</v>
      </c>
      <c r="K240" s="208"/>
      <c r="L240" s="209"/>
      <c r="M240" s="210" t="s">
        <v>1</v>
      </c>
      <c r="N240" s="211" t="s">
        <v>42</v>
      </c>
      <c r="O240" s="78"/>
      <c r="P240" s="188">
        <f>O240*H240</f>
        <v>0</v>
      </c>
      <c r="Q240" s="188">
        <v>0</v>
      </c>
      <c r="R240" s="188">
        <f>Q240*H240</f>
        <v>0</v>
      </c>
      <c r="S240" s="188">
        <v>0</v>
      </c>
      <c r="T240" s="189">
        <f>S240*H240</f>
        <v>0</v>
      </c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R240" s="190" t="s">
        <v>103</v>
      </c>
      <c r="AT240" s="190" t="s">
        <v>201</v>
      </c>
      <c r="AU240" s="190" t="s">
        <v>171</v>
      </c>
      <c r="AY240" s="19" t="s">
        <v>165</v>
      </c>
      <c r="BE240" s="191">
        <f>IF(N240="základná",J240,0)</f>
        <v>0</v>
      </c>
      <c r="BF240" s="191">
        <f>IF(N240="znížená",J240,0)</f>
        <v>0</v>
      </c>
      <c r="BG240" s="191">
        <f>IF(N240="zákl. prenesená",J240,0)</f>
        <v>0</v>
      </c>
      <c r="BH240" s="191">
        <f>IF(N240="zníž. prenesená",J240,0)</f>
        <v>0</v>
      </c>
      <c r="BI240" s="191">
        <f>IF(N240="nulová",J240,0)</f>
        <v>0</v>
      </c>
      <c r="BJ240" s="19" t="s">
        <v>171</v>
      </c>
      <c r="BK240" s="191">
        <f>ROUND(I240*H240,2)</f>
        <v>0</v>
      </c>
      <c r="BL240" s="19" t="s">
        <v>91</v>
      </c>
      <c r="BM240" s="190" t="s">
        <v>4889</v>
      </c>
    </row>
    <row r="241" s="2" customFormat="1" ht="16.5" customHeight="1">
      <c r="A241" s="38"/>
      <c r="B241" s="177"/>
      <c r="C241" s="201" t="s">
        <v>911</v>
      </c>
      <c r="D241" s="201" t="s">
        <v>201</v>
      </c>
      <c r="E241" s="202" t="s">
        <v>4890</v>
      </c>
      <c r="F241" s="203" t="s">
        <v>4891</v>
      </c>
      <c r="G241" s="204" t="s">
        <v>222</v>
      </c>
      <c r="H241" s="205">
        <v>35</v>
      </c>
      <c r="I241" s="206"/>
      <c r="J241" s="207">
        <f>ROUND(I241*H241,2)</f>
        <v>0</v>
      </c>
      <c r="K241" s="208"/>
      <c r="L241" s="209"/>
      <c r="M241" s="210" t="s">
        <v>1</v>
      </c>
      <c r="N241" s="211" t="s">
        <v>42</v>
      </c>
      <c r="O241" s="78"/>
      <c r="P241" s="188">
        <f>O241*H241</f>
        <v>0</v>
      </c>
      <c r="Q241" s="188">
        <v>0</v>
      </c>
      <c r="R241" s="188">
        <f>Q241*H241</f>
        <v>0</v>
      </c>
      <c r="S241" s="188">
        <v>0</v>
      </c>
      <c r="T241" s="189">
        <f>S241*H241</f>
        <v>0</v>
      </c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R241" s="190" t="s">
        <v>103</v>
      </c>
      <c r="AT241" s="190" t="s">
        <v>201</v>
      </c>
      <c r="AU241" s="190" t="s">
        <v>171</v>
      </c>
      <c r="AY241" s="19" t="s">
        <v>165</v>
      </c>
      <c r="BE241" s="191">
        <f>IF(N241="základná",J241,0)</f>
        <v>0</v>
      </c>
      <c r="BF241" s="191">
        <f>IF(N241="znížená",J241,0)</f>
        <v>0</v>
      </c>
      <c r="BG241" s="191">
        <f>IF(N241="zákl. prenesená",J241,0)</f>
        <v>0</v>
      </c>
      <c r="BH241" s="191">
        <f>IF(N241="zníž. prenesená",J241,0)</f>
        <v>0</v>
      </c>
      <c r="BI241" s="191">
        <f>IF(N241="nulová",J241,0)</f>
        <v>0</v>
      </c>
      <c r="BJ241" s="19" t="s">
        <v>171</v>
      </c>
      <c r="BK241" s="191">
        <f>ROUND(I241*H241,2)</f>
        <v>0</v>
      </c>
      <c r="BL241" s="19" t="s">
        <v>91</v>
      </c>
      <c r="BM241" s="190" t="s">
        <v>4892</v>
      </c>
    </row>
    <row r="242" s="2" customFormat="1" ht="16.5" customHeight="1">
      <c r="A242" s="38"/>
      <c r="B242" s="177"/>
      <c r="C242" s="178" t="s">
        <v>916</v>
      </c>
      <c r="D242" s="178" t="s">
        <v>167</v>
      </c>
      <c r="E242" s="179" t="s">
        <v>4893</v>
      </c>
      <c r="F242" s="180" t="s">
        <v>4894</v>
      </c>
      <c r="G242" s="181" t="s">
        <v>2439</v>
      </c>
      <c r="H242" s="182">
        <v>1</v>
      </c>
      <c r="I242" s="183"/>
      <c r="J242" s="184">
        <f>ROUND(I242*H242,2)</f>
        <v>0</v>
      </c>
      <c r="K242" s="185"/>
      <c r="L242" s="39"/>
      <c r="M242" s="186" t="s">
        <v>1</v>
      </c>
      <c r="N242" s="187" t="s">
        <v>42</v>
      </c>
      <c r="O242" s="78"/>
      <c r="P242" s="188">
        <f>O242*H242</f>
        <v>0</v>
      </c>
      <c r="Q242" s="188">
        <v>0</v>
      </c>
      <c r="R242" s="188">
        <f>Q242*H242</f>
        <v>0</v>
      </c>
      <c r="S242" s="188">
        <v>0</v>
      </c>
      <c r="T242" s="189">
        <f>S242*H242</f>
        <v>0</v>
      </c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R242" s="190" t="s">
        <v>91</v>
      </c>
      <c r="AT242" s="190" t="s">
        <v>167</v>
      </c>
      <c r="AU242" s="190" t="s">
        <v>171</v>
      </c>
      <c r="AY242" s="19" t="s">
        <v>165</v>
      </c>
      <c r="BE242" s="191">
        <f>IF(N242="základná",J242,0)</f>
        <v>0</v>
      </c>
      <c r="BF242" s="191">
        <f>IF(N242="znížená",J242,0)</f>
        <v>0</v>
      </c>
      <c r="BG242" s="191">
        <f>IF(N242="zákl. prenesená",J242,0)</f>
        <v>0</v>
      </c>
      <c r="BH242" s="191">
        <f>IF(N242="zníž. prenesená",J242,0)</f>
        <v>0</v>
      </c>
      <c r="BI242" s="191">
        <f>IF(N242="nulová",J242,0)</f>
        <v>0</v>
      </c>
      <c r="BJ242" s="19" t="s">
        <v>171</v>
      </c>
      <c r="BK242" s="191">
        <f>ROUND(I242*H242,2)</f>
        <v>0</v>
      </c>
      <c r="BL242" s="19" t="s">
        <v>91</v>
      </c>
      <c r="BM242" s="190" t="s">
        <v>4895</v>
      </c>
    </row>
    <row r="243" s="2" customFormat="1" ht="24.15" customHeight="1">
      <c r="A243" s="38"/>
      <c r="B243" s="177"/>
      <c r="C243" s="178" t="s">
        <v>920</v>
      </c>
      <c r="D243" s="178" t="s">
        <v>167</v>
      </c>
      <c r="E243" s="179" t="s">
        <v>4896</v>
      </c>
      <c r="F243" s="180" t="s">
        <v>4803</v>
      </c>
      <c r="G243" s="181" t="s">
        <v>2439</v>
      </c>
      <c r="H243" s="182">
        <v>1</v>
      </c>
      <c r="I243" s="183"/>
      <c r="J243" s="184">
        <f>ROUND(I243*H243,2)</f>
        <v>0</v>
      </c>
      <c r="K243" s="185"/>
      <c r="L243" s="39"/>
      <c r="M243" s="186" t="s">
        <v>1</v>
      </c>
      <c r="N243" s="187" t="s">
        <v>42</v>
      </c>
      <c r="O243" s="78"/>
      <c r="P243" s="188">
        <f>O243*H243</f>
        <v>0</v>
      </c>
      <c r="Q243" s="188">
        <v>0</v>
      </c>
      <c r="R243" s="188">
        <f>Q243*H243</f>
        <v>0</v>
      </c>
      <c r="S243" s="188">
        <v>0</v>
      </c>
      <c r="T243" s="189">
        <f>S243*H243</f>
        <v>0</v>
      </c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R243" s="190" t="s">
        <v>91</v>
      </c>
      <c r="AT243" s="190" t="s">
        <v>167</v>
      </c>
      <c r="AU243" s="190" t="s">
        <v>171</v>
      </c>
      <c r="AY243" s="19" t="s">
        <v>165</v>
      </c>
      <c r="BE243" s="191">
        <f>IF(N243="základná",J243,0)</f>
        <v>0</v>
      </c>
      <c r="BF243" s="191">
        <f>IF(N243="znížená",J243,0)</f>
        <v>0</v>
      </c>
      <c r="BG243" s="191">
        <f>IF(N243="zákl. prenesená",J243,0)</f>
        <v>0</v>
      </c>
      <c r="BH243" s="191">
        <f>IF(N243="zníž. prenesená",J243,0)</f>
        <v>0</v>
      </c>
      <c r="BI243" s="191">
        <f>IF(N243="nulová",J243,0)</f>
        <v>0</v>
      </c>
      <c r="BJ243" s="19" t="s">
        <v>171</v>
      </c>
      <c r="BK243" s="191">
        <f>ROUND(I243*H243,2)</f>
        <v>0</v>
      </c>
      <c r="BL243" s="19" t="s">
        <v>91</v>
      </c>
      <c r="BM243" s="190" t="s">
        <v>4897</v>
      </c>
    </row>
    <row r="244" s="12" customFormat="1" ht="22.8" customHeight="1">
      <c r="A244" s="12"/>
      <c r="B244" s="164"/>
      <c r="C244" s="12"/>
      <c r="D244" s="165" t="s">
        <v>75</v>
      </c>
      <c r="E244" s="175" t="s">
        <v>4898</v>
      </c>
      <c r="F244" s="175" t="s">
        <v>4899</v>
      </c>
      <c r="G244" s="12"/>
      <c r="H244" s="12"/>
      <c r="I244" s="167"/>
      <c r="J244" s="176">
        <f>BK244</f>
        <v>0</v>
      </c>
      <c r="K244" s="12"/>
      <c r="L244" s="164"/>
      <c r="M244" s="169"/>
      <c r="N244" s="170"/>
      <c r="O244" s="170"/>
      <c r="P244" s="171">
        <f>P245</f>
        <v>0</v>
      </c>
      <c r="Q244" s="170"/>
      <c r="R244" s="171">
        <f>R245</f>
        <v>0</v>
      </c>
      <c r="S244" s="170"/>
      <c r="T244" s="172">
        <f>T245</f>
        <v>0</v>
      </c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R244" s="165" t="s">
        <v>88</v>
      </c>
      <c r="AT244" s="173" t="s">
        <v>75</v>
      </c>
      <c r="AU244" s="173" t="s">
        <v>81</v>
      </c>
      <c r="AY244" s="165" t="s">
        <v>165</v>
      </c>
      <c r="BK244" s="174">
        <f>BK245</f>
        <v>0</v>
      </c>
    </row>
    <row r="245" s="2" customFormat="1" ht="16.5" customHeight="1">
      <c r="A245" s="38"/>
      <c r="B245" s="177"/>
      <c r="C245" s="178" t="s">
        <v>924</v>
      </c>
      <c r="D245" s="178" t="s">
        <v>167</v>
      </c>
      <c r="E245" s="179" t="s">
        <v>4900</v>
      </c>
      <c r="F245" s="180" t="s">
        <v>4860</v>
      </c>
      <c r="G245" s="181" t="s">
        <v>2439</v>
      </c>
      <c r="H245" s="182">
        <v>1</v>
      </c>
      <c r="I245" s="183"/>
      <c r="J245" s="184">
        <f>ROUND(I245*H245,2)</f>
        <v>0</v>
      </c>
      <c r="K245" s="185"/>
      <c r="L245" s="39"/>
      <c r="M245" s="186" t="s">
        <v>1</v>
      </c>
      <c r="N245" s="187" t="s">
        <v>42</v>
      </c>
      <c r="O245" s="78"/>
      <c r="P245" s="188">
        <f>O245*H245</f>
        <v>0</v>
      </c>
      <c r="Q245" s="188">
        <v>0</v>
      </c>
      <c r="R245" s="188">
        <f>Q245*H245</f>
        <v>0</v>
      </c>
      <c r="S245" s="188">
        <v>0</v>
      </c>
      <c r="T245" s="189">
        <f>S245*H245</f>
        <v>0</v>
      </c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R245" s="190" t="s">
        <v>91</v>
      </c>
      <c r="AT245" s="190" t="s">
        <v>167</v>
      </c>
      <c r="AU245" s="190" t="s">
        <v>171</v>
      </c>
      <c r="AY245" s="19" t="s">
        <v>165</v>
      </c>
      <c r="BE245" s="191">
        <f>IF(N245="základná",J245,0)</f>
        <v>0</v>
      </c>
      <c r="BF245" s="191">
        <f>IF(N245="znížená",J245,0)</f>
        <v>0</v>
      </c>
      <c r="BG245" s="191">
        <f>IF(N245="zákl. prenesená",J245,0)</f>
        <v>0</v>
      </c>
      <c r="BH245" s="191">
        <f>IF(N245="zníž. prenesená",J245,0)</f>
        <v>0</v>
      </c>
      <c r="BI245" s="191">
        <f>IF(N245="nulová",J245,0)</f>
        <v>0</v>
      </c>
      <c r="BJ245" s="19" t="s">
        <v>171</v>
      </c>
      <c r="BK245" s="191">
        <f>ROUND(I245*H245,2)</f>
        <v>0</v>
      </c>
      <c r="BL245" s="19" t="s">
        <v>91</v>
      </c>
      <c r="BM245" s="190" t="s">
        <v>4901</v>
      </c>
    </row>
    <row r="246" s="12" customFormat="1" ht="22.8" customHeight="1">
      <c r="A246" s="12"/>
      <c r="B246" s="164"/>
      <c r="C246" s="12"/>
      <c r="D246" s="165" t="s">
        <v>75</v>
      </c>
      <c r="E246" s="175" t="s">
        <v>4902</v>
      </c>
      <c r="F246" s="175" t="s">
        <v>4903</v>
      </c>
      <c r="G246" s="12"/>
      <c r="H246" s="12"/>
      <c r="I246" s="167"/>
      <c r="J246" s="176">
        <f>BK246</f>
        <v>0</v>
      </c>
      <c r="K246" s="12"/>
      <c r="L246" s="164"/>
      <c r="M246" s="169"/>
      <c r="N246" s="170"/>
      <c r="O246" s="170"/>
      <c r="P246" s="171">
        <f>SUM(P247:P258)</f>
        <v>0</v>
      </c>
      <c r="Q246" s="170"/>
      <c r="R246" s="171">
        <f>SUM(R247:R258)</f>
        <v>0</v>
      </c>
      <c r="S246" s="170"/>
      <c r="T246" s="172">
        <f>SUM(T247:T258)</f>
        <v>0</v>
      </c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R246" s="165" t="s">
        <v>88</v>
      </c>
      <c r="AT246" s="173" t="s">
        <v>75</v>
      </c>
      <c r="AU246" s="173" t="s">
        <v>81</v>
      </c>
      <c r="AY246" s="165" t="s">
        <v>165</v>
      </c>
      <c r="BK246" s="174">
        <f>SUM(BK247:BK258)</f>
        <v>0</v>
      </c>
    </row>
    <row r="247" s="2" customFormat="1" ht="24.15" customHeight="1">
      <c r="A247" s="38"/>
      <c r="B247" s="177"/>
      <c r="C247" s="201" t="s">
        <v>933</v>
      </c>
      <c r="D247" s="201" t="s">
        <v>201</v>
      </c>
      <c r="E247" s="202" t="s">
        <v>4904</v>
      </c>
      <c r="F247" s="203" t="s">
        <v>4905</v>
      </c>
      <c r="G247" s="204" t="s">
        <v>216</v>
      </c>
      <c r="H247" s="205">
        <v>2</v>
      </c>
      <c r="I247" s="206"/>
      <c r="J247" s="207">
        <f>ROUND(I247*H247,2)</f>
        <v>0</v>
      </c>
      <c r="K247" s="208"/>
      <c r="L247" s="209"/>
      <c r="M247" s="210" t="s">
        <v>1</v>
      </c>
      <c r="N247" s="211" t="s">
        <v>42</v>
      </c>
      <c r="O247" s="78"/>
      <c r="P247" s="188">
        <f>O247*H247</f>
        <v>0</v>
      </c>
      <c r="Q247" s="188">
        <v>0</v>
      </c>
      <c r="R247" s="188">
        <f>Q247*H247</f>
        <v>0</v>
      </c>
      <c r="S247" s="188">
        <v>0</v>
      </c>
      <c r="T247" s="189">
        <f>S247*H247</f>
        <v>0</v>
      </c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R247" s="190" t="s">
        <v>103</v>
      </c>
      <c r="AT247" s="190" t="s">
        <v>201</v>
      </c>
      <c r="AU247" s="190" t="s">
        <v>171</v>
      </c>
      <c r="AY247" s="19" t="s">
        <v>165</v>
      </c>
      <c r="BE247" s="191">
        <f>IF(N247="základná",J247,0)</f>
        <v>0</v>
      </c>
      <c r="BF247" s="191">
        <f>IF(N247="znížená",J247,0)</f>
        <v>0</v>
      </c>
      <c r="BG247" s="191">
        <f>IF(N247="zákl. prenesená",J247,0)</f>
        <v>0</v>
      </c>
      <c r="BH247" s="191">
        <f>IF(N247="zníž. prenesená",J247,0)</f>
        <v>0</v>
      </c>
      <c r="BI247" s="191">
        <f>IF(N247="nulová",J247,0)</f>
        <v>0</v>
      </c>
      <c r="BJ247" s="19" t="s">
        <v>171</v>
      </c>
      <c r="BK247" s="191">
        <f>ROUND(I247*H247,2)</f>
        <v>0</v>
      </c>
      <c r="BL247" s="19" t="s">
        <v>91</v>
      </c>
      <c r="BM247" s="190" t="s">
        <v>4906</v>
      </c>
    </row>
    <row r="248" s="2" customFormat="1" ht="24.15" customHeight="1">
      <c r="A248" s="38"/>
      <c r="B248" s="177"/>
      <c r="C248" s="201" t="s">
        <v>937</v>
      </c>
      <c r="D248" s="201" t="s">
        <v>201</v>
      </c>
      <c r="E248" s="202" t="s">
        <v>4907</v>
      </c>
      <c r="F248" s="203" t="s">
        <v>4908</v>
      </c>
      <c r="G248" s="204" t="s">
        <v>216</v>
      </c>
      <c r="H248" s="205">
        <v>2</v>
      </c>
      <c r="I248" s="206"/>
      <c r="J248" s="207">
        <f>ROUND(I248*H248,2)</f>
        <v>0</v>
      </c>
      <c r="K248" s="208"/>
      <c r="L248" s="209"/>
      <c r="M248" s="210" t="s">
        <v>1</v>
      </c>
      <c r="N248" s="211" t="s">
        <v>42</v>
      </c>
      <c r="O248" s="78"/>
      <c r="P248" s="188">
        <f>O248*H248</f>
        <v>0</v>
      </c>
      <c r="Q248" s="188">
        <v>0</v>
      </c>
      <c r="R248" s="188">
        <f>Q248*H248</f>
        <v>0</v>
      </c>
      <c r="S248" s="188">
        <v>0</v>
      </c>
      <c r="T248" s="189">
        <f>S248*H248</f>
        <v>0</v>
      </c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R248" s="190" t="s">
        <v>103</v>
      </c>
      <c r="AT248" s="190" t="s">
        <v>201</v>
      </c>
      <c r="AU248" s="190" t="s">
        <v>171</v>
      </c>
      <c r="AY248" s="19" t="s">
        <v>165</v>
      </c>
      <c r="BE248" s="191">
        <f>IF(N248="základná",J248,0)</f>
        <v>0</v>
      </c>
      <c r="BF248" s="191">
        <f>IF(N248="znížená",J248,0)</f>
        <v>0</v>
      </c>
      <c r="BG248" s="191">
        <f>IF(N248="zákl. prenesená",J248,0)</f>
        <v>0</v>
      </c>
      <c r="BH248" s="191">
        <f>IF(N248="zníž. prenesená",J248,0)</f>
        <v>0</v>
      </c>
      <c r="BI248" s="191">
        <f>IF(N248="nulová",J248,0)</f>
        <v>0</v>
      </c>
      <c r="BJ248" s="19" t="s">
        <v>171</v>
      </c>
      <c r="BK248" s="191">
        <f>ROUND(I248*H248,2)</f>
        <v>0</v>
      </c>
      <c r="BL248" s="19" t="s">
        <v>91</v>
      </c>
      <c r="BM248" s="190" t="s">
        <v>4909</v>
      </c>
    </row>
    <row r="249" s="2" customFormat="1" ht="16.5" customHeight="1">
      <c r="A249" s="38"/>
      <c r="B249" s="177"/>
      <c r="C249" s="201" t="s">
        <v>942</v>
      </c>
      <c r="D249" s="201" t="s">
        <v>201</v>
      </c>
      <c r="E249" s="202" t="s">
        <v>4910</v>
      </c>
      <c r="F249" s="203" t="s">
        <v>4911</v>
      </c>
      <c r="G249" s="204" t="s">
        <v>216</v>
      </c>
      <c r="H249" s="205">
        <v>2</v>
      </c>
      <c r="I249" s="206"/>
      <c r="J249" s="207">
        <f>ROUND(I249*H249,2)</f>
        <v>0</v>
      </c>
      <c r="K249" s="208"/>
      <c r="L249" s="209"/>
      <c r="M249" s="210" t="s">
        <v>1</v>
      </c>
      <c r="N249" s="211" t="s">
        <v>42</v>
      </c>
      <c r="O249" s="78"/>
      <c r="P249" s="188">
        <f>O249*H249</f>
        <v>0</v>
      </c>
      <c r="Q249" s="188">
        <v>0</v>
      </c>
      <c r="R249" s="188">
        <f>Q249*H249</f>
        <v>0</v>
      </c>
      <c r="S249" s="188">
        <v>0</v>
      </c>
      <c r="T249" s="189">
        <f>S249*H249</f>
        <v>0</v>
      </c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R249" s="190" t="s">
        <v>103</v>
      </c>
      <c r="AT249" s="190" t="s">
        <v>201</v>
      </c>
      <c r="AU249" s="190" t="s">
        <v>171</v>
      </c>
      <c r="AY249" s="19" t="s">
        <v>165</v>
      </c>
      <c r="BE249" s="191">
        <f>IF(N249="základná",J249,0)</f>
        <v>0</v>
      </c>
      <c r="BF249" s="191">
        <f>IF(N249="znížená",J249,0)</f>
        <v>0</v>
      </c>
      <c r="BG249" s="191">
        <f>IF(N249="zákl. prenesená",J249,0)</f>
        <v>0</v>
      </c>
      <c r="BH249" s="191">
        <f>IF(N249="zníž. prenesená",J249,0)</f>
        <v>0</v>
      </c>
      <c r="BI249" s="191">
        <f>IF(N249="nulová",J249,0)</f>
        <v>0</v>
      </c>
      <c r="BJ249" s="19" t="s">
        <v>171</v>
      </c>
      <c r="BK249" s="191">
        <f>ROUND(I249*H249,2)</f>
        <v>0</v>
      </c>
      <c r="BL249" s="19" t="s">
        <v>91</v>
      </c>
      <c r="BM249" s="190" t="s">
        <v>4912</v>
      </c>
    </row>
    <row r="250" s="2" customFormat="1" ht="16.5" customHeight="1">
      <c r="A250" s="38"/>
      <c r="B250" s="177"/>
      <c r="C250" s="201" t="s">
        <v>946</v>
      </c>
      <c r="D250" s="201" t="s">
        <v>201</v>
      </c>
      <c r="E250" s="202" t="s">
        <v>4873</v>
      </c>
      <c r="F250" s="203" t="s">
        <v>4874</v>
      </c>
      <c r="G250" s="204" t="s">
        <v>216</v>
      </c>
      <c r="H250" s="205">
        <v>1</v>
      </c>
      <c r="I250" s="206"/>
      <c r="J250" s="207">
        <f>ROUND(I250*H250,2)</f>
        <v>0</v>
      </c>
      <c r="K250" s="208"/>
      <c r="L250" s="209"/>
      <c r="M250" s="210" t="s">
        <v>1</v>
      </c>
      <c r="N250" s="211" t="s">
        <v>42</v>
      </c>
      <c r="O250" s="78"/>
      <c r="P250" s="188">
        <f>O250*H250</f>
        <v>0</v>
      </c>
      <c r="Q250" s="188">
        <v>0</v>
      </c>
      <c r="R250" s="188">
        <f>Q250*H250</f>
        <v>0</v>
      </c>
      <c r="S250" s="188">
        <v>0</v>
      </c>
      <c r="T250" s="189">
        <f>S250*H250</f>
        <v>0</v>
      </c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R250" s="190" t="s">
        <v>103</v>
      </c>
      <c r="AT250" s="190" t="s">
        <v>201</v>
      </c>
      <c r="AU250" s="190" t="s">
        <v>171</v>
      </c>
      <c r="AY250" s="19" t="s">
        <v>165</v>
      </c>
      <c r="BE250" s="191">
        <f>IF(N250="základná",J250,0)</f>
        <v>0</v>
      </c>
      <c r="BF250" s="191">
        <f>IF(N250="znížená",J250,0)</f>
        <v>0</v>
      </c>
      <c r="BG250" s="191">
        <f>IF(N250="zákl. prenesená",J250,0)</f>
        <v>0</v>
      </c>
      <c r="BH250" s="191">
        <f>IF(N250="zníž. prenesená",J250,0)</f>
        <v>0</v>
      </c>
      <c r="BI250" s="191">
        <f>IF(N250="nulová",J250,0)</f>
        <v>0</v>
      </c>
      <c r="BJ250" s="19" t="s">
        <v>171</v>
      </c>
      <c r="BK250" s="191">
        <f>ROUND(I250*H250,2)</f>
        <v>0</v>
      </c>
      <c r="BL250" s="19" t="s">
        <v>91</v>
      </c>
      <c r="BM250" s="190" t="s">
        <v>4913</v>
      </c>
    </row>
    <row r="251" s="2" customFormat="1" ht="16.5" customHeight="1">
      <c r="A251" s="38"/>
      <c r="B251" s="177"/>
      <c r="C251" s="178" t="s">
        <v>953</v>
      </c>
      <c r="D251" s="178" t="s">
        <v>167</v>
      </c>
      <c r="E251" s="179" t="s">
        <v>4876</v>
      </c>
      <c r="F251" s="180" t="s">
        <v>4877</v>
      </c>
      <c r="G251" s="181" t="s">
        <v>2439</v>
      </c>
      <c r="H251" s="182">
        <v>1</v>
      </c>
      <c r="I251" s="183"/>
      <c r="J251" s="184">
        <f>ROUND(I251*H251,2)</f>
        <v>0</v>
      </c>
      <c r="K251" s="185"/>
      <c r="L251" s="39"/>
      <c r="M251" s="186" t="s">
        <v>1</v>
      </c>
      <c r="N251" s="187" t="s">
        <v>42</v>
      </c>
      <c r="O251" s="78"/>
      <c r="P251" s="188">
        <f>O251*H251</f>
        <v>0</v>
      </c>
      <c r="Q251" s="188">
        <v>0</v>
      </c>
      <c r="R251" s="188">
        <f>Q251*H251</f>
        <v>0</v>
      </c>
      <c r="S251" s="188">
        <v>0</v>
      </c>
      <c r="T251" s="189">
        <f>S251*H251</f>
        <v>0</v>
      </c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R251" s="190" t="s">
        <v>91</v>
      </c>
      <c r="AT251" s="190" t="s">
        <v>167</v>
      </c>
      <c r="AU251" s="190" t="s">
        <v>171</v>
      </c>
      <c r="AY251" s="19" t="s">
        <v>165</v>
      </c>
      <c r="BE251" s="191">
        <f>IF(N251="základná",J251,0)</f>
        <v>0</v>
      </c>
      <c r="BF251" s="191">
        <f>IF(N251="znížená",J251,0)</f>
        <v>0</v>
      </c>
      <c r="BG251" s="191">
        <f>IF(N251="zákl. prenesená",J251,0)</f>
        <v>0</v>
      </c>
      <c r="BH251" s="191">
        <f>IF(N251="zníž. prenesená",J251,0)</f>
        <v>0</v>
      </c>
      <c r="BI251" s="191">
        <f>IF(N251="nulová",J251,0)</f>
        <v>0</v>
      </c>
      <c r="BJ251" s="19" t="s">
        <v>171</v>
      </c>
      <c r="BK251" s="191">
        <f>ROUND(I251*H251,2)</f>
        <v>0</v>
      </c>
      <c r="BL251" s="19" t="s">
        <v>91</v>
      </c>
      <c r="BM251" s="190" t="s">
        <v>4914</v>
      </c>
    </row>
    <row r="252" s="2" customFormat="1" ht="37.8" customHeight="1">
      <c r="A252" s="38"/>
      <c r="B252" s="177"/>
      <c r="C252" s="178" t="s">
        <v>957</v>
      </c>
      <c r="D252" s="178" t="s">
        <v>167</v>
      </c>
      <c r="E252" s="179" t="s">
        <v>4879</v>
      </c>
      <c r="F252" s="180" t="s">
        <v>4639</v>
      </c>
      <c r="G252" s="181" t="s">
        <v>2439</v>
      </c>
      <c r="H252" s="182">
        <v>1</v>
      </c>
      <c r="I252" s="183"/>
      <c r="J252" s="184">
        <f>ROUND(I252*H252,2)</f>
        <v>0</v>
      </c>
      <c r="K252" s="185"/>
      <c r="L252" s="39"/>
      <c r="M252" s="186" t="s">
        <v>1</v>
      </c>
      <c r="N252" s="187" t="s">
        <v>42</v>
      </c>
      <c r="O252" s="78"/>
      <c r="P252" s="188">
        <f>O252*H252</f>
        <v>0</v>
      </c>
      <c r="Q252" s="188">
        <v>0</v>
      </c>
      <c r="R252" s="188">
        <f>Q252*H252</f>
        <v>0</v>
      </c>
      <c r="S252" s="188">
        <v>0</v>
      </c>
      <c r="T252" s="189">
        <f>S252*H252</f>
        <v>0</v>
      </c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R252" s="190" t="s">
        <v>91</v>
      </c>
      <c r="AT252" s="190" t="s">
        <v>167</v>
      </c>
      <c r="AU252" s="190" t="s">
        <v>171</v>
      </c>
      <c r="AY252" s="19" t="s">
        <v>165</v>
      </c>
      <c r="BE252" s="191">
        <f>IF(N252="základná",J252,0)</f>
        <v>0</v>
      </c>
      <c r="BF252" s="191">
        <f>IF(N252="znížená",J252,0)</f>
        <v>0</v>
      </c>
      <c r="BG252" s="191">
        <f>IF(N252="zákl. prenesená",J252,0)</f>
        <v>0</v>
      </c>
      <c r="BH252" s="191">
        <f>IF(N252="zníž. prenesená",J252,0)</f>
        <v>0</v>
      </c>
      <c r="BI252" s="191">
        <f>IF(N252="nulová",J252,0)</f>
        <v>0</v>
      </c>
      <c r="BJ252" s="19" t="s">
        <v>171</v>
      </c>
      <c r="BK252" s="191">
        <f>ROUND(I252*H252,2)</f>
        <v>0</v>
      </c>
      <c r="BL252" s="19" t="s">
        <v>91</v>
      </c>
      <c r="BM252" s="190" t="s">
        <v>4915</v>
      </c>
    </row>
    <row r="253" s="2" customFormat="1" ht="16.5" customHeight="1">
      <c r="A253" s="38"/>
      <c r="B253" s="177"/>
      <c r="C253" s="201" t="s">
        <v>962</v>
      </c>
      <c r="D253" s="201" t="s">
        <v>201</v>
      </c>
      <c r="E253" s="202" t="s">
        <v>4882</v>
      </c>
      <c r="F253" s="203" t="s">
        <v>4756</v>
      </c>
      <c r="G253" s="204" t="s">
        <v>662</v>
      </c>
      <c r="H253" s="205">
        <v>10</v>
      </c>
      <c r="I253" s="206"/>
      <c r="J253" s="207">
        <f>ROUND(I253*H253,2)</f>
        <v>0</v>
      </c>
      <c r="K253" s="208"/>
      <c r="L253" s="209"/>
      <c r="M253" s="210" t="s">
        <v>1</v>
      </c>
      <c r="N253" s="211" t="s">
        <v>42</v>
      </c>
      <c r="O253" s="78"/>
      <c r="P253" s="188">
        <f>O253*H253</f>
        <v>0</v>
      </c>
      <c r="Q253" s="188">
        <v>0</v>
      </c>
      <c r="R253" s="188">
        <f>Q253*H253</f>
        <v>0</v>
      </c>
      <c r="S253" s="188">
        <v>0</v>
      </c>
      <c r="T253" s="189">
        <f>S253*H253</f>
        <v>0</v>
      </c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R253" s="190" t="s">
        <v>103</v>
      </c>
      <c r="AT253" s="190" t="s">
        <v>201</v>
      </c>
      <c r="AU253" s="190" t="s">
        <v>171</v>
      </c>
      <c r="AY253" s="19" t="s">
        <v>165</v>
      </c>
      <c r="BE253" s="191">
        <f>IF(N253="základná",J253,0)</f>
        <v>0</v>
      </c>
      <c r="BF253" s="191">
        <f>IF(N253="znížená",J253,0)</f>
        <v>0</v>
      </c>
      <c r="BG253" s="191">
        <f>IF(N253="zákl. prenesená",J253,0)</f>
        <v>0</v>
      </c>
      <c r="BH253" s="191">
        <f>IF(N253="zníž. prenesená",J253,0)</f>
        <v>0</v>
      </c>
      <c r="BI253" s="191">
        <f>IF(N253="nulová",J253,0)</f>
        <v>0</v>
      </c>
      <c r="BJ253" s="19" t="s">
        <v>171</v>
      </c>
      <c r="BK253" s="191">
        <f>ROUND(I253*H253,2)</f>
        <v>0</v>
      </c>
      <c r="BL253" s="19" t="s">
        <v>91</v>
      </c>
      <c r="BM253" s="190" t="s">
        <v>4916</v>
      </c>
    </row>
    <row r="254" s="2" customFormat="1" ht="16.5" customHeight="1">
      <c r="A254" s="38"/>
      <c r="B254" s="177"/>
      <c r="C254" s="178" t="s">
        <v>966</v>
      </c>
      <c r="D254" s="178" t="s">
        <v>167</v>
      </c>
      <c r="E254" s="179" t="s">
        <v>4884</v>
      </c>
      <c r="F254" s="180" t="s">
        <v>4759</v>
      </c>
      <c r="G254" s="181" t="s">
        <v>2439</v>
      </c>
      <c r="H254" s="182">
        <v>1</v>
      </c>
      <c r="I254" s="183"/>
      <c r="J254" s="184">
        <f>ROUND(I254*H254,2)</f>
        <v>0</v>
      </c>
      <c r="K254" s="185"/>
      <c r="L254" s="39"/>
      <c r="M254" s="186" t="s">
        <v>1</v>
      </c>
      <c r="N254" s="187" t="s">
        <v>42</v>
      </c>
      <c r="O254" s="78"/>
      <c r="P254" s="188">
        <f>O254*H254</f>
        <v>0</v>
      </c>
      <c r="Q254" s="188">
        <v>0</v>
      </c>
      <c r="R254" s="188">
        <f>Q254*H254</f>
        <v>0</v>
      </c>
      <c r="S254" s="188">
        <v>0</v>
      </c>
      <c r="T254" s="189">
        <f>S254*H254</f>
        <v>0</v>
      </c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R254" s="190" t="s">
        <v>91</v>
      </c>
      <c r="AT254" s="190" t="s">
        <v>167</v>
      </c>
      <c r="AU254" s="190" t="s">
        <v>171</v>
      </c>
      <c r="AY254" s="19" t="s">
        <v>165</v>
      </c>
      <c r="BE254" s="191">
        <f>IF(N254="základná",J254,0)</f>
        <v>0</v>
      </c>
      <c r="BF254" s="191">
        <f>IF(N254="znížená",J254,0)</f>
        <v>0</v>
      </c>
      <c r="BG254" s="191">
        <f>IF(N254="zákl. prenesená",J254,0)</f>
        <v>0</v>
      </c>
      <c r="BH254" s="191">
        <f>IF(N254="zníž. prenesená",J254,0)</f>
        <v>0</v>
      </c>
      <c r="BI254" s="191">
        <f>IF(N254="nulová",J254,0)</f>
        <v>0</v>
      </c>
      <c r="BJ254" s="19" t="s">
        <v>171</v>
      </c>
      <c r="BK254" s="191">
        <f>ROUND(I254*H254,2)</f>
        <v>0</v>
      </c>
      <c r="BL254" s="19" t="s">
        <v>91</v>
      </c>
      <c r="BM254" s="190" t="s">
        <v>4917</v>
      </c>
    </row>
    <row r="255" s="2" customFormat="1" ht="16.5" customHeight="1">
      <c r="A255" s="38"/>
      <c r="B255" s="177"/>
      <c r="C255" s="201" t="s">
        <v>970</v>
      </c>
      <c r="D255" s="201" t="s">
        <v>201</v>
      </c>
      <c r="E255" s="202" t="s">
        <v>4918</v>
      </c>
      <c r="F255" s="203" t="s">
        <v>4919</v>
      </c>
      <c r="G255" s="204" t="s">
        <v>222</v>
      </c>
      <c r="H255" s="205">
        <v>31</v>
      </c>
      <c r="I255" s="206"/>
      <c r="J255" s="207">
        <f>ROUND(I255*H255,2)</f>
        <v>0</v>
      </c>
      <c r="K255" s="208"/>
      <c r="L255" s="209"/>
      <c r="M255" s="210" t="s">
        <v>1</v>
      </c>
      <c r="N255" s="211" t="s">
        <v>42</v>
      </c>
      <c r="O255" s="78"/>
      <c r="P255" s="188">
        <f>O255*H255</f>
        <v>0</v>
      </c>
      <c r="Q255" s="188">
        <v>0</v>
      </c>
      <c r="R255" s="188">
        <f>Q255*H255</f>
        <v>0</v>
      </c>
      <c r="S255" s="188">
        <v>0</v>
      </c>
      <c r="T255" s="189">
        <f>S255*H255</f>
        <v>0</v>
      </c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R255" s="190" t="s">
        <v>103</v>
      </c>
      <c r="AT255" s="190" t="s">
        <v>201</v>
      </c>
      <c r="AU255" s="190" t="s">
        <v>171</v>
      </c>
      <c r="AY255" s="19" t="s">
        <v>165</v>
      </c>
      <c r="BE255" s="191">
        <f>IF(N255="základná",J255,0)</f>
        <v>0</v>
      </c>
      <c r="BF255" s="191">
        <f>IF(N255="znížená",J255,0)</f>
        <v>0</v>
      </c>
      <c r="BG255" s="191">
        <f>IF(N255="zákl. prenesená",J255,0)</f>
        <v>0</v>
      </c>
      <c r="BH255" s="191">
        <f>IF(N255="zníž. prenesená",J255,0)</f>
        <v>0</v>
      </c>
      <c r="BI255" s="191">
        <f>IF(N255="nulová",J255,0)</f>
        <v>0</v>
      </c>
      <c r="BJ255" s="19" t="s">
        <v>171</v>
      </c>
      <c r="BK255" s="191">
        <f>ROUND(I255*H255,2)</f>
        <v>0</v>
      </c>
      <c r="BL255" s="19" t="s">
        <v>91</v>
      </c>
      <c r="BM255" s="190" t="s">
        <v>4920</v>
      </c>
    </row>
    <row r="256" s="2" customFormat="1" ht="16.5" customHeight="1">
      <c r="A256" s="38"/>
      <c r="B256" s="177"/>
      <c r="C256" s="201" t="s">
        <v>974</v>
      </c>
      <c r="D256" s="201" t="s">
        <v>201</v>
      </c>
      <c r="E256" s="202" t="s">
        <v>4921</v>
      </c>
      <c r="F256" s="203" t="s">
        <v>4922</v>
      </c>
      <c r="G256" s="204" t="s">
        <v>222</v>
      </c>
      <c r="H256" s="205">
        <v>31</v>
      </c>
      <c r="I256" s="206"/>
      <c r="J256" s="207">
        <f>ROUND(I256*H256,2)</f>
        <v>0</v>
      </c>
      <c r="K256" s="208"/>
      <c r="L256" s="209"/>
      <c r="M256" s="210" t="s">
        <v>1</v>
      </c>
      <c r="N256" s="211" t="s">
        <v>42</v>
      </c>
      <c r="O256" s="78"/>
      <c r="P256" s="188">
        <f>O256*H256</f>
        <v>0</v>
      </c>
      <c r="Q256" s="188">
        <v>0</v>
      </c>
      <c r="R256" s="188">
        <f>Q256*H256</f>
        <v>0</v>
      </c>
      <c r="S256" s="188">
        <v>0</v>
      </c>
      <c r="T256" s="189">
        <f>S256*H256</f>
        <v>0</v>
      </c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R256" s="190" t="s">
        <v>103</v>
      </c>
      <c r="AT256" s="190" t="s">
        <v>201</v>
      </c>
      <c r="AU256" s="190" t="s">
        <v>171</v>
      </c>
      <c r="AY256" s="19" t="s">
        <v>165</v>
      </c>
      <c r="BE256" s="191">
        <f>IF(N256="základná",J256,0)</f>
        <v>0</v>
      </c>
      <c r="BF256" s="191">
        <f>IF(N256="znížená",J256,0)</f>
        <v>0</v>
      </c>
      <c r="BG256" s="191">
        <f>IF(N256="zákl. prenesená",J256,0)</f>
        <v>0</v>
      </c>
      <c r="BH256" s="191">
        <f>IF(N256="zníž. prenesená",J256,0)</f>
        <v>0</v>
      </c>
      <c r="BI256" s="191">
        <f>IF(N256="nulová",J256,0)</f>
        <v>0</v>
      </c>
      <c r="BJ256" s="19" t="s">
        <v>171</v>
      </c>
      <c r="BK256" s="191">
        <f>ROUND(I256*H256,2)</f>
        <v>0</v>
      </c>
      <c r="BL256" s="19" t="s">
        <v>91</v>
      </c>
      <c r="BM256" s="190" t="s">
        <v>4923</v>
      </c>
    </row>
    <row r="257" s="2" customFormat="1" ht="16.5" customHeight="1">
      <c r="A257" s="38"/>
      <c r="B257" s="177"/>
      <c r="C257" s="178" t="s">
        <v>978</v>
      </c>
      <c r="D257" s="178" t="s">
        <v>167</v>
      </c>
      <c r="E257" s="179" t="s">
        <v>4893</v>
      </c>
      <c r="F257" s="180" t="s">
        <v>4894</v>
      </c>
      <c r="G257" s="181" t="s">
        <v>2439</v>
      </c>
      <c r="H257" s="182">
        <v>1</v>
      </c>
      <c r="I257" s="183"/>
      <c r="J257" s="184">
        <f>ROUND(I257*H257,2)</f>
        <v>0</v>
      </c>
      <c r="K257" s="185"/>
      <c r="L257" s="39"/>
      <c r="M257" s="186" t="s">
        <v>1</v>
      </c>
      <c r="N257" s="187" t="s">
        <v>42</v>
      </c>
      <c r="O257" s="78"/>
      <c r="P257" s="188">
        <f>O257*H257</f>
        <v>0</v>
      </c>
      <c r="Q257" s="188">
        <v>0</v>
      </c>
      <c r="R257" s="188">
        <f>Q257*H257</f>
        <v>0</v>
      </c>
      <c r="S257" s="188">
        <v>0</v>
      </c>
      <c r="T257" s="189">
        <f>S257*H257</f>
        <v>0</v>
      </c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R257" s="190" t="s">
        <v>91</v>
      </c>
      <c r="AT257" s="190" t="s">
        <v>167</v>
      </c>
      <c r="AU257" s="190" t="s">
        <v>171</v>
      </c>
      <c r="AY257" s="19" t="s">
        <v>165</v>
      </c>
      <c r="BE257" s="191">
        <f>IF(N257="základná",J257,0)</f>
        <v>0</v>
      </c>
      <c r="BF257" s="191">
        <f>IF(N257="znížená",J257,0)</f>
        <v>0</v>
      </c>
      <c r="BG257" s="191">
        <f>IF(N257="zákl. prenesená",J257,0)</f>
        <v>0</v>
      </c>
      <c r="BH257" s="191">
        <f>IF(N257="zníž. prenesená",J257,0)</f>
        <v>0</v>
      </c>
      <c r="BI257" s="191">
        <f>IF(N257="nulová",J257,0)</f>
        <v>0</v>
      </c>
      <c r="BJ257" s="19" t="s">
        <v>171</v>
      </c>
      <c r="BK257" s="191">
        <f>ROUND(I257*H257,2)</f>
        <v>0</v>
      </c>
      <c r="BL257" s="19" t="s">
        <v>91</v>
      </c>
      <c r="BM257" s="190" t="s">
        <v>4924</v>
      </c>
    </row>
    <row r="258" s="2" customFormat="1" ht="24.15" customHeight="1">
      <c r="A258" s="38"/>
      <c r="B258" s="177"/>
      <c r="C258" s="178" t="s">
        <v>982</v>
      </c>
      <c r="D258" s="178" t="s">
        <v>167</v>
      </c>
      <c r="E258" s="179" t="s">
        <v>4896</v>
      </c>
      <c r="F258" s="180" t="s">
        <v>4803</v>
      </c>
      <c r="G258" s="181" t="s">
        <v>2439</v>
      </c>
      <c r="H258" s="182">
        <v>1</v>
      </c>
      <c r="I258" s="183"/>
      <c r="J258" s="184">
        <f>ROUND(I258*H258,2)</f>
        <v>0</v>
      </c>
      <c r="K258" s="185"/>
      <c r="L258" s="39"/>
      <c r="M258" s="186" t="s">
        <v>1</v>
      </c>
      <c r="N258" s="187" t="s">
        <v>42</v>
      </c>
      <c r="O258" s="78"/>
      <c r="P258" s="188">
        <f>O258*H258</f>
        <v>0</v>
      </c>
      <c r="Q258" s="188">
        <v>0</v>
      </c>
      <c r="R258" s="188">
        <f>Q258*H258</f>
        <v>0</v>
      </c>
      <c r="S258" s="188">
        <v>0</v>
      </c>
      <c r="T258" s="189">
        <f>S258*H258</f>
        <v>0</v>
      </c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R258" s="190" t="s">
        <v>91</v>
      </c>
      <c r="AT258" s="190" t="s">
        <v>167</v>
      </c>
      <c r="AU258" s="190" t="s">
        <v>171</v>
      </c>
      <c r="AY258" s="19" t="s">
        <v>165</v>
      </c>
      <c r="BE258" s="191">
        <f>IF(N258="základná",J258,0)</f>
        <v>0</v>
      </c>
      <c r="BF258" s="191">
        <f>IF(N258="znížená",J258,0)</f>
        <v>0</v>
      </c>
      <c r="BG258" s="191">
        <f>IF(N258="zákl. prenesená",J258,0)</f>
        <v>0</v>
      </c>
      <c r="BH258" s="191">
        <f>IF(N258="zníž. prenesená",J258,0)</f>
        <v>0</v>
      </c>
      <c r="BI258" s="191">
        <f>IF(N258="nulová",J258,0)</f>
        <v>0</v>
      </c>
      <c r="BJ258" s="19" t="s">
        <v>171</v>
      </c>
      <c r="BK258" s="191">
        <f>ROUND(I258*H258,2)</f>
        <v>0</v>
      </c>
      <c r="BL258" s="19" t="s">
        <v>91</v>
      </c>
      <c r="BM258" s="190" t="s">
        <v>4925</v>
      </c>
    </row>
    <row r="259" s="12" customFormat="1" ht="22.8" customHeight="1">
      <c r="A259" s="12"/>
      <c r="B259" s="164"/>
      <c r="C259" s="12"/>
      <c r="D259" s="165" t="s">
        <v>75</v>
      </c>
      <c r="E259" s="175" t="s">
        <v>4926</v>
      </c>
      <c r="F259" s="175" t="s">
        <v>4858</v>
      </c>
      <c r="G259" s="12"/>
      <c r="H259" s="12"/>
      <c r="I259" s="167"/>
      <c r="J259" s="176">
        <f>BK259</f>
        <v>0</v>
      </c>
      <c r="K259" s="12"/>
      <c r="L259" s="164"/>
      <c r="M259" s="169"/>
      <c r="N259" s="170"/>
      <c r="O259" s="170"/>
      <c r="P259" s="171">
        <f>P260</f>
        <v>0</v>
      </c>
      <c r="Q259" s="170"/>
      <c r="R259" s="171">
        <f>R260</f>
        <v>0</v>
      </c>
      <c r="S259" s="170"/>
      <c r="T259" s="172">
        <f>T260</f>
        <v>0</v>
      </c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R259" s="165" t="s">
        <v>88</v>
      </c>
      <c r="AT259" s="173" t="s">
        <v>75</v>
      </c>
      <c r="AU259" s="173" t="s">
        <v>81</v>
      </c>
      <c r="AY259" s="165" t="s">
        <v>165</v>
      </c>
      <c r="BK259" s="174">
        <f>BK260</f>
        <v>0</v>
      </c>
    </row>
    <row r="260" s="2" customFormat="1" ht="16.5" customHeight="1">
      <c r="A260" s="38"/>
      <c r="B260" s="177"/>
      <c r="C260" s="201" t="s">
        <v>986</v>
      </c>
      <c r="D260" s="201" t="s">
        <v>201</v>
      </c>
      <c r="E260" s="202" t="s">
        <v>4927</v>
      </c>
      <c r="F260" s="203" t="s">
        <v>4860</v>
      </c>
      <c r="G260" s="204" t="s">
        <v>2439</v>
      </c>
      <c r="H260" s="205">
        <v>1</v>
      </c>
      <c r="I260" s="206"/>
      <c r="J260" s="207">
        <f>ROUND(I260*H260,2)</f>
        <v>0</v>
      </c>
      <c r="K260" s="208"/>
      <c r="L260" s="209"/>
      <c r="M260" s="248" t="s">
        <v>1</v>
      </c>
      <c r="N260" s="249" t="s">
        <v>42</v>
      </c>
      <c r="O260" s="242"/>
      <c r="P260" s="243">
        <f>O260*H260</f>
        <v>0</v>
      </c>
      <c r="Q260" s="243">
        <v>0</v>
      </c>
      <c r="R260" s="243">
        <f>Q260*H260</f>
        <v>0</v>
      </c>
      <c r="S260" s="243">
        <v>0</v>
      </c>
      <c r="T260" s="244">
        <f>S260*H260</f>
        <v>0</v>
      </c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R260" s="190" t="s">
        <v>103</v>
      </c>
      <c r="AT260" s="190" t="s">
        <v>201</v>
      </c>
      <c r="AU260" s="190" t="s">
        <v>171</v>
      </c>
      <c r="AY260" s="19" t="s">
        <v>165</v>
      </c>
      <c r="BE260" s="191">
        <f>IF(N260="základná",J260,0)</f>
        <v>0</v>
      </c>
      <c r="BF260" s="191">
        <f>IF(N260="znížená",J260,0)</f>
        <v>0</v>
      </c>
      <c r="BG260" s="191">
        <f>IF(N260="zákl. prenesená",J260,0)</f>
        <v>0</v>
      </c>
      <c r="BH260" s="191">
        <f>IF(N260="zníž. prenesená",J260,0)</f>
        <v>0</v>
      </c>
      <c r="BI260" s="191">
        <f>IF(N260="nulová",J260,0)</f>
        <v>0</v>
      </c>
      <c r="BJ260" s="19" t="s">
        <v>171</v>
      </c>
      <c r="BK260" s="191">
        <f>ROUND(I260*H260,2)</f>
        <v>0</v>
      </c>
      <c r="BL260" s="19" t="s">
        <v>91</v>
      </c>
      <c r="BM260" s="190" t="s">
        <v>4928</v>
      </c>
    </row>
    <row r="261" s="2" customFormat="1" ht="6.96" customHeight="1">
      <c r="A261" s="38"/>
      <c r="B261" s="61"/>
      <c r="C261" s="62"/>
      <c r="D261" s="62"/>
      <c r="E261" s="62"/>
      <c r="F261" s="62"/>
      <c r="G261" s="62"/>
      <c r="H261" s="62"/>
      <c r="I261" s="62"/>
      <c r="J261" s="62"/>
      <c r="K261" s="62"/>
      <c r="L261" s="39"/>
      <c r="M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</row>
  </sheetData>
  <autoFilter ref="C130:K260"/>
  <mergeCells count="9">
    <mergeCell ref="E7:H7"/>
    <mergeCell ref="E9:H9"/>
    <mergeCell ref="E18:H18"/>
    <mergeCell ref="E27:H27"/>
    <mergeCell ref="E85:H85"/>
    <mergeCell ref="E87:H87"/>
    <mergeCell ref="E121:H121"/>
    <mergeCell ref="E123:H12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8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102</v>
      </c>
    </row>
    <row r="3" s="1" customFormat="1" ht="6.96" customHeight="1">
      <c r="B3" s="20"/>
      <c r="C3" s="21"/>
      <c r="D3" s="21"/>
      <c r="E3" s="21"/>
      <c r="F3" s="21"/>
      <c r="G3" s="21"/>
      <c r="H3" s="21"/>
      <c r="I3" s="21"/>
      <c r="J3" s="21"/>
      <c r="K3" s="21"/>
      <c r="L3" s="22"/>
      <c r="AT3" s="19" t="s">
        <v>76</v>
      </c>
    </row>
    <row r="4" s="1" customFormat="1" ht="24.96" customHeight="1">
      <c r="B4" s="22"/>
      <c r="D4" s="23" t="s">
        <v>112</v>
      </c>
      <c r="L4" s="22"/>
      <c r="M4" s="121" t="s">
        <v>9</v>
      </c>
      <c r="AT4" s="19" t="s">
        <v>3</v>
      </c>
    </row>
    <row r="5" s="1" customFormat="1" ht="6.96" customHeight="1">
      <c r="B5" s="22"/>
      <c r="L5" s="22"/>
    </row>
    <row r="6" s="1" customFormat="1" ht="12" customHeight="1">
      <c r="B6" s="22"/>
      <c r="D6" s="32" t="s">
        <v>15</v>
      </c>
      <c r="L6" s="22"/>
    </row>
    <row r="7" s="1" customFormat="1" ht="16.5" customHeight="1">
      <c r="B7" s="22"/>
      <c r="E7" s="122" t="str">
        <f>'Rekapitulácia stavby'!K6</f>
        <v xml:space="preserve">Prestavba objektu interného oddelenia na očné  oddelenie</v>
      </c>
      <c r="F7" s="32"/>
      <c r="G7" s="32"/>
      <c r="H7" s="32"/>
      <c r="L7" s="22"/>
    </row>
    <row r="8" s="2" customFormat="1" ht="12" customHeight="1">
      <c r="A8" s="38"/>
      <c r="B8" s="39"/>
      <c r="C8" s="38"/>
      <c r="D8" s="32" t="s">
        <v>113</v>
      </c>
      <c r="E8" s="38"/>
      <c r="F8" s="38"/>
      <c r="G8" s="38"/>
      <c r="H8" s="38"/>
      <c r="I8" s="38"/>
      <c r="J8" s="38"/>
      <c r="K8" s="38"/>
      <c r="L8" s="56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s="2" customFormat="1" ht="16.5" customHeight="1">
      <c r="A9" s="38"/>
      <c r="B9" s="39"/>
      <c r="C9" s="38"/>
      <c r="D9" s="38"/>
      <c r="E9" s="68" t="s">
        <v>4929</v>
      </c>
      <c r="F9" s="38"/>
      <c r="G9" s="38"/>
      <c r="H9" s="38"/>
      <c r="I9" s="38"/>
      <c r="J9" s="38"/>
      <c r="K9" s="38"/>
      <c r="L9" s="56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>
      <c r="A10" s="38"/>
      <c r="B10" s="39"/>
      <c r="C10" s="38"/>
      <c r="D10" s="38"/>
      <c r="E10" s="38"/>
      <c r="F10" s="38"/>
      <c r="G10" s="38"/>
      <c r="H10" s="38"/>
      <c r="I10" s="38"/>
      <c r="J10" s="38"/>
      <c r="K10" s="38"/>
      <c r="L10" s="56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2" customHeight="1">
      <c r="A11" s="38"/>
      <c r="B11" s="39"/>
      <c r="C11" s="38"/>
      <c r="D11" s="32" t="s">
        <v>17</v>
      </c>
      <c r="E11" s="38"/>
      <c r="F11" s="27" t="s">
        <v>1</v>
      </c>
      <c r="G11" s="38"/>
      <c r="H11" s="38"/>
      <c r="I11" s="32" t="s">
        <v>18</v>
      </c>
      <c r="J11" s="27" t="s">
        <v>1</v>
      </c>
      <c r="K11" s="38"/>
      <c r="L11" s="56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 ht="12" customHeight="1">
      <c r="A12" s="38"/>
      <c r="B12" s="39"/>
      <c r="C12" s="38"/>
      <c r="D12" s="32" t="s">
        <v>19</v>
      </c>
      <c r="E12" s="38"/>
      <c r="F12" s="27" t="s">
        <v>4930</v>
      </c>
      <c r="G12" s="38"/>
      <c r="H12" s="38"/>
      <c r="I12" s="32" t="s">
        <v>21</v>
      </c>
      <c r="J12" s="70" t="str">
        <f>'Rekapitulácia stavby'!AN8</f>
        <v>28. 12. 2023</v>
      </c>
      <c r="K12" s="38"/>
      <c r="L12" s="56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0.8" customHeight="1">
      <c r="A13" s="38"/>
      <c r="B13" s="39"/>
      <c r="C13" s="38"/>
      <c r="D13" s="38"/>
      <c r="E13" s="38"/>
      <c r="F13" s="38"/>
      <c r="G13" s="38"/>
      <c r="H13" s="38"/>
      <c r="I13" s="38"/>
      <c r="J13" s="38"/>
      <c r="K13" s="38"/>
      <c r="L13" s="56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39"/>
      <c r="C14" s="38"/>
      <c r="D14" s="32" t="s">
        <v>23</v>
      </c>
      <c r="E14" s="38"/>
      <c r="F14" s="38"/>
      <c r="G14" s="38"/>
      <c r="H14" s="38"/>
      <c r="I14" s="32" t="s">
        <v>24</v>
      </c>
      <c r="J14" s="27" t="s">
        <v>1</v>
      </c>
      <c r="K14" s="38"/>
      <c r="L14" s="56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8" customHeight="1">
      <c r="A15" s="38"/>
      <c r="B15" s="39"/>
      <c r="C15" s="38"/>
      <c r="D15" s="38"/>
      <c r="E15" s="27" t="s">
        <v>4931</v>
      </c>
      <c r="F15" s="38"/>
      <c r="G15" s="38"/>
      <c r="H15" s="38"/>
      <c r="I15" s="32" t="s">
        <v>26</v>
      </c>
      <c r="J15" s="27" t="s">
        <v>1</v>
      </c>
      <c r="K15" s="38"/>
      <c r="L15" s="56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6.96" customHeight="1">
      <c r="A16" s="38"/>
      <c r="B16" s="39"/>
      <c r="C16" s="38"/>
      <c r="D16" s="38"/>
      <c r="E16" s="38"/>
      <c r="F16" s="38"/>
      <c r="G16" s="38"/>
      <c r="H16" s="38"/>
      <c r="I16" s="38"/>
      <c r="J16" s="38"/>
      <c r="K16" s="38"/>
      <c r="L16" s="56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2" customHeight="1">
      <c r="A17" s="38"/>
      <c r="B17" s="39"/>
      <c r="C17" s="38"/>
      <c r="D17" s="32" t="s">
        <v>27</v>
      </c>
      <c r="E17" s="38"/>
      <c r="F17" s="38"/>
      <c r="G17" s="38"/>
      <c r="H17" s="38"/>
      <c r="I17" s="32" t="s">
        <v>24</v>
      </c>
      <c r="J17" s="33" t="str">
        <f>'Rekapitulácia stavby'!AN13</f>
        <v>Vyplň údaj</v>
      </c>
      <c r="K17" s="38"/>
      <c r="L17" s="56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18" customHeight="1">
      <c r="A18" s="38"/>
      <c r="B18" s="39"/>
      <c r="C18" s="38"/>
      <c r="D18" s="38"/>
      <c r="E18" s="33" t="str">
        <f>'Rekapitulácia stavby'!E14</f>
        <v>Vyplň údaj</v>
      </c>
      <c r="F18" s="27"/>
      <c r="G18" s="27"/>
      <c r="H18" s="27"/>
      <c r="I18" s="32" t="s">
        <v>26</v>
      </c>
      <c r="J18" s="33" t="str">
        <f>'Rekapitulácia stavby'!AN14</f>
        <v>Vyplň údaj</v>
      </c>
      <c r="K18" s="38"/>
      <c r="L18" s="56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6.96" customHeight="1">
      <c r="A19" s="38"/>
      <c r="B19" s="39"/>
      <c r="C19" s="38"/>
      <c r="D19" s="38"/>
      <c r="E19" s="38"/>
      <c r="F19" s="38"/>
      <c r="G19" s="38"/>
      <c r="H19" s="38"/>
      <c r="I19" s="38"/>
      <c r="J19" s="38"/>
      <c r="K19" s="38"/>
      <c r="L19" s="56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2" customHeight="1">
      <c r="A20" s="38"/>
      <c r="B20" s="39"/>
      <c r="C20" s="38"/>
      <c r="D20" s="32" t="s">
        <v>29</v>
      </c>
      <c r="E20" s="38"/>
      <c r="F20" s="38"/>
      <c r="G20" s="38"/>
      <c r="H20" s="38"/>
      <c r="I20" s="32" t="s">
        <v>24</v>
      </c>
      <c r="J20" s="27" t="s">
        <v>30</v>
      </c>
      <c r="K20" s="38"/>
      <c r="L20" s="56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18" customHeight="1">
      <c r="A21" s="38"/>
      <c r="B21" s="39"/>
      <c r="C21" s="38"/>
      <c r="D21" s="38"/>
      <c r="E21" s="27" t="s">
        <v>31</v>
      </c>
      <c r="F21" s="38"/>
      <c r="G21" s="38"/>
      <c r="H21" s="38"/>
      <c r="I21" s="32" t="s">
        <v>26</v>
      </c>
      <c r="J21" s="27" t="s">
        <v>1</v>
      </c>
      <c r="K21" s="38"/>
      <c r="L21" s="56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6.96" customHeight="1">
      <c r="A22" s="38"/>
      <c r="B22" s="39"/>
      <c r="C22" s="38"/>
      <c r="D22" s="38"/>
      <c r="E22" s="38"/>
      <c r="F22" s="38"/>
      <c r="G22" s="38"/>
      <c r="H22" s="38"/>
      <c r="I22" s="38"/>
      <c r="J22" s="38"/>
      <c r="K22" s="38"/>
      <c r="L22" s="56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2" customHeight="1">
      <c r="A23" s="38"/>
      <c r="B23" s="39"/>
      <c r="C23" s="38"/>
      <c r="D23" s="32" t="s">
        <v>33</v>
      </c>
      <c r="E23" s="38"/>
      <c r="F23" s="38"/>
      <c r="G23" s="38"/>
      <c r="H23" s="38"/>
      <c r="I23" s="32" t="s">
        <v>24</v>
      </c>
      <c r="J23" s="27" t="str">
        <f>IF('Rekapitulácia stavby'!AN19="","",'Rekapitulácia stavby'!AN19)</f>
        <v/>
      </c>
      <c r="K23" s="38"/>
      <c r="L23" s="56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18" customHeight="1">
      <c r="A24" s="38"/>
      <c r="B24" s="39"/>
      <c r="C24" s="38"/>
      <c r="D24" s="38"/>
      <c r="E24" s="27" t="str">
        <f>IF('Rekapitulácia stavby'!E20="","",'Rekapitulácia stavby'!E20)</f>
        <v xml:space="preserve"> </v>
      </c>
      <c r="F24" s="38"/>
      <c r="G24" s="38"/>
      <c r="H24" s="38"/>
      <c r="I24" s="32" t="s">
        <v>26</v>
      </c>
      <c r="J24" s="27" t="str">
        <f>IF('Rekapitulácia stavby'!AN20="","",'Rekapitulácia stavby'!AN20)</f>
        <v/>
      </c>
      <c r="K24" s="38"/>
      <c r="L24" s="56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6.96" customHeight="1">
      <c r="A25" s="38"/>
      <c r="B25" s="39"/>
      <c r="C25" s="38"/>
      <c r="D25" s="38"/>
      <c r="E25" s="38"/>
      <c r="F25" s="38"/>
      <c r="G25" s="38"/>
      <c r="H25" s="38"/>
      <c r="I25" s="38"/>
      <c r="J25" s="38"/>
      <c r="K25" s="38"/>
      <c r="L25" s="56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2" customHeight="1">
      <c r="A26" s="38"/>
      <c r="B26" s="39"/>
      <c r="C26" s="38"/>
      <c r="D26" s="32" t="s">
        <v>35</v>
      </c>
      <c r="E26" s="38"/>
      <c r="F26" s="38"/>
      <c r="G26" s="38"/>
      <c r="H26" s="38"/>
      <c r="I26" s="38"/>
      <c r="J26" s="38"/>
      <c r="K26" s="38"/>
      <c r="L26" s="56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8" customFormat="1" ht="16.5" customHeight="1">
      <c r="A27" s="123"/>
      <c r="B27" s="124"/>
      <c r="C27" s="123"/>
      <c r="D27" s="123"/>
      <c r="E27" s="36" t="s">
        <v>1</v>
      </c>
      <c r="F27" s="36"/>
      <c r="G27" s="36"/>
      <c r="H27" s="36"/>
      <c r="I27" s="123"/>
      <c r="J27" s="123"/>
      <c r="K27" s="123"/>
      <c r="L27" s="125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</row>
    <row r="28" s="2" customFormat="1" ht="6.96" customHeight="1">
      <c r="A28" s="38"/>
      <c r="B28" s="39"/>
      <c r="C28" s="38"/>
      <c r="D28" s="38"/>
      <c r="E28" s="38"/>
      <c r="F28" s="38"/>
      <c r="G28" s="38"/>
      <c r="H28" s="38"/>
      <c r="I28" s="38"/>
      <c r="J28" s="38"/>
      <c r="K28" s="38"/>
      <c r="L28" s="56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2" customFormat="1" ht="6.96" customHeight="1">
      <c r="A29" s="38"/>
      <c r="B29" s="39"/>
      <c r="C29" s="38"/>
      <c r="D29" s="91"/>
      <c r="E29" s="91"/>
      <c r="F29" s="91"/>
      <c r="G29" s="91"/>
      <c r="H29" s="91"/>
      <c r="I29" s="91"/>
      <c r="J29" s="91"/>
      <c r="K29" s="91"/>
      <c r="L29" s="56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s="2" customFormat="1" ht="25.44" customHeight="1">
      <c r="A30" s="38"/>
      <c r="B30" s="39"/>
      <c r="C30" s="38"/>
      <c r="D30" s="128" t="s">
        <v>36</v>
      </c>
      <c r="E30" s="38"/>
      <c r="F30" s="38"/>
      <c r="G30" s="38"/>
      <c r="H30" s="38"/>
      <c r="I30" s="38"/>
      <c r="J30" s="97">
        <f>ROUND(J117, 2)</f>
        <v>0</v>
      </c>
      <c r="K30" s="38"/>
      <c r="L30" s="56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39"/>
      <c r="C31" s="38"/>
      <c r="D31" s="91"/>
      <c r="E31" s="91"/>
      <c r="F31" s="91"/>
      <c r="G31" s="91"/>
      <c r="H31" s="91"/>
      <c r="I31" s="91"/>
      <c r="J31" s="91"/>
      <c r="K31" s="91"/>
      <c r="L31" s="56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14.4" customHeight="1">
      <c r="A32" s="38"/>
      <c r="B32" s="39"/>
      <c r="C32" s="38"/>
      <c r="D32" s="38"/>
      <c r="E32" s="38"/>
      <c r="F32" s="43" t="s">
        <v>38</v>
      </c>
      <c r="G32" s="38"/>
      <c r="H32" s="38"/>
      <c r="I32" s="43" t="s">
        <v>37</v>
      </c>
      <c r="J32" s="43" t="s">
        <v>39</v>
      </c>
      <c r="K32" s="38"/>
      <c r="L32" s="56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14.4" customHeight="1">
      <c r="A33" s="38"/>
      <c r="B33" s="39"/>
      <c r="C33" s="38"/>
      <c r="D33" s="129" t="s">
        <v>40</v>
      </c>
      <c r="E33" s="45" t="s">
        <v>41</v>
      </c>
      <c r="F33" s="130">
        <f>ROUND((SUM(BE117:BE120)),  2)</f>
        <v>0</v>
      </c>
      <c r="G33" s="127"/>
      <c r="H33" s="127"/>
      <c r="I33" s="131">
        <v>0.20000000000000001</v>
      </c>
      <c r="J33" s="130">
        <f>ROUND(((SUM(BE117:BE120))*I33),  2)</f>
        <v>0</v>
      </c>
      <c r="K33" s="38"/>
      <c r="L33" s="56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39"/>
      <c r="C34" s="38"/>
      <c r="D34" s="38"/>
      <c r="E34" s="45" t="s">
        <v>42</v>
      </c>
      <c r="F34" s="130">
        <f>ROUND((SUM(BF117:BF120)),  2)</f>
        <v>0</v>
      </c>
      <c r="G34" s="127"/>
      <c r="H34" s="127"/>
      <c r="I34" s="131">
        <v>0.20000000000000001</v>
      </c>
      <c r="J34" s="130">
        <f>ROUND(((SUM(BF117:BF120))*I34),  2)</f>
        <v>0</v>
      </c>
      <c r="K34" s="38"/>
      <c r="L34" s="56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hidden="1" s="2" customFormat="1" ht="14.4" customHeight="1">
      <c r="A35" s="38"/>
      <c r="B35" s="39"/>
      <c r="C35" s="38"/>
      <c r="D35" s="38"/>
      <c r="E35" s="32" t="s">
        <v>43</v>
      </c>
      <c r="F35" s="132">
        <f>ROUND((SUM(BG117:BG120)),  2)</f>
        <v>0</v>
      </c>
      <c r="G35" s="38"/>
      <c r="H35" s="38"/>
      <c r="I35" s="133">
        <v>0.20000000000000001</v>
      </c>
      <c r="J35" s="132">
        <f>0</f>
        <v>0</v>
      </c>
      <c r="K35" s="38"/>
      <c r="L35" s="56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hidden="1" s="2" customFormat="1" ht="14.4" customHeight="1">
      <c r="A36" s="38"/>
      <c r="B36" s="39"/>
      <c r="C36" s="38"/>
      <c r="D36" s="38"/>
      <c r="E36" s="32" t="s">
        <v>44</v>
      </c>
      <c r="F36" s="132">
        <f>ROUND((SUM(BH117:BH120)),  2)</f>
        <v>0</v>
      </c>
      <c r="G36" s="38"/>
      <c r="H36" s="38"/>
      <c r="I36" s="133">
        <v>0.20000000000000001</v>
      </c>
      <c r="J36" s="132">
        <f>0</f>
        <v>0</v>
      </c>
      <c r="K36" s="38"/>
      <c r="L36" s="56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39"/>
      <c r="C37" s="38"/>
      <c r="D37" s="38"/>
      <c r="E37" s="45" t="s">
        <v>45</v>
      </c>
      <c r="F37" s="130">
        <f>ROUND((SUM(BI117:BI120)),  2)</f>
        <v>0</v>
      </c>
      <c r="G37" s="127"/>
      <c r="H37" s="127"/>
      <c r="I37" s="131">
        <v>0</v>
      </c>
      <c r="J37" s="130">
        <f>0</f>
        <v>0</v>
      </c>
      <c r="K37" s="38"/>
      <c r="L37" s="56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="2" customFormat="1" ht="6.96" customHeight="1">
      <c r="A38" s="38"/>
      <c r="B38" s="39"/>
      <c r="C38" s="38"/>
      <c r="D38" s="38"/>
      <c r="E38" s="38"/>
      <c r="F38" s="38"/>
      <c r="G38" s="38"/>
      <c r="H38" s="38"/>
      <c r="I38" s="38"/>
      <c r="J38" s="38"/>
      <c r="K38" s="38"/>
      <c r="L38" s="56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="2" customFormat="1" ht="25.44" customHeight="1">
      <c r="A39" s="38"/>
      <c r="B39" s="39"/>
      <c r="C39" s="134"/>
      <c r="D39" s="135" t="s">
        <v>46</v>
      </c>
      <c r="E39" s="82"/>
      <c r="F39" s="82"/>
      <c r="G39" s="136" t="s">
        <v>47</v>
      </c>
      <c r="H39" s="137" t="s">
        <v>48</v>
      </c>
      <c r="I39" s="82"/>
      <c r="J39" s="138">
        <f>SUM(J30:J37)</f>
        <v>0</v>
      </c>
      <c r="K39" s="139"/>
      <c r="L39" s="56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14.4" customHeight="1">
      <c r="A40" s="38"/>
      <c r="B40" s="39"/>
      <c r="C40" s="38"/>
      <c r="D40" s="38"/>
      <c r="E40" s="38"/>
      <c r="F40" s="38"/>
      <c r="G40" s="38"/>
      <c r="H40" s="38"/>
      <c r="I40" s="38"/>
      <c r="J40" s="38"/>
      <c r="K40" s="38"/>
      <c r="L40" s="56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1" customFormat="1" ht="14.4" customHeight="1">
      <c r="B41" s="22"/>
      <c r="L41" s="22"/>
    </row>
    <row r="42" s="1" customFormat="1" ht="14.4" customHeight="1">
      <c r="B42" s="22"/>
      <c r="L42" s="22"/>
    </row>
    <row r="43" s="1" customFormat="1" ht="14.4" customHeight="1">
      <c r="B43" s="22"/>
      <c r="L43" s="22"/>
    </row>
    <row r="44" s="1" customFormat="1" ht="14.4" customHeight="1">
      <c r="B44" s="22"/>
      <c r="L44" s="22"/>
    </row>
    <row r="45" s="1" customFormat="1" ht="14.4" customHeight="1">
      <c r="B45" s="22"/>
      <c r="L45" s="22"/>
    </row>
    <row r="46" s="1" customFormat="1" ht="14.4" customHeight="1">
      <c r="B46" s="22"/>
      <c r="L46" s="22"/>
    </row>
    <row r="47" s="1" customFormat="1" ht="14.4" customHeight="1">
      <c r="B47" s="22"/>
      <c r="L47" s="22"/>
    </row>
    <row r="48" s="1" customFormat="1" ht="14.4" customHeight="1">
      <c r="B48" s="22"/>
      <c r="L48" s="22"/>
    </row>
    <row r="49" s="1" customFormat="1" ht="14.4" customHeight="1">
      <c r="B49" s="22"/>
      <c r="L49" s="22"/>
    </row>
    <row r="50" s="2" customFormat="1" ht="14.4" customHeight="1">
      <c r="B50" s="56"/>
      <c r="D50" s="57" t="s">
        <v>49</v>
      </c>
      <c r="E50" s="58"/>
      <c r="F50" s="58"/>
      <c r="G50" s="57" t="s">
        <v>50</v>
      </c>
      <c r="H50" s="58"/>
      <c r="I50" s="58"/>
      <c r="J50" s="58"/>
      <c r="K50" s="58"/>
      <c r="L50" s="56"/>
    </row>
    <row r="51">
      <c r="B51" s="22"/>
      <c r="L51" s="22"/>
    </row>
    <row r="52">
      <c r="B52" s="22"/>
      <c r="L52" s="22"/>
    </row>
    <row r="53">
      <c r="B53" s="22"/>
      <c r="L53" s="22"/>
    </row>
    <row r="54">
      <c r="B54" s="22"/>
      <c r="L54" s="22"/>
    </row>
    <row r="55">
      <c r="B55" s="22"/>
      <c r="L55" s="22"/>
    </row>
    <row r="56">
      <c r="B56" s="22"/>
      <c r="L56" s="22"/>
    </row>
    <row r="57">
      <c r="B57" s="22"/>
      <c r="L57" s="22"/>
    </row>
    <row r="58">
      <c r="B58" s="22"/>
      <c r="L58" s="22"/>
    </row>
    <row r="59">
      <c r="B59" s="22"/>
      <c r="L59" s="22"/>
    </row>
    <row r="60">
      <c r="B60" s="22"/>
      <c r="L60" s="22"/>
    </row>
    <row r="61" s="2" customFormat="1">
      <c r="A61" s="38"/>
      <c r="B61" s="39"/>
      <c r="C61" s="38"/>
      <c r="D61" s="59" t="s">
        <v>51</v>
      </c>
      <c r="E61" s="41"/>
      <c r="F61" s="140" t="s">
        <v>52</v>
      </c>
      <c r="G61" s="59" t="s">
        <v>51</v>
      </c>
      <c r="H61" s="41"/>
      <c r="I61" s="41"/>
      <c r="J61" s="141" t="s">
        <v>52</v>
      </c>
      <c r="K61" s="41"/>
      <c r="L61" s="56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>
      <c r="B62" s="22"/>
      <c r="L62" s="22"/>
    </row>
    <row r="63">
      <c r="B63" s="22"/>
      <c r="L63" s="22"/>
    </row>
    <row r="64">
      <c r="B64" s="22"/>
      <c r="L64" s="22"/>
    </row>
    <row r="65" s="2" customFormat="1">
      <c r="A65" s="38"/>
      <c r="B65" s="39"/>
      <c r="C65" s="38"/>
      <c r="D65" s="57" t="s">
        <v>53</v>
      </c>
      <c r="E65" s="60"/>
      <c r="F65" s="60"/>
      <c r="G65" s="57" t="s">
        <v>54</v>
      </c>
      <c r="H65" s="60"/>
      <c r="I65" s="60"/>
      <c r="J65" s="60"/>
      <c r="K65" s="60"/>
      <c r="L65" s="56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>
      <c r="B66" s="22"/>
      <c r="L66" s="22"/>
    </row>
    <row r="67">
      <c r="B67" s="22"/>
      <c r="L67" s="22"/>
    </row>
    <row r="68">
      <c r="B68" s="22"/>
      <c r="L68" s="22"/>
    </row>
    <row r="69">
      <c r="B69" s="22"/>
      <c r="L69" s="22"/>
    </row>
    <row r="70">
      <c r="B70" s="22"/>
      <c r="L70" s="22"/>
    </row>
    <row r="71">
      <c r="B71" s="22"/>
      <c r="L71" s="22"/>
    </row>
    <row r="72">
      <c r="B72" s="22"/>
      <c r="L72" s="22"/>
    </row>
    <row r="73">
      <c r="B73" s="22"/>
      <c r="L73" s="22"/>
    </row>
    <row r="74">
      <c r="B74" s="22"/>
      <c r="L74" s="22"/>
    </row>
    <row r="75">
      <c r="B75" s="22"/>
      <c r="L75" s="22"/>
    </row>
    <row r="76" s="2" customFormat="1">
      <c r="A76" s="38"/>
      <c r="B76" s="39"/>
      <c r="C76" s="38"/>
      <c r="D76" s="59" t="s">
        <v>51</v>
      </c>
      <c r="E76" s="41"/>
      <c r="F76" s="140" t="s">
        <v>52</v>
      </c>
      <c r="G76" s="59" t="s">
        <v>51</v>
      </c>
      <c r="H76" s="41"/>
      <c r="I76" s="41"/>
      <c r="J76" s="141" t="s">
        <v>52</v>
      </c>
      <c r="K76" s="41"/>
      <c r="L76" s="56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4.4" customHeight="1">
      <c r="A77" s="38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3" t="s">
        <v>115</v>
      </c>
      <c r="D82" s="38"/>
      <c r="E82" s="38"/>
      <c r="F82" s="38"/>
      <c r="G82" s="38"/>
      <c r="H82" s="38"/>
      <c r="I82" s="38"/>
      <c r="J82" s="38"/>
      <c r="K82" s="38"/>
      <c r="L82" s="56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38"/>
      <c r="D83" s="38"/>
      <c r="E83" s="38"/>
      <c r="F83" s="38"/>
      <c r="G83" s="38"/>
      <c r="H83" s="38"/>
      <c r="I83" s="38"/>
      <c r="J83" s="38"/>
      <c r="K83" s="38"/>
      <c r="L83" s="56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2" t="s">
        <v>15</v>
      </c>
      <c r="D84" s="38"/>
      <c r="E84" s="38"/>
      <c r="F84" s="38"/>
      <c r="G84" s="38"/>
      <c r="H84" s="38"/>
      <c r="I84" s="38"/>
      <c r="J84" s="38"/>
      <c r="K84" s="38"/>
      <c r="L84" s="56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38"/>
      <c r="D85" s="38"/>
      <c r="E85" s="122" t="str">
        <f>E7</f>
        <v xml:space="preserve">Prestavba objektu interného oddelenia na očné  oddelenie</v>
      </c>
      <c r="F85" s="32"/>
      <c r="G85" s="32"/>
      <c r="H85" s="32"/>
      <c r="I85" s="38"/>
      <c r="J85" s="38"/>
      <c r="K85" s="38"/>
      <c r="L85" s="56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2" customHeight="1">
      <c r="A86" s="38"/>
      <c r="B86" s="39"/>
      <c r="C86" s="32" t="s">
        <v>113</v>
      </c>
      <c r="D86" s="38"/>
      <c r="E86" s="38"/>
      <c r="F86" s="38"/>
      <c r="G86" s="38"/>
      <c r="H86" s="38"/>
      <c r="I86" s="38"/>
      <c r="J86" s="38"/>
      <c r="K86" s="38"/>
      <c r="L86" s="56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16.5" customHeight="1">
      <c r="A87" s="38"/>
      <c r="B87" s="39"/>
      <c r="C87" s="38"/>
      <c r="D87" s="38"/>
      <c r="E87" s="68" t="str">
        <f>E9</f>
        <v>7 - Odovzdávacia stanica</v>
      </c>
      <c r="F87" s="38"/>
      <c r="G87" s="38"/>
      <c r="H87" s="38"/>
      <c r="I87" s="38"/>
      <c r="J87" s="38"/>
      <c r="K87" s="38"/>
      <c r="L87" s="56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6.96" customHeight="1">
      <c r="A88" s="38"/>
      <c r="B88" s="39"/>
      <c r="C88" s="38"/>
      <c r="D88" s="38"/>
      <c r="E88" s="38"/>
      <c r="F88" s="38"/>
      <c r="G88" s="38"/>
      <c r="H88" s="38"/>
      <c r="I88" s="38"/>
      <c r="J88" s="38"/>
      <c r="K88" s="38"/>
      <c r="L88" s="56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12" customHeight="1">
      <c r="A89" s="38"/>
      <c r="B89" s="39"/>
      <c r="C89" s="32" t="s">
        <v>19</v>
      </c>
      <c r="D89" s="38"/>
      <c r="E89" s="38"/>
      <c r="F89" s="27" t="str">
        <f>F12</f>
        <v>Nitra</v>
      </c>
      <c r="G89" s="38"/>
      <c r="H89" s="38"/>
      <c r="I89" s="32" t="s">
        <v>21</v>
      </c>
      <c r="J89" s="70" t="str">
        <f>IF(J12="","",J12)</f>
        <v>28. 12. 2023</v>
      </c>
      <c r="K89" s="38"/>
      <c r="L89" s="56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38"/>
      <c r="D90" s="38"/>
      <c r="E90" s="38"/>
      <c r="F90" s="38"/>
      <c r="G90" s="38"/>
      <c r="H90" s="38"/>
      <c r="I90" s="38"/>
      <c r="J90" s="38"/>
      <c r="K90" s="38"/>
      <c r="L90" s="56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5.15" customHeight="1">
      <c r="A91" s="38"/>
      <c r="B91" s="39"/>
      <c r="C91" s="32" t="s">
        <v>23</v>
      </c>
      <c r="D91" s="38"/>
      <c r="E91" s="38"/>
      <c r="F91" s="27" t="str">
        <f>E15</f>
        <v>Fakultná nemocnica Nitra</v>
      </c>
      <c r="G91" s="38"/>
      <c r="H91" s="38"/>
      <c r="I91" s="32" t="s">
        <v>29</v>
      </c>
      <c r="J91" s="36" t="str">
        <f>E21</f>
        <v xml:space="preserve">Projekt design s.r.o. </v>
      </c>
      <c r="K91" s="38"/>
      <c r="L91" s="56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5.15" customHeight="1">
      <c r="A92" s="38"/>
      <c r="B92" s="39"/>
      <c r="C92" s="32" t="s">
        <v>27</v>
      </c>
      <c r="D92" s="38"/>
      <c r="E92" s="38"/>
      <c r="F92" s="27" t="str">
        <f>IF(E18="","",E18)</f>
        <v>Vyplň údaj</v>
      </c>
      <c r="G92" s="38"/>
      <c r="H92" s="38"/>
      <c r="I92" s="32" t="s">
        <v>33</v>
      </c>
      <c r="J92" s="36" t="str">
        <f>E24</f>
        <v xml:space="preserve"> </v>
      </c>
      <c r="K92" s="38"/>
      <c r="L92" s="56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0.32" customHeight="1">
      <c r="A93" s="38"/>
      <c r="B93" s="39"/>
      <c r="C93" s="38"/>
      <c r="D93" s="38"/>
      <c r="E93" s="38"/>
      <c r="F93" s="38"/>
      <c r="G93" s="38"/>
      <c r="H93" s="38"/>
      <c r="I93" s="38"/>
      <c r="J93" s="38"/>
      <c r="K93" s="38"/>
      <c r="L93" s="56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29.28" customHeight="1">
      <c r="A94" s="38"/>
      <c r="B94" s="39"/>
      <c r="C94" s="142" t="s">
        <v>116</v>
      </c>
      <c r="D94" s="134"/>
      <c r="E94" s="134"/>
      <c r="F94" s="134"/>
      <c r="G94" s="134"/>
      <c r="H94" s="134"/>
      <c r="I94" s="134"/>
      <c r="J94" s="143" t="s">
        <v>117</v>
      </c>
      <c r="K94" s="134"/>
      <c r="L94" s="56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38"/>
      <c r="D95" s="38"/>
      <c r="E95" s="38"/>
      <c r="F95" s="38"/>
      <c r="G95" s="38"/>
      <c r="H95" s="38"/>
      <c r="I95" s="38"/>
      <c r="J95" s="38"/>
      <c r="K95" s="38"/>
      <c r="L95" s="56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22.8" customHeight="1">
      <c r="A96" s="38"/>
      <c r="B96" s="39"/>
      <c r="C96" s="144" t="s">
        <v>118</v>
      </c>
      <c r="D96" s="38"/>
      <c r="E96" s="38"/>
      <c r="F96" s="38"/>
      <c r="G96" s="38"/>
      <c r="H96" s="38"/>
      <c r="I96" s="38"/>
      <c r="J96" s="97">
        <f>J117</f>
        <v>0</v>
      </c>
      <c r="K96" s="38"/>
      <c r="L96" s="56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U96" s="19" t="s">
        <v>119</v>
      </c>
    </row>
    <row r="97" s="9" customFormat="1" ht="24.96" customHeight="1">
      <c r="A97" s="9"/>
      <c r="B97" s="145"/>
      <c r="C97" s="9"/>
      <c r="D97" s="146" t="s">
        <v>4932</v>
      </c>
      <c r="E97" s="147"/>
      <c r="F97" s="147"/>
      <c r="G97" s="147"/>
      <c r="H97" s="147"/>
      <c r="I97" s="147"/>
      <c r="J97" s="148">
        <f>J118</f>
        <v>0</v>
      </c>
      <c r="K97" s="9"/>
      <c r="L97" s="14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2" customFormat="1" ht="21.84" customHeight="1">
      <c r="A98" s="38"/>
      <c r="B98" s="39"/>
      <c r="C98" s="38"/>
      <c r="D98" s="38"/>
      <c r="E98" s="38"/>
      <c r="F98" s="38"/>
      <c r="G98" s="38"/>
      <c r="H98" s="38"/>
      <c r="I98" s="38"/>
      <c r="J98" s="38"/>
      <c r="K98" s="38"/>
      <c r="L98" s="56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</row>
    <row r="99" s="2" customFormat="1" ht="6.96" customHeight="1">
      <c r="A99" s="38"/>
      <c r="B99" s="61"/>
      <c r="C99" s="62"/>
      <c r="D99" s="62"/>
      <c r="E99" s="62"/>
      <c r="F99" s="62"/>
      <c r="G99" s="62"/>
      <c r="H99" s="62"/>
      <c r="I99" s="62"/>
      <c r="J99" s="62"/>
      <c r="K99" s="62"/>
      <c r="L99" s="56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</row>
    <row r="103" s="2" customFormat="1" ht="6.96" customHeight="1">
      <c r="A103" s="38"/>
      <c r="B103" s="63"/>
      <c r="C103" s="64"/>
      <c r="D103" s="64"/>
      <c r="E103" s="64"/>
      <c r="F103" s="64"/>
      <c r="G103" s="64"/>
      <c r="H103" s="64"/>
      <c r="I103" s="64"/>
      <c r="J103" s="64"/>
      <c r="K103" s="64"/>
      <c r="L103" s="56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</row>
    <row r="104" s="2" customFormat="1" ht="24.96" customHeight="1">
      <c r="A104" s="38"/>
      <c r="B104" s="39"/>
      <c r="C104" s="23" t="s">
        <v>151</v>
      </c>
      <c r="D104" s="38"/>
      <c r="E104" s="38"/>
      <c r="F104" s="38"/>
      <c r="G104" s="38"/>
      <c r="H104" s="38"/>
      <c r="I104" s="38"/>
      <c r="J104" s="38"/>
      <c r="K104" s="38"/>
      <c r="L104" s="56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</row>
    <row r="105" s="2" customFormat="1" ht="6.96" customHeight="1">
      <c r="A105" s="38"/>
      <c r="B105" s="39"/>
      <c r="C105" s="38"/>
      <c r="D105" s="38"/>
      <c r="E105" s="38"/>
      <c r="F105" s="38"/>
      <c r="G105" s="38"/>
      <c r="H105" s="38"/>
      <c r="I105" s="38"/>
      <c r="J105" s="38"/>
      <c r="K105" s="38"/>
      <c r="L105" s="56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</row>
    <row r="106" s="2" customFormat="1" ht="12" customHeight="1">
      <c r="A106" s="38"/>
      <c r="B106" s="39"/>
      <c r="C106" s="32" t="s">
        <v>15</v>
      </c>
      <c r="D106" s="38"/>
      <c r="E106" s="38"/>
      <c r="F106" s="38"/>
      <c r="G106" s="38"/>
      <c r="H106" s="38"/>
      <c r="I106" s="38"/>
      <c r="J106" s="38"/>
      <c r="K106" s="38"/>
      <c r="L106" s="56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</row>
    <row r="107" s="2" customFormat="1" ht="16.5" customHeight="1">
      <c r="A107" s="38"/>
      <c r="B107" s="39"/>
      <c r="C107" s="38"/>
      <c r="D107" s="38"/>
      <c r="E107" s="122" t="str">
        <f>E7</f>
        <v xml:space="preserve">Prestavba objektu interného oddelenia na očné  oddelenie</v>
      </c>
      <c r="F107" s="32"/>
      <c r="G107" s="32"/>
      <c r="H107" s="32"/>
      <c r="I107" s="38"/>
      <c r="J107" s="38"/>
      <c r="K107" s="38"/>
      <c r="L107" s="56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</row>
    <row r="108" s="2" customFormat="1" ht="12" customHeight="1">
      <c r="A108" s="38"/>
      <c r="B108" s="39"/>
      <c r="C108" s="32" t="s">
        <v>113</v>
      </c>
      <c r="D108" s="38"/>
      <c r="E108" s="38"/>
      <c r="F108" s="38"/>
      <c r="G108" s="38"/>
      <c r="H108" s="38"/>
      <c r="I108" s="38"/>
      <c r="J108" s="38"/>
      <c r="K108" s="38"/>
      <c r="L108" s="56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</row>
    <row r="109" s="2" customFormat="1" ht="16.5" customHeight="1">
      <c r="A109" s="38"/>
      <c r="B109" s="39"/>
      <c r="C109" s="38"/>
      <c r="D109" s="38"/>
      <c r="E109" s="68" t="str">
        <f>E9</f>
        <v>7 - Odovzdávacia stanica</v>
      </c>
      <c r="F109" s="38"/>
      <c r="G109" s="38"/>
      <c r="H109" s="38"/>
      <c r="I109" s="38"/>
      <c r="J109" s="38"/>
      <c r="K109" s="38"/>
      <c r="L109" s="56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</row>
    <row r="110" s="2" customFormat="1" ht="6.96" customHeight="1">
      <c r="A110" s="38"/>
      <c r="B110" s="39"/>
      <c r="C110" s="38"/>
      <c r="D110" s="38"/>
      <c r="E110" s="38"/>
      <c r="F110" s="38"/>
      <c r="G110" s="38"/>
      <c r="H110" s="38"/>
      <c r="I110" s="38"/>
      <c r="J110" s="38"/>
      <c r="K110" s="38"/>
      <c r="L110" s="56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</row>
    <row r="111" s="2" customFormat="1" ht="12" customHeight="1">
      <c r="A111" s="38"/>
      <c r="B111" s="39"/>
      <c r="C111" s="32" t="s">
        <v>19</v>
      </c>
      <c r="D111" s="38"/>
      <c r="E111" s="38"/>
      <c r="F111" s="27" t="str">
        <f>F12</f>
        <v>Nitra</v>
      </c>
      <c r="G111" s="38"/>
      <c r="H111" s="38"/>
      <c r="I111" s="32" t="s">
        <v>21</v>
      </c>
      <c r="J111" s="70" t="str">
        <f>IF(J12="","",J12)</f>
        <v>28. 12. 2023</v>
      </c>
      <c r="K111" s="38"/>
      <c r="L111" s="56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6.96" customHeight="1">
      <c r="A112" s="38"/>
      <c r="B112" s="39"/>
      <c r="C112" s="38"/>
      <c r="D112" s="38"/>
      <c r="E112" s="38"/>
      <c r="F112" s="38"/>
      <c r="G112" s="38"/>
      <c r="H112" s="38"/>
      <c r="I112" s="38"/>
      <c r="J112" s="38"/>
      <c r="K112" s="38"/>
      <c r="L112" s="56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15.15" customHeight="1">
      <c r="A113" s="38"/>
      <c r="B113" s="39"/>
      <c r="C113" s="32" t="s">
        <v>23</v>
      </c>
      <c r="D113" s="38"/>
      <c r="E113" s="38"/>
      <c r="F113" s="27" t="str">
        <f>E15</f>
        <v>Fakultná nemocnica Nitra</v>
      </c>
      <c r="G113" s="38"/>
      <c r="H113" s="38"/>
      <c r="I113" s="32" t="s">
        <v>29</v>
      </c>
      <c r="J113" s="36" t="str">
        <f>E21</f>
        <v xml:space="preserve">Projekt design s.r.o. </v>
      </c>
      <c r="K113" s="38"/>
      <c r="L113" s="56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15.15" customHeight="1">
      <c r="A114" s="38"/>
      <c r="B114" s="39"/>
      <c r="C114" s="32" t="s">
        <v>27</v>
      </c>
      <c r="D114" s="38"/>
      <c r="E114" s="38"/>
      <c r="F114" s="27" t="str">
        <f>IF(E18="","",E18)</f>
        <v>Vyplň údaj</v>
      </c>
      <c r="G114" s="38"/>
      <c r="H114" s="38"/>
      <c r="I114" s="32" t="s">
        <v>33</v>
      </c>
      <c r="J114" s="36" t="str">
        <f>E24</f>
        <v xml:space="preserve"> </v>
      </c>
      <c r="K114" s="38"/>
      <c r="L114" s="56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10.32" customHeight="1">
      <c r="A115" s="38"/>
      <c r="B115" s="39"/>
      <c r="C115" s="38"/>
      <c r="D115" s="38"/>
      <c r="E115" s="38"/>
      <c r="F115" s="38"/>
      <c r="G115" s="38"/>
      <c r="H115" s="38"/>
      <c r="I115" s="38"/>
      <c r="J115" s="38"/>
      <c r="K115" s="38"/>
      <c r="L115" s="56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11" customFormat="1" ht="29.28" customHeight="1">
      <c r="A116" s="153"/>
      <c r="B116" s="154"/>
      <c r="C116" s="155" t="s">
        <v>152</v>
      </c>
      <c r="D116" s="156" t="s">
        <v>61</v>
      </c>
      <c r="E116" s="156" t="s">
        <v>57</v>
      </c>
      <c r="F116" s="156" t="s">
        <v>58</v>
      </c>
      <c r="G116" s="156" t="s">
        <v>153</v>
      </c>
      <c r="H116" s="156" t="s">
        <v>154</v>
      </c>
      <c r="I116" s="156" t="s">
        <v>155</v>
      </c>
      <c r="J116" s="157" t="s">
        <v>117</v>
      </c>
      <c r="K116" s="158" t="s">
        <v>156</v>
      </c>
      <c r="L116" s="159"/>
      <c r="M116" s="87" t="s">
        <v>1</v>
      </c>
      <c r="N116" s="88" t="s">
        <v>40</v>
      </c>
      <c r="O116" s="88" t="s">
        <v>157</v>
      </c>
      <c r="P116" s="88" t="s">
        <v>158</v>
      </c>
      <c r="Q116" s="88" t="s">
        <v>159</v>
      </c>
      <c r="R116" s="88" t="s">
        <v>160</v>
      </c>
      <c r="S116" s="88" t="s">
        <v>161</v>
      </c>
      <c r="T116" s="89" t="s">
        <v>162</v>
      </c>
      <c r="U116" s="153"/>
      <c r="V116" s="153"/>
      <c r="W116" s="153"/>
      <c r="X116" s="153"/>
      <c r="Y116" s="153"/>
      <c r="Z116" s="153"/>
      <c r="AA116" s="153"/>
      <c r="AB116" s="153"/>
      <c r="AC116" s="153"/>
      <c r="AD116" s="153"/>
      <c r="AE116" s="153"/>
    </row>
    <row r="117" s="2" customFormat="1" ht="22.8" customHeight="1">
      <c r="A117" s="38"/>
      <c r="B117" s="39"/>
      <c r="C117" s="94" t="s">
        <v>118</v>
      </c>
      <c r="D117" s="38"/>
      <c r="E117" s="38"/>
      <c r="F117" s="38"/>
      <c r="G117" s="38"/>
      <c r="H117" s="38"/>
      <c r="I117" s="38"/>
      <c r="J117" s="160">
        <f>BK117</f>
        <v>0</v>
      </c>
      <c r="K117" s="38"/>
      <c r="L117" s="39"/>
      <c r="M117" s="90"/>
      <c r="N117" s="74"/>
      <c r="O117" s="91"/>
      <c r="P117" s="161">
        <f>P118</f>
        <v>0</v>
      </c>
      <c r="Q117" s="91"/>
      <c r="R117" s="161">
        <f>R118</f>
        <v>0</v>
      </c>
      <c r="S117" s="91"/>
      <c r="T117" s="162">
        <f>T118</f>
        <v>0</v>
      </c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T117" s="19" t="s">
        <v>75</v>
      </c>
      <c r="AU117" s="19" t="s">
        <v>119</v>
      </c>
      <c r="BK117" s="163">
        <f>BK118</f>
        <v>0</v>
      </c>
    </row>
    <row r="118" s="12" customFormat="1" ht="25.92" customHeight="1">
      <c r="A118" s="12"/>
      <c r="B118" s="164"/>
      <c r="C118" s="12"/>
      <c r="D118" s="165" t="s">
        <v>75</v>
      </c>
      <c r="E118" s="166" t="s">
        <v>4933</v>
      </c>
      <c r="F118" s="166" t="s">
        <v>101</v>
      </c>
      <c r="G118" s="12"/>
      <c r="H118" s="12"/>
      <c r="I118" s="167"/>
      <c r="J118" s="168">
        <f>BK118</f>
        <v>0</v>
      </c>
      <c r="K118" s="12"/>
      <c r="L118" s="164"/>
      <c r="M118" s="169"/>
      <c r="N118" s="170"/>
      <c r="O118" s="170"/>
      <c r="P118" s="171">
        <f>SUM(P119:P120)</f>
        <v>0</v>
      </c>
      <c r="Q118" s="170"/>
      <c r="R118" s="171">
        <f>SUM(R119:R120)</f>
        <v>0</v>
      </c>
      <c r="S118" s="170"/>
      <c r="T118" s="172">
        <f>SUM(T119:T120)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165" t="s">
        <v>91</v>
      </c>
      <c r="AT118" s="173" t="s">
        <v>75</v>
      </c>
      <c r="AU118" s="173" t="s">
        <v>76</v>
      </c>
      <c r="AY118" s="165" t="s">
        <v>165</v>
      </c>
      <c r="BK118" s="174">
        <f>SUM(BK119:BK120)</f>
        <v>0</v>
      </c>
    </row>
    <row r="119" s="2" customFormat="1" ht="16.5" customHeight="1">
      <c r="A119" s="38"/>
      <c r="B119" s="177"/>
      <c r="C119" s="201" t="s">
        <v>81</v>
      </c>
      <c r="D119" s="201" t="s">
        <v>201</v>
      </c>
      <c r="E119" s="202" t="s">
        <v>4934</v>
      </c>
      <c r="F119" s="203" t="s">
        <v>4935</v>
      </c>
      <c r="G119" s="204" t="s">
        <v>216</v>
      </c>
      <c r="H119" s="205">
        <v>1</v>
      </c>
      <c r="I119" s="206"/>
      <c r="J119" s="207">
        <f>ROUND(I119*H119,2)</f>
        <v>0</v>
      </c>
      <c r="K119" s="208"/>
      <c r="L119" s="209"/>
      <c r="M119" s="210" t="s">
        <v>1</v>
      </c>
      <c r="N119" s="211" t="s">
        <v>42</v>
      </c>
      <c r="O119" s="78"/>
      <c r="P119" s="188">
        <f>O119*H119</f>
        <v>0</v>
      </c>
      <c r="Q119" s="188">
        <v>0</v>
      </c>
      <c r="R119" s="188">
        <f>Q119*H119</f>
        <v>0</v>
      </c>
      <c r="S119" s="188">
        <v>0</v>
      </c>
      <c r="T119" s="189">
        <f>S119*H119</f>
        <v>0</v>
      </c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R119" s="190" t="s">
        <v>2862</v>
      </c>
      <c r="AT119" s="190" t="s">
        <v>201</v>
      </c>
      <c r="AU119" s="190" t="s">
        <v>81</v>
      </c>
      <c r="AY119" s="19" t="s">
        <v>165</v>
      </c>
      <c r="BE119" s="191">
        <f>IF(N119="základná",J119,0)</f>
        <v>0</v>
      </c>
      <c r="BF119" s="191">
        <f>IF(N119="znížená",J119,0)</f>
        <v>0</v>
      </c>
      <c r="BG119" s="191">
        <f>IF(N119="zákl. prenesená",J119,0)</f>
        <v>0</v>
      </c>
      <c r="BH119" s="191">
        <f>IF(N119="zníž. prenesená",J119,0)</f>
        <v>0</v>
      </c>
      <c r="BI119" s="191">
        <f>IF(N119="nulová",J119,0)</f>
        <v>0</v>
      </c>
      <c r="BJ119" s="19" t="s">
        <v>171</v>
      </c>
      <c r="BK119" s="191">
        <f>ROUND(I119*H119,2)</f>
        <v>0</v>
      </c>
      <c r="BL119" s="19" t="s">
        <v>2862</v>
      </c>
      <c r="BM119" s="190" t="s">
        <v>4936</v>
      </c>
    </row>
    <row r="120" s="2" customFormat="1" ht="24.15" customHeight="1">
      <c r="A120" s="38"/>
      <c r="B120" s="177"/>
      <c r="C120" s="201" t="s">
        <v>171</v>
      </c>
      <c r="D120" s="201" t="s">
        <v>201</v>
      </c>
      <c r="E120" s="202" t="s">
        <v>4937</v>
      </c>
      <c r="F120" s="203" t="s">
        <v>4938</v>
      </c>
      <c r="G120" s="204" t="s">
        <v>216</v>
      </c>
      <c r="H120" s="205">
        <v>1</v>
      </c>
      <c r="I120" s="206"/>
      <c r="J120" s="207">
        <f>ROUND(I120*H120,2)</f>
        <v>0</v>
      </c>
      <c r="K120" s="208"/>
      <c r="L120" s="209"/>
      <c r="M120" s="248" t="s">
        <v>1</v>
      </c>
      <c r="N120" s="249" t="s">
        <v>42</v>
      </c>
      <c r="O120" s="242"/>
      <c r="P120" s="243">
        <f>O120*H120</f>
        <v>0</v>
      </c>
      <c r="Q120" s="243">
        <v>0</v>
      </c>
      <c r="R120" s="243">
        <f>Q120*H120</f>
        <v>0</v>
      </c>
      <c r="S120" s="243">
        <v>0</v>
      </c>
      <c r="T120" s="244">
        <f>S120*H120</f>
        <v>0</v>
      </c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R120" s="190" t="s">
        <v>2862</v>
      </c>
      <c r="AT120" s="190" t="s">
        <v>201</v>
      </c>
      <c r="AU120" s="190" t="s">
        <v>81</v>
      </c>
      <c r="AY120" s="19" t="s">
        <v>165</v>
      </c>
      <c r="BE120" s="191">
        <f>IF(N120="základná",J120,0)</f>
        <v>0</v>
      </c>
      <c r="BF120" s="191">
        <f>IF(N120="znížená",J120,0)</f>
        <v>0</v>
      </c>
      <c r="BG120" s="191">
        <f>IF(N120="zákl. prenesená",J120,0)</f>
        <v>0</v>
      </c>
      <c r="BH120" s="191">
        <f>IF(N120="zníž. prenesená",J120,0)</f>
        <v>0</v>
      </c>
      <c r="BI120" s="191">
        <f>IF(N120="nulová",J120,0)</f>
        <v>0</v>
      </c>
      <c r="BJ120" s="19" t="s">
        <v>171</v>
      </c>
      <c r="BK120" s="191">
        <f>ROUND(I120*H120,2)</f>
        <v>0</v>
      </c>
      <c r="BL120" s="19" t="s">
        <v>2862</v>
      </c>
      <c r="BM120" s="190" t="s">
        <v>4939</v>
      </c>
    </row>
    <row r="121" s="2" customFormat="1" ht="6.96" customHeight="1">
      <c r="A121" s="38"/>
      <c r="B121" s="61"/>
      <c r="C121" s="62"/>
      <c r="D121" s="62"/>
      <c r="E121" s="62"/>
      <c r="F121" s="62"/>
      <c r="G121" s="62"/>
      <c r="H121" s="62"/>
      <c r="I121" s="62"/>
      <c r="J121" s="62"/>
      <c r="K121" s="62"/>
      <c r="L121" s="39"/>
      <c r="M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</sheetData>
  <autoFilter ref="C116:K120"/>
  <mergeCells count="9">
    <mergeCell ref="E7:H7"/>
    <mergeCell ref="E9:H9"/>
    <mergeCell ref="E18:H18"/>
    <mergeCell ref="E27:H27"/>
    <mergeCell ref="E85:H85"/>
    <mergeCell ref="E87:H87"/>
    <mergeCell ref="E107:H107"/>
    <mergeCell ref="E109:H10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8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105</v>
      </c>
    </row>
    <row r="3" s="1" customFormat="1" ht="6.96" customHeight="1">
      <c r="B3" s="20"/>
      <c r="C3" s="21"/>
      <c r="D3" s="21"/>
      <c r="E3" s="21"/>
      <c r="F3" s="21"/>
      <c r="G3" s="21"/>
      <c r="H3" s="21"/>
      <c r="I3" s="21"/>
      <c r="J3" s="21"/>
      <c r="K3" s="21"/>
      <c r="L3" s="22"/>
      <c r="AT3" s="19" t="s">
        <v>76</v>
      </c>
    </row>
    <row r="4" s="1" customFormat="1" ht="24.96" customHeight="1">
      <c r="B4" s="22"/>
      <c r="D4" s="23" t="s">
        <v>112</v>
      </c>
      <c r="L4" s="22"/>
      <c r="M4" s="121" t="s">
        <v>9</v>
      </c>
      <c r="AT4" s="19" t="s">
        <v>3</v>
      </c>
    </row>
    <row r="5" s="1" customFormat="1" ht="6.96" customHeight="1">
      <c r="B5" s="22"/>
      <c r="L5" s="22"/>
    </row>
    <row r="6" s="1" customFormat="1" ht="12" customHeight="1">
      <c r="B6" s="22"/>
      <c r="D6" s="32" t="s">
        <v>15</v>
      </c>
      <c r="L6" s="22"/>
    </row>
    <row r="7" s="1" customFormat="1" ht="16.5" customHeight="1">
      <c r="B7" s="22"/>
      <c r="E7" s="122" t="str">
        <f>'Rekapitulácia stavby'!K6</f>
        <v xml:space="preserve">Prestavba objektu interného oddelenia na očné  oddelenie</v>
      </c>
      <c r="F7" s="32"/>
      <c r="G7" s="32"/>
      <c r="H7" s="32"/>
      <c r="L7" s="22"/>
    </row>
    <row r="8" s="2" customFormat="1" ht="12" customHeight="1">
      <c r="A8" s="38"/>
      <c r="B8" s="39"/>
      <c r="C8" s="38"/>
      <c r="D8" s="32" t="s">
        <v>113</v>
      </c>
      <c r="E8" s="38"/>
      <c r="F8" s="38"/>
      <c r="G8" s="38"/>
      <c r="H8" s="38"/>
      <c r="I8" s="38"/>
      <c r="J8" s="38"/>
      <c r="K8" s="38"/>
      <c r="L8" s="56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s="2" customFormat="1" ht="16.5" customHeight="1">
      <c r="A9" s="38"/>
      <c r="B9" s="39"/>
      <c r="C9" s="38"/>
      <c r="D9" s="38"/>
      <c r="E9" s="68" t="s">
        <v>4940</v>
      </c>
      <c r="F9" s="38"/>
      <c r="G9" s="38"/>
      <c r="H9" s="38"/>
      <c r="I9" s="38"/>
      <c r="J9" s="38"/>
      <c r="K9" s="38"/>
      <c r="L9" s="56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>
      <c r="A10" s="38"/>
      <c r="B10" s="39"/>
      <c r="C10" s="38"/>
      <c r="D10" s="38"/>
      <c r="E10" s="38"/>
      <c r="F10" s="38"/>
      <c r="G10" s="38"/>
      <c r="H10" s="38"/>
      <c r="I10" s="38"/>
      <c r="J10" s="38"/>
      <c r="K10" s="38"/>
      <c r="L10" s="56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2" customHeight="1">
      <c r="A11" s="38"/>
      <c r="B11" s="39"/>
      <c r="C11" s="38"/>
      <c r="D11" s="32" t="s">
        <v>17</v>
      </c>
      <c r="E11" s="38"/>
      <c r="F11" s="27" t="s">
        <v>1</v>
      </c>
      <c r="G11" s="38"/>
      <c r="H11" s="38"/>
      <c r="I11" s="32" t="s">
        <v>18</v>
      </c>
      <c r="J11" s="27" t="s">
        <v>1</v>
      </c>
      <c r="K11" s="38"/>
      <c r="L11" s="56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 ht="12" customHeight="1">
      <c r="A12" s="38"/>
      <c r="B12" s="39"/>
      <c r="C12" s="38"/>
      <c r="D12" s="32" t="s">
        <v>19</v>
      </c>
      <c r="E12" s="38"/>
      <c r="F12" s="27" t="s">
        <v>20</v>
      </c>
      <c r="G12" s="38"/>
      <c r="H12" s="38"/>
      <c r="I12" s="32" t="s">
        <v>21</v>
      </c>
      <c r="J12" s="70" t="str">
        <f>'Rekapitulácia stavby'!AN8</f>
        <v>28. 12. 2023</v>
      </c>
      <c r="K12" s="38"/>
      <c r="L12" s="56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0.8" customHeight="1">
      <c r="A13" s="38"/>
      <c r="B13" s="39"/>
      <c r="C13" s="38"/>
      <c r="D13" s="38"/>
      <c r="E13" s="38"/>
      <c r="F13" s="38"/>
      <c r="G13" s="38"/>
      <c r="H13" s="38"/>
      <c r="I13" s="38"/>
      <c r="J13" s="38"/>
      <c r="K13" s="38"/>
      <c r="L13" s="56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39"/>
      <c r="C14" s="38"/>
      <c r="D14" s="32" t="s">
        <v>23</v>
      </c>
      <c r="E14" s="38"/>
      <c r="F14" s="38"/>
      <c r="G14" s="38"/>
      <c r="H14" s="38"/>
      <c r="I14" s="32" t="s">
        <v>24</v>
      </c>
      <c r="J14" s="27" t="s">
        <v>1</v>
      </c>
      <c r="K14" s="38"/>
      <c r="L14" s="56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8" customHeight="1">
      <c r="A15" s="38"/>
      <c r="B15" s="39"/>
      <c r="C15" s="38"/>
      <c r="D15" s="38"/>
      <c r="E15" s="27" t="s">
        <v>25</v>
      </c>
      <c r="F15" s="38"/>
      <c r="G15" s="38"/>
      <c r="H15" s="38"/>
      <c r="I15" s="32" t="s">
        <v>26</v>
      </c>
      <c r="J15" s="27" t="s">
        <v>1</v>
      </c>
      <c r="K15" s="38"/>
      <c r="L15" s="56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6.96" customHeight="1">
      <c r="A16" s="38"/>
      <c r="B16" s="39"/>
      <c r="C16" s="38"/>
      <c r="D16" s="38"/>
      <c r="E16" s="38"/>
      <c r="F16" s="38"/>
      <c r="G16" s="38"/>
      <c r="H16" s="38"/>
      <c r="I16" s="38"/>
      <c r="J16" s="38"/>
      <c r="K16" s="38"/>
      <c r="L16" s="56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2" customHeight="1">
      <c r="A17" s="38"/>
      <c r="B17" s="39"/>
      <c r="C17" s="38"/>
      <c r="D17" s="32" t="s">
        <v>27</v>
      </c>
      <c r="E17" s="38"/>
      <c r="F17" s="38"/>
      <c r="G17" s="38"/>
      <c r="H17" s="38"/>
      <c r="I17" s="32" t="s">
        <v>24</v>
      </c>
      <c r="J17" s="33" t="str">
        <f>'Rekapitulácia stavby'!AN13</f>
        <v>Vyplň údaj</v>
      </c>
      <c r="K17" s="38"/>
      <c r="L17" s="56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18" customHeight="1">
      <c r="A18" s="38"/>
      <c r="B18" s="39"/>
      <c r="C18" s="38"/>
      <c r="D18" s="38"/>
      <c r="E18" s="33" t="str">
        <f>'Rekapitulácia stavby'!E14</f>
        <v>Vyplň údaj</v>
      </c>
      <c r="F18" s="27"/>
      <c r="G18" s="27"/>
      <c r="H18" s="27"/>
      <c r="I18" s="32" t="s">
        <v>26</v>
      </c>
      <c r="J18" s="33" t="str">
        <f>'Rekapitulácia stavby'!AN14</f>
        <v>Vyplň údaj</v>
      </c>
      <c r="K18" s="38"/>
      <c r="L18" s="56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6.96" customHeight="1">
      <c r="A19" s="38"/>
      <c r="B19" s="39"/>
      <c r="C19" s="38"/>
      <c r="D19" s="38"/>
      <c r="E19" s="38"/>
      <c r="F19" s="38"/>
      <c r="G19" s="38"/>
      <c r="H19" s="38"/>
      <c r="I19" s="38"/>
      <c r="J19" s="38"/>
      <c r="K19" s="38"/>
      <c r="L19" s="56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2" customHeight="1">
      <c r="A20" s="38"/>
      <c r="B20" s="39"/>
      <c r="C20" s="38"/>
      <c r="D20" s="32" t="s">
        <v>29</v>
      </c>
      <c r="E20" s="38"/>
      <c r="F20" s="38"/>
      <c r="G20" s="38"/>
      <c r="H20" s="38"/>
      <c r="I20" s="32" t="s">
        <v>24</v>
      </c>
      <c r="J20" s="27" t="s">
        <v>30</v>
      </c>
      <c r="K20" s="38"/>
      <c r="L20" s="56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18" customHeight="1">
      <c r="A21" s="38"/>
      <c r="B21" s="39"/>
      <c r="C21" s="38"/>
      <c r="D21" s="38"/>
      <c r="E21" s="27" t="s">
        <v>31</v>
      </c>
      <c r="F21" s="38"/>
      <c r="G21" s="38"/>
      <c r="H21" s="38"/>
      <c r="I21" s="32" t="s">
        <v>26</v>
      </c>
      <c r="J21" s="27" t="s">
        <v>1</v>
      </c>
      <c r="K21" s="38"/>
      <c r="L21" s="56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6.96" customHeight="1">
      <c r="A22" s="38"/>
      <c r="B22" s="39"/>
      <c r="C22" s="38"/>
      <c r="D22" s="38"/>
      <c r="E22" s="38"/>
      <c r="F22" s="38"/>
      <c r="G22" s="38"/>
      <c r="H22" s="38"/>
      <c r="I22" s="38"/>
      <c r="J22" s="38"/>
      <c r="K22" s="38"/>
      <c r="L22" s="56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2" customHeight="1">
      <c r="A23" s="38"/>
      <c r="B23" s="39"/>
      <c r="C23" s="38"/>
      <c r="D23" s="32" t="s">
        <v>33</v>
      </c>
      <c r="E23" s="38"/>
      <c r="F23" s="38"/>
      <c r="G23" s="38"/>
      <c r="H23" s="38"/>
      <c r="I23" s="32" t="s">
        <v>24</v>
      </c>
      <c r="J23" s="27" t="str">
        <f>IF('Rekapitulácia stavby'!AN19="","",'Rekapitulácia stavby'!AN19)</f>
        <v/>
      </c>
      <c r="K23" s="38"/>
      <c r="L23" s="56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18" customHeight="1">
      <c r="A24" s="38"/>
      <c r="B24" s="39"/>
      <c r="C24" s="38"/>
      <c r="D24" s="38"/>
      <c r="E24" s="27" t="str">
        <f>IF('Rekapitulácia stavby'!E20="","",'Rekapitulácia stavby'!E20)</f>
        <v xml:space="preserve"> </v>
      </c>
      <c r="F24" s="38"/>
      <c r="G24" s="38"/>
      <c r="H24" s="38"/>
      <c r="I24" s="32" t="s">
        <v>26</v>
      </c>
      <c r="J24" s="27" t="str">
        <f>IF('Rekapitulácia stavby'!AN20="","",'Rekapitulácia stavby'!AN20)</f>
        <v/>
      </c>
      <c r="K24" s="38"/>
      <c r="L24" s="56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6.96" customHeight="1">
      <c r="A25" s="38"/>
      <c r="B25" s="39"/>
      <c r="C25" s="38"/>
      <c r="D25" s="38"/>
      <c r="E25" s="38"/>
      <c r="F25" s="38"/>
      <c r="G25" s="38"/>
      <c r="H25" s="38"/>
      <c r="I25" s="38"/>
      <c r="J25" s="38"/>
      <c r="K25" s="38"/>
      <c r="L25" s="56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2" customHeight="1">
      <c r="A26" s="38"/>
      <c r="B26" s="39"/>
      <c r="C26" s="38"/>
      <c r="D26" s="32" t="s">
        <v>35</v>
      </c>
      <c r="E26" s="38"/>
      <c r="F26" s="38"/>
      <c r="G26" s="38"/>
      <c r="H26" s="38"/>
      <c r="I26" s="38"/>
      <c r="J26" s="38"/>
      <c r="K26" s="38"/>
      <c r="L26" s="56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8" customFormat="1" ht="16.5" customHeight="1">
      <c r="A27" s="123"/>
      <c r="B27" s="124"/>
      <c r="C27" s="123"/>
      <c r="D27" s="123"/>
      <c r="E27" s="36" t="s">
        <v>1</v>
      </c>
      <c r="F27" s="36"/>
      <c r="G27" s="36"/>
      <c r="H27" s="36"/>
      <c r="I27" s="123"/>
      <c r="J27" s="123"/>
      <c r="K27" s="123"/>
      <c r="L27" s="125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</row>
    <row r="28" s="2" customFormat="1" ht="6.96" customHeight="1">
      <c r="A28" s="38"/>
      <c r="B28" s="39"/>
      <c r="C28" s="38"/>
      <c r="D28" s="38"/>
      <c r="E28" s="38"/>
      <c r="F28" s="38"/>
      <c r="G28" s="38"/>
      <c r="H28" s="38"/>
      <c r="I28" s="38"/>
      <c r="J28" s="38"/>
      <c r="K28" s="38"/>
      <c r="L28" s="56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2" customFormat="1" ht="6.96" customHeight="1">
      <c r="A29" s="38"/>
      <c r="B29" s="39"/>
      <c r="C29" s="38"/>
      <c r="D29" s="91"/>
      <c r="E29" s="91"/>
      <c r="F29" s="91"/>
      <c r="G29" s="91"/>
      <c r="H29" s="91"/>
      <c r="I29" s="91"/>
      <c r="J29" s="91"/>
      <c r="K29" s="91"/>
      <c r="L29" s="56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s="2" customFormat="1" ht="25.44" customHeight="1">
      <c r="A30" s="38"/>
      <c r="B30" s="39"/>
      <c r="C30" s="38"/>
      <c r="D30" s="128" t="s">
        <v>36</v>
      </c>
      <c r="E30" s="38"/>
      <c r="F30" s="38"/>
      <c r="G30" s="38"/>
      <c r="H30" s="38"/>
      <c r="I30" s="38"/>
      <c r="J30" s="97">
        <f>ROUND(J128, 2)</f>
        <v>0</v>
      </c>
      <c r="K30" s="38"/>
      <c r="L30" s="56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39"/>
      <c r="C31" s="38"/>
      <c r="D31" s="91"/>
      <c r="E31" s="91"/>
      <c r="F31" s="91"/>
      <c r="G31" s="91"/>
      <c r="H31" s="91"/>
      <c r="I31" s="91"/>
      <c r="J31" s="91"/>
      <c r="K31" s="91"/>
      <c r="L31" s="56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14.4" customHeight="1">
      <c r="A32" s="38"/>
      <c r="B32" s="39"/>
      <c r="C32" s="38"/>
      <c r="D32" s="38"/>
      <c r="E32" s="38"/>
      <c r="F32" s="43" t="s">
        <v>38</v>
      </c>
      <c r="G32" s="38"/>
      <c r="H32" s="38"/>
      <c r="I32" s="43" t="s">
        <v>37</v>
      </c>
      <c r="J32" s="43" t="s">
        <v>39</v>
      </c>
      <c r="K32" s="38"/>
      <c r="L32" s="56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14.4" customHeight="1">
      <c r="A33" s="38"/>
      <c r="B33" s="39"/>
      <c r="C33" s="38"/>
      <c r="D33" s="129" t="s">
        <v>40</v>
      </c>
      <c r="E33" s="45" t="s">
        <v>41</v>
      </c>
      <c r="F33" s="130">
        <f>ROUND((SUM(BE128:BE366)),  2)</f>
        <v>0</v>
      </c>
      <c r="G33" s="127"/>
      <c r="H33" s="127"/>
      <c r="I33" s="131">
        <v>0.20000000000000001</v>
      </c>
      <c r="J33" s="130">
        <f>ROUND(((SUM(BE128:BE366))*I33),  2)</f>
        <v>0</v>
      </c>
      <c r="K33" s="38"/>
      <c r="L33" s="56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39"/>
      <c r="C34" s="38"/>
      <c r="D34" s="38"/>
      <c r="E34" s="45" t="s">
        <v>42</v>
      </c>
      <c r="F34" s="130">
        <f>ROUND((SUM(BF128:BF366)),  2)</f>
        <v>0</v>
      </c>
      <c r="G34" s="127"/>
      <c r="H34" s="127"/>
      <c r="I34" s="131">
        <v>0.20000000000000001</v>
      </c>
      <c r="J34" s="130">
        <f>ROUND(((SUM(BF128:BF366))*I34),  2)</f>
        <v>0</v>
      </c>
      <c r="K34" s="38"/>
      <c r="L34" s="56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hidden="1" s="2" customFormat="1" ht="14.4" customHeight="1">
      <c r="A35" s="38"/>
      <c r="B35" s="39"/>
      <c r="C35" s="38"/>
      <c r="D35" s="38"/>
      <c r="E35" s="32" t="s">
        <v>43</v>
      </c>
      <c r="F35" s="132">
        <f>ROUND((SUM(BG128:BG366)),  2)</f>
        <v>0</v>
      </c>
      <c r="G35" s="38"/>
      <c r="H35" s="38"/>
      <c r="I35" s="133">
        <v>0.20000000000000001</v>
      </c>
      <c r="J35" s="132">
        <f>0</f>
        <v>0</v>
      </c>
      <c r="K35" s="38"/>
      <c r="L35" s="56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hidden="1" s="2" customFormat="1" ht="14.4" customHeight="1">
      <c r="A36" s="38"/>
      <c r="B36" s="39"/>
      <c r="C36" s="38"/>
      <c r="D36" s="38"/>
      <c r="E36" s="32" t="s">
        <v>44</v>
      </c>
      <c r="F36" s="132">
        <f>ROUND((SUM(BH128:BH366)),  2)</f>
        <v>0</v>
      </c>
      <c r="G36" s="38"/>
      <c r="H36" s="38"/>
      <c r="I36" s="133">
        <v>0.20000000000000001</v>
      </c>
      <c r="J36" s="132">
        <f>0</f>
        <v>0</v>
      </c>
      <c r="K36" s="38"/>
      <c r="L36" s="56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39"/>
      <c r="C37" s="38"/>
      <c r="D37" s="38"/>
      <c r="E37" s="45" t="s">
        <v>45</v>
      </c>
      <c r="F37" s="130">
        <f>ROUND((SUM(BI128:BI366)),  2)</f>
        <v>0</v>
      </c>
      <c r="G37" s="127"/>
      <c r="H37" s="127"/>
      <c r="I37" s="131">
        <v>0</v>
      </c>
      <c r="J37" s="130">
        <f>0</f>
        <v>0</v>
      </c>
      <c r="K37" s="38"/>
      <c r="L37" s="56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="2" customFormat="1" ht="6.96" customHeight="1">
      <c r="A38" s="38"/>
      <c r="B38" s="39"/>
      <c r="C38" s="38"/>
      <c r="D38" s="38"/>
      <c r="E38" s="38"/>
      <c r="F38" s="38"/>
      <c r="G38" s="38"/>
      <c r="H38" s="38"/>
      <c r="I38" s="38"/>
      <c r="J38" s="38"/>
      <c r="K38" s="38"/>
      <c r="L38" s="56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="2" customFormat="1" ht="25.44" customHeight="1">
      <c r="A39" s="38"/>
      <c r="B39" s="39"/>
      <c r="C39" s="134"/>
      <c r="D39" s="135" t="s">
        <v>46</v>
      </c>
      <c r="E39" s="82"/>
      <c r="F39" s="82"/>
      <c r="G39" s="136" t="s">
        <v>47</v>
      </c>
      <c r="H39" s="137" t="s">
        <v>48</v>
      </c>
      <c r="I39" s="82"/>
      <c r="J39" s="138">
        <f>SUM(J30:J37)</f>
        <v>0</v>
      </c>
      <c r="K39" s="139"/>
      <c r="L39" s="56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14.4" customHeight="1">
      <c r="A40" s="38"/>
      <c r="B40" s="39"/>
      <c r="C40" s="38"/>
      <c r="D40" s="38"/>
      <c r="E40" s="38"/>
      <c r="F40" s="38"/>
      <c r="G40" s="38"/>
      <c r="H40" s="38"/>
      <c r="I40" s="38"/>
      <c r="J40" s="38"/>
      <c r="K40" s="38"/>
      <c r="L40" s="56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1" customFormat="1" ht="14.4" customHeight="1">
      <c r="B41" s="22"/>
      <c r="L41" s="22"/>
    </row>
    <row r="42" s="1" customFormat="1" ht="14.4" customHeight="1">
      <c r="B42" s="22"/>
      <c r="L42" s="22"/>
    </row>
    <row r="43" s="1" customFormat="1" ht="14.4" customHeight="1">
      <c r="B43" s="22"/>
      <c r="L43" s="22"/>
    </row>
    <row r="44" s="1" customFormat="1" ht="14.4" customHeight="1">
      <c r="B44" s="22"/>
      <c r="L44" s="22"/>
    </row>
    <row r="45" s="1" customFormat="1" ht="14.4" customHeight="1">
      <c r="B45" s="22"/>
      <c r="L45" s="22"/>
    </row>
    <row r="46" s="1" customFormat="1" ht="14.4" customHeight="1">
      <c r="B46" s="22"/>
      <c r="L46" s="22"/>
    </row>
    <row r="47" s="1" customFormat="1" ht="14.4" customHeight="1">
      <c r="B47" s="22"/>
      <c r="L47" s="22"/>
    </row>
    <row r="48" s="1" customFormat="1" ht="14.4" customHeight="1">
      <c r="B48" s="22"/>
      <c r="L48" s="22"/>
    </row>
    <row r="49" s="1" customFormat="1" ht="14.4" customHeight="1">
      <c r="B49" s="22"/>
      <c r="L49" s="22"/>
    </row>
    <row r="50" s="2" customFormat="1" ht="14.4" customHeight="1">
      <c r="B50" s="56"/>
      <c r="D50" s="57" t="s">
        <v>49</v>
      </c>
      <c r="E50" s="58"/>
      <c r="F50" s="58"/>
      <c r="G50" s="57" t="s">
        <v>50</v>
      </c>
      <c r="H50" s="58"/>
      <c r="I50" s="58"/>
      <c r="J50" s="58"/>
      <c r="K50" s="58"/>
      <c r="L50" s="56"/>
    </row>
    <row r="51">
      <c r="B51" s="22"/>
      <c r="L51" s="22"/>
    </row>
    <row r="52">
      <c r="B52" s="22"/>
      <c r="L52" s="22"/>
    </row>
    <row r="53">
      <c r="B53" s="22"/>
      <c r="L53" s="22"/>
    </row>
    <row r="54">
      <c r="B54" s="22"/>
      <c r="L54" s="22"/>
    </row>
    <row r="55">
      <c r="B55" s="22"/>
      <c r="L55" s="22"/>
    </row>
    <row r="56">
      <c r="B56" s="22"/>
      <c r="L56" s="22"/>
    </row>
    <row r="57">
      <c r="B57" s="22"/>
      <c r="L57" s="22"/>
    </row>
    <row r="58">
      <c r="B58" s="22"/>
      <c r="L58" s="22"/>
    </row>
    <row r="59">
      <c r="B59" s="22"/>
      <c r="L59" s="22"/>
    </row>
    <row r="60">
      <c r="B60" s="22"/>
      <c r="L60" s="22"/>
    </row>
    <row r="61" s="2" customFormat="1">
      <c r="A61" s="38"/>
      <c r="B61" s="39"/>
      <c r="C61" s="38"/>
      <c r="D61" s="59" t="s">
        <v>51</v>
      </c>
      <c r="E61" s="41"/>
      <c r="F61" s="140" t="s">
        <v>52</v>
      </c>
      <c r="G61" s="59" t="s">
        <v>51</v>
      </c>
      <c r="H61" s="41"/>
      <c r="I61" s="41"/>
      <c r="J61" s="141" t="s">
        <v>52</v>
      </c>
      <c r="K61" s="41"/>
      <c r="L61" s="56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>
      <c r="B62" s="22"/>
      <c r="L62" s="22"/>
    </row>
    <row r="63">
      <c r="B63" s="22"/>
      <c r="L63" s="22"/>
    </row>
    <row r="64">
      <c r="B64" s="22"/>
      <c r="L64" s="22"/>
    </row>
    <row r="65" s="2" customFormat="1">
      <c r="A65" s="38"/>
      <c r="B65" s="39"/>
      <c r="C65" s="38"/>
      <c r="D65" s="57" t="s">
        <v>53</v>
      </c>
      <c r="E65" s="60"/>
      <c r="F65" s="60"/>
      <c r="G65" s="57" t="s">
        <v>54</v>
      </c>
      <c r="H65" s="60"/>
      <c r="I65" s="60"/>
      <c r="J65" s="60"/>
      <c r="K65" s="60"/>
      <c r="L65" s="56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>
      <c r="B66" s="22"/>
      <c r="L66" s="22"/>
    </row>
    <row r="67">
      <c r="B67" s="22"/>
      <c r="L67" s="22"/>
    </row>
    <row r="68">
      <c r="B68" s="22"/>
      <c r="L68" s="22"/>
    </row>
    <row r="69">
      <c r="B69" s="22"/>
      <c r="L69" s="22"/>
    </row>
    <row r="70">
      <c r="B70" s="22"/>
      <c r="L70" s="22"/>
    </row>
    <row r="71">
      <c r="B71" s="22"/>
      <c r="L71" s="22"/>
    </row>
    <row r="72">
      <c r="B72" s="22"/>
      <c r="L72" s="22"/>
    </row>
    <row r="73">
      <c r="B73" s="22"/>
      <c r="L73" s="22"/>
    </row>
    <row r="74">
      <c r="B74" s="22"/>
      <c r="L74" s="22"/>
    </row>
    <row r="75">
      <c r="B75" s="22"/>
      <c r="L75" s="22"/>
    </row>
    <row r="76" s="2" customFormat="1">
      <c r="A76" s="38"/>
      <c r="B76" s="39"/>
      <c r="C76" s="38"/>
      <c r="D76" s="59" t="s">
        <v>51</v>
      </c>
      <c r="E76" s="41"/>
      <c r="F76" s="140" t="s">
        <v>52</v>
      </c>
      <c r="G76" s="59" t="s">
        <v>51</v>
      </c>
      <c r="H76" s="41"/>
      <c r="I76" s="41"/>
      <c r="J76" s="141" t="s">
        <v>52</v>
      </c>
      <c r="K76" s="41"/>
      <c r="L76" s="56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4.4" customHeight="1">
      <c r="A77" s="38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56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56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3" t="s">
        <v>115</v>
      </c>
      <c r="D82" s="38"/>
      <c r="E82" s="38"/>
      <c r="F82" s="38"/>
      <c r="G82" s="38"/>
      <c r="H82" s="38"/>
      <c r="I82" s="38"/>
      <c r="J82" s="38"/>
      <c r="K82" s="38"/>
      <c r="L82" s="56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38"/>
      <c r="D83" s="38"/>
      <c r="E83" s="38"/>
      <c r="F83" s="38"/>
      <c r="G83" s="38"/>
      <c r="H83" s="38"/>
      <c r="I83" s="38"/>
      <c r="J83" s="38"/>
      <c r="K83" s="38"/>
      <c r="L83" s="56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2" t="s">
        <v>15</v>
      </c>
      <c r="D84" s="38"/>
      <c r="E84" s="38"/>
      <c r="F84" s="38"/>
      <c r="G84" s="38"/>
      <c r="H84" s="38"/>
      <c r="I84" s="38"/>
      <c r="J84" s="38"/>
      <c r="K84" s="38"/>
      <c r="L84" s="56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38"/>
      <c r="D85" s="38"/>
      <c r="E85" s="122" t="str">
        <f>E7</f>
        <v xml:space="preserve">Prestavba objektu interného oddelenia na očné  oddelenie</v>
      </c>
      <c r="F85" s="32"/>
      <c r="G85" s="32"/>
      <c r="H85" s="32"/>
      <c r="I85" s="38"/>
      <c r="J85" s="38"/>
      <c r="K85" s="38"/>
      <c r="L85" s="56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2" customHeight="1">
      <c r="A86" s="38"/>
      <c r="B86" s="39"/>
      <c r="C86" s="32" t="s">
        <v>113</v>
      </c>
      <c r="D86" s="38"/>
      <c r="E86" s="38"/>
      <c r="F86" s="38"/>
      <c r="G86" s="38"/>
      <c r="H86" s="38"/>
      <c r="I86" s="38"/>
      <c r="J86" s="38"/>
      <c r="K86" s="38"/>
      <c r="L86" s="56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16.5" customHeight="1">
      <c r="A87" s="38"/>
      <c r="B87" s="39"/>
      <c r="C87" s="38"/>
      <c r="D87" s="38"/>
      <c r="E87" s="68" t="str">
        <f>E9</f>
        <v>8 - Mediciálne plyny</v>
      </c>
      <c r="F87" s="38"/>
      <c r="G87" s="38"/>
      <c r="H87" s="38"/>
      <c r="I87" s="38"/>
      <c r="J87" s="38"/>
      <c r="K87" s="38"/>
      <c r="L87" s="56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6.96" customHeight="1">
      <c r="A88" s="38"/>
      <c r="B88" s="39"/>
      <c r="C88" s="38"/>
      <c r="D88" s="38"/>
      <c r="E88" s="38"/>
      <c r="F88" s="38"/>
      <c r="G88" s="38"/>
      <c r="H88" s="38"/>
      <c r="I88" s="38"/>
      <c r="J88" s="38"/>
      <c r="K88" s="38"/>
      <c r="L88" s="56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12" customHeight="1">
      <c r="A89" s="38"/>
      <c r="B89" s="39"/>
      <c r="C89" s="32" t="s">
        <v>19</v>
      </c>
      <c r="D89" s="38"/>
      <c r="E89" s="38"/>
      <c r="F89" s="27" t="str">
        <f>F12</f>
        <v>Nitra, p.č. 4558</v>
      </c>
      <c r="G89" s="38"/>
      <c r="H89" s="38"/>
      <c r="I89" s="32" t="s">
        <v>21</v>
      </c>
      <c r="J89" s="70" t="str">
        <f>IF(J12="","",J12)</f>
        <v>28. 12. 2023</v>
      </c>
      <c r="K89" s="38"/>
      <c r="L89" s="56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38"/>
      <c r="D90" s="38"/>
      <c r="E90" s="38"/>
      <c r="F90" s="38"/>
      <c r="G90" s="38"/>
      <c r="H90" s="38"/>
      <c r="I90" s="38"/>
      <c r="J90" s="38"/>
      <c r="K90" s="38"/>
      <c r="L90" s="56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5.15" customHeight="1">
      <c r="A91" s="38"/>
      <c r="B91" s="39"/>
      <c r="C91" s="32" t="s">
        <v>23</v>
      </c>
      <c r="D91" s="38"/>
      <c r="E91" s="38"/>
      <c r="F91" s="27" t="str">
        <f>E15</f>
        <v xml:space="preserve"> Fakultná nemocnica Nitra</v>
      </c>
      <c r="G91" s="38"/>
      <c r="H91" s="38"/>
      <c r="I91" s="32" t="s">
        <v>29</v>
      </c>
      <c r="J91" s="36" t="str">
        <f>E21</f>
        <v xml:space="preserve">Projekt design s.r.o. </v>
      </c>
      <c r="K91" s="38"/>
      <c r="L91" s="56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5.15" customHeight="1">
      <c r="A92" s="38"/>
      <c r="B92" s="39"/>
      <c r="C92" s="32" t="s">
        <v>27</v>
      </c>
      <c r="D92" s="38"/>
      <c r="E92" s="38"/>
      <c r="F92" s="27" t="str">
        <f>IF(E18="","",E18)</f>
        <v>Vyplň údaj</v>
      </c>
      <c r="G92" s="38"/>
      <c r="H92" s="38"/>
      <c r="I92" s="32" t="s">
        <v>33</v>
      </c>
      <c r="J92" s="36" t="str">
        <f>E24</f>
        <v xml:space="preserve"> </v>
      </c>
      <c r="K92" s="38"/>
      <c r="L92" s="56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0.32" customHeight="1">
      <c r="A93" s="38"/>
      <c r="B93" s="39"/>
      <c r="C93" s="38"/>
      <c r="D93" s="38"/>
      <c r="E93" s="38"/>
      <c r="F93" s="38"/>
      <c r="G93" s="38"/>
      <c r="H93" s="38"/>
      <c r="I93" s="38"/>
      <c r="J93" s="38"/>
      <c r="K93" s="38"/>
      <c r="L93" s="56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29.28" customHeight="1">
      <c r="A94" s="38"/>
      <c r="B94" s="39"/>
      <c r="C94" s="142" t="s">
        <v>116</v>
      </c>
      <c r="D94" s="134"/>
      <c r="E94" s="134"/>
      <c r="F94" s="134"/>
      <c r="G94" s="134"/>
      <c r="H94" s="134"/>
      <c r="I94" s="134"/>
      <c r="J94" s="143" t="s">
        <v>117</v>
      </c>
      <c r="K94" s="134"/>
      <c r="L94" s="56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38"/>
      <c r="D95" s="38"/>
      <c r="E95" s="38"/>
      <c r="F95" s="38"/>
      <c r="G95" s="38"/>
      <c r="H95" s="38"/>
      <c r="I95" s="38"/>
      <c r="J95" s="38"/>
      <c r="K95" s="38"/>
      <c r="L95" s="56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22.8" customHeight="1">
      <c r="A96" s="38"/>
      <c r="B96" s="39"/>
      <c r="C96" s="144" t="s">
        <v>118</v>
      </c>
      <c r="D96" s="38"/>
      <c r="E96" s="38"/>
      <c r="F96" s="38"/>
      <c r="G96" s="38"/>
      <c r="H96" s="38"/>
      <c r="I96" s="38"/>
      <c r="J96" s="97">
        <f>J128</f>
        <v>0</v>
      </c>
      <c r="K96" s="38"/>
      <c r="L96" s="56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U96" s="19" t="s">
        <v>119</v>
      </c>
    </row>
    <row r="97" s="9" customFormat="1" ht="24.96" customHeight="1">
      <c r="A97" s="9"/>
      <c r="B97" s="145"/>
      <c r="C97" s="9"/>
      <c r="D97" s="146" t="s">
        <v>4941</v>
      </c>
      <c r="E97" s="147"/>
      <c r="F97" s="147"/>
      <c r="G97" s="147"/>
      <c r="H97" s="147"/>
      <c r="I97" s="147"/>
      <c r="J97" s="148">
        <f>J129</f>
        <v>0</v>
      </c>
      <c r="K97" s="9"/>
      <c r="L97" s="14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49"/>
      <c r="C98" s="10"/>
      <c r="D98" s="150" t="s">
        <v>4942</v>
      </c>
      <c r="E98" s="151"/>
      <c r="F98" s="151"/>
      <c r="G98" s="151"/>
      <c r="H98" s="151"/>
      <c r="I98" s="151"/>
      <c r="J98" s="152">
        <f>J130</f>
        <v>0</v>
      </c>
      <c r="K98" s="10"/>
      <c r="L98" s="149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49"/>
      <c r="C99" s="10"/>
      <c r="D99" s="150" t="s">
        <v>4943</v>
      </c>
      <c r="E99" s="151"/>
      <c r="F99" s="151"/>
      <c r="G99" s="151"/>
      <c r="H99" s="151"/>
      <c r="I99" s="151"/>
      <c r="J99" s="152">
        <f>J193</f>
        <v>0</v>
      </c>
      <c r="K99" s="10"/>
      <c r="L99" s="149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149"/>
      <c r="C100" s="10"/>
      <c r="D100" s="150" t="s">
        <v>4944</v>
      </c>
      <c r="E100" s="151"/>
      <c r="F100" s="151"/>
      <c r="G100" s="151"/>
      <c r="H100" s="151"/>
      <c r="I100" s="151"/>
      <c r="J100" s="152">
        <f>J239</f>
        <v>0</v>
      </c>
      <c r="K100" s="10"/>
      <c r="L100" s="14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49"/>
      <c r="C101" s="10"/>
      <c r="D101" s="150" t="s">
        <v>4945</v>
      </c>
      <c r="E101" s="151"/>
      <c r="F101" s="151"/>
      <c r="G101" s="151"/>
      <c r="H101" s="151"/>
      <c r="I101" s="151"/>
      <c r="J101" s="152">
        <f>J269</f>
        <v>0</v>
      </c>
      <c r="K101" s="10"/>
      <c r="L101" s="14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49"/>
      <c r="C102" s="10"/>
      <c r="D102" s="150" t="s">
        <v>4946</v>
      </c>
      <c r="E102" s="151"/>
      <c r="F102" s="151"/>
      <c r="G102" s="151"/>
      <c r="H102" s="151"/>
      <c r="I102" s="151"/>
      <c r="J102" s="152">
        <f>J299</f>
        <v>0</v>
      </c>
      <c r="K102" s="10"/>
      <c r="L102" s="14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49"/>
      <c r="C103" s="10"/>
      <c r="D103" s="150" t="s">
        <v>4947</v>
      </c>
      <c r="E103" s="151"/>
      <c r="F103" s="151"/>
      <c r="G103" s="151"/>
      <c r="H103" s="151"/>
      <c r="I103" s="151"/>
      <c r="J103" s="152">
        <f>J323</f>
        <v>0</v>
      </c>
      <c r="K103" s="10"/>
      <c r="L103" s="149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49"/>
      <c r="C104" s="10"/>
      <c r="D104" s="150" t="s">
        <v>4948</v>
      </c>
      <c r="E104" s="151"/>
      <c r="F104" s="151"/>
      <c r="G104" s="151"/>
      <c r="H104" s="151"/>
      <c r="I104" s="151"/>
      <c r="J104" s="152">
        <f>J336</f>
        <v>0</v>
      </c>
      <c r="K104" s="10"/>
      <c r="L104" s="149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49"/>
      <c r="C105" s="10"/>
      <c r="D105" s="150" t="s">
        <v>4949</v>
      </c>
      <c r="E105" s="151"/>
      <c r="F105" s="151"/>
      <c r="G105" s="151"/>
      <c r="H105" s="151"/>
      <c r="I105" s="151"/>
      <c r="J105" s="152">
        <f>J349</f>
        <v>0</v>
      </c>
      <c r="K105" s="10"/>
      <c r="L105" s="149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49"/>
      <c r="C106" s="10"/>
      <c r="D106" s="150" t="s">
        <v>4950</v>
      </c>
      <c r="E106" s="151"/>
      <c r="F106" s="151"/>
      <c r="G106" s="151"/>
      <c r="H106" s="151"/>
      <c r="I106" s="151"/>
      <c r="J106" s="152">
        <f>J354</f>
        <v>0</v>
      </c>
      <c r="K106" s="10"/>
      <c r="L106" s="149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49"/>
      <c r="C107" s="10"/>
      <c r="D107" s="150" t="s">
        <v>4951</v>
      </c>
      <c r="E107" s="151"/>
      <c r="F107" s="151"/>
      <c r="G107" s="151"/>
      <c r="H107" s="151"/>
      <c r="I107" s="151"/>
      <c r="J107" s="152">
        <f>J361</f>
        <v>0</v>
      </c>
      <c r="K107" s="10"/>
      <c r="L107" s="149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49"/>
      <c r="C108" s="10"/>
      <c r="D108" s="150" t="s">
        <v>4952</v>
      </c>
      <c r="E108" s="151"/>
      <c r="F108" s="151"/>
      <c r="G108" s="151"/>
      <c r="H108" s="151"/>
      <c r="I108" s="151"/>
      <c r="J108" s="152">
        <f>J364</f>
        <v>0</v>
      </c>
      <c r="K108" s="10"/>
      <c r="L108" s="149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2" customFormat="1" ht="21.84" customHeight="1">
      <c r="A109" s="38"/>
      <c r="B109" s="39"/>
      <c r="C109" s="38"/>
      <c r="D109" s="38"/>
      <c r="E109" s="38"/>
      <c r="F109" s="38"/>
      <c r="G109" s="38"/>
      <c r="H109" s="38"/>
      <c r="I109" s="38"/>
      <c r="J109" s="38"/>
      <c r="K109" s="38"/>
      <c r="L109" s="56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</row>
    <row r="110" s="2" customFormat="1" ht="6.96" customHeight="1">
      <c r="A110" s="38"/>
      <c r="B110" s="61"/>
      <c r="C110" s="62"/>
      <c r="D110" s="62"/>
      <c r="E110" s="62"/>
      <c r="F110" s="62"/>
      <c r="G110" s="62"/>
      <c r="H110" s="62"/>
      <c r="I110" s="62"/>
      <c r="J110" s="62"/>
      <c r="K110" s="62"/>
      <c r="L110" s="56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</row>
    <row r="114" s="2" customFormat="1" ht="6.96" customHeight="1">
      <c r="A114" s="38"/>
      <c r="B114" s="63"/>
      <c r="C114" s="64"/>
      <c r="D114" s="64"/>
      <c r="E114" s="64"/>
      <c r="F114" s="64"/>
      <c r="G114" s="64"/>
      <c r="H114" s="64"/>
      <c r="I114" s="64"/>
      <c r="J114" s="64"/>
      <c r="K114" s="64"/>
      <c r="L114" s="56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24.96" customHeight="1">
      <c r="A115" s="38"/>
      <c r="B115" s="39"/>
      <c r="C115" s="23" t="s">
        <v>151</v>
      </c>
      <c r="D115" s="38"/>
      <c r="E115" s="38"/>
      <c r="F115" s="38"/>
      <c r="G115" s="38"/>
      <c r="H115" s="38"/>
      <c r="I115" s="38"/>
      <c r="J115" s="38"/>
      <c r="K115" s="38"/>
      <c r="L115" s="56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2" customFormat="1" ht="6.96" customHeight="1">
      <c r="A116" s="38"/>
      <c r="B116" s="39"/>
      <c r="C116" s="38"/>
      <c r="D116" s="38"/>
      <c r="E116" s="38"/>
      <c r="F116" s="38"/>
      <c r="G116" s="38"/>
      <c r="H116" s="38"/>
      <c r="I116" s="38"/>
      <c r="J116" s="38"/>
      <c r="K116" s="38"/>
      <c r="L116" s="56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2" customFormat="1" ht="12" customHeight="1">
      <c r="A117" s="38"/>
      <c r="B117" s="39"/>
      <c r="C117" s="32" t="s">
        <v>15</v>
      </c>
      <c r="D117" s="38"/>
      <c r="E117" s="38"/>
      <c r="F117" s="38"/>
      <c r="G117" s="38"/>
      <c r="H117" s="38"/>
      <c r="I117" s="38"/>
      <c r="J117" s="38"/>
      <c r="K117" s="38"/>
      <c r="L117" s="56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16.5" customHeight="1">
      <c r="A118" s="38"/>
      <c r="B118" s="39"/>
      <c r="C118" s="38"/>
      <c r="D118" s="38"/>
      <c r="E118" s="122" t="str">
        <f>E7</f>
        <v xml:space="preserve">Prestavba objektu interného oddelenia na očné  oddelenie</v>
      </c>
      <c r="F118" s="32"/>
      <c r="G118" s="32"/>
      <c r="H118" s="32"/>
      <c r="I118" s="38"/>
      <c r="J118" s="38"/>
      <c r="K118" s="38"/>
      <c r="L118" s="56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12" customHeight="1">
      <c r="A119" s="38"/>
      <c r="B119" s="39"/>
      <c r="C119" s="32" t="s">
        <v>113</v>
      </c>
      <c r="D119" s="38"/>
      <c r="E119" s="38"/>
      <c r="F119" s="38"/>
      <c r="G119" s="38"/>
      <c r="H119" s="38"/>
      <c r="I119" s="38"/>
      <c r="J119" s="38"/>
      <c r="K119" s="38"/>
      <c r="L119" s="56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16.5" customHeight="1">
      <c r="A120" s="38"/>
      <c r="B120" s="39"/>
      <c r="C120" s="38"/>
      <c r="D120" s="38"/>
      <c r="E120" s="68" t="str">
        <f>E9</f>
        <v>8 - Mediciálne plyny</v>
      </c>
      <c r="F120" s="38"/>
      <c r="G120" s="38"/>
      <c r="H120" s="38"/>
      <c r="I120" s="38"/>
      <c r="J120" s="38"/>
      <c r="K120" s="38"/>
      <c r="L120" s="56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6.96" customHeight="1">
      <c r="A121" s="38"/>
      <c r="B121" s="39"/>
      <c r="C121" s="38"/>
      <c r="D121" s="38"/>
      <c r="E121" s="38"/>
      <c r="F121" s="38"/>
      <c r="G121" s="38"/>
      <c r="H121" s="38"/>
      <c r="I121" s="38"/>
      <c r="J121" s="38"/>
      <c r="K121" s="38"/>
      <c r="L121" s="56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12" customHeight="1">
      <c r="A122" s="38"/>
      <c r="B122" s="39"/>
      <c r="C122" s="32" t="s">
        <v>19</v>
      </c>
      <c r="D122" s="38"/>
      <c r="E122" s="38"/>
      <c r="F122" s="27" t="str">
        <f>F12</f>
        <v>Nitra, p.č. 4558</v>
      </c>
      <c r="G122" s="38"/>
      <c r="H122" s="38"/>
      <c r="I122" s="32" t="s">
        <v>21</v>
      </c>
      <c r="J122" s="70" t="str">
        <f>IF(J12="","",J12)</f>
        <v>28. 12. 2023</v>
      </c>
      <c r="K122" s="38"/>
      <c r="L122" s="56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2" customFormat="1" ht="6.96" customHeight="1">
      <c r="A123" s="38"/>
      <c r="B123" s="39"/>
      <c r="C123" s="38"/>
      <c r="D123" s="38"/>
      <c r="E123" s="38"/>
      <c r="F123" s="38"/>
      <c r="G123" s="38"/>
      <c r="H123" s="38"/>
      <c r="I123" s="38"/>
      <c r="J123" s="38"/>
      <c r="K123" s="38"/>
      <c r="L123" s="56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2" customFormat="1" ht="15.15" customHeight="1">
      <c r="A124" s="38"/>
      <c r="B124" s="39"/>
      <c r="C124" s="32" t="s">
        <v>23</v>
      </c>
      <c r="D124" s="38"/>
      <c r="E124" s="38"/>
      <c r="F124" s="27" t="str">
        <f>E15</f>
        <v xml:space="preserve"> Fakultná nemocnica Nitra</v>
      </c>
      <c r="G124" s="38"/>
      <c r="H124" s="38"/>
      <c r="I124" s="32" t="s">
        <v>29</v>
      </c>
      <c r="J124" s="36" t="str">
        <f>E21</f>
        <v xml:space="preserve">Projekt design s.r.o. </v>
      </c>
      <c r="K124" s="38"/>
      <c r="L124" s="56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2" customFormat="1" ht="15.15" customHeight="1">
      <c r="A125" s="38"/>
      <c r="B125" s="39"/>
      <c r="C125" s="32" t="s">
        <v>27</v>
      </c>
      <c r="D125" s="38"/>
      <c r="E125" s="38"/>
      <c r="F125" s="27" t="str">
        <f>IF(E18="","",E18)</f>
        <v>Vyplň údaj</v>
      </c>
      <c r="G125" s="38"/>
      <c r="H125" s="38"/>
      <c r="I125" s="32" t="s">
        <v>33</v>
      </c>
      <c r="J125" s="36" t="str">
        <f>E24</f>
        <v xml:space="preserve"> </v>
      </c>
      <c r="K125" s="38"/>
      <c r="L125" s="56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2" customFormat="1" ht="10.32" customHeight="1">
      <c r="A126" s="38"/>
      <c r="B126" s="39"/>
      <c r="C126" s="38"/>
      <c r="D126" s="38"/>
      <c r="E126" s="38"/>
      <c r="F126" s="38"/>
      <c r="G126" s="38"/>
      <c r="H126" s="38"/>
      <c r="I126" s="38"/>
      <c r="J126" s="38"/>
      <c r="K126" s="38"/>
      <c r="L126" s="56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</row>
    <row r="127" s="11" customFormat="1" ht="29.28" customHeight="1">
      <c r="A127" s="153"/>
      <c r="B127" s="154"/>
      <c r="C127" s="155" t="s">
        <v>152</v>
      </c>
      <c r="D127" s="156" t="s">
        <v>61</v>
      </c>
      <c r="E127" s="156" t="s">
        <v>57</v>
      </c>
      <c r="F127" s="156" t="s">
        <v>58</v>
      </c>
      <c r="G127" s="156" t="s">
        <v>153</v>
      </c>
      <c r="H127" s="156" t="s">
        <v>154</v>
      </c>
      <c r="I127" s="156" t="s">
        <v>155</v>
      </c>
      <c r="J127" s="157" t="s">
        <v>117</v>
      </c>
      <c r="K127" s="158" t="s">
        <v>156</v>
      </c>
      <c r="L127" s="159"/>
      <c r="M127" s="87" t="s">
        <v>1</v>
      </c>
      <c r="N127" s="88" t="s">
        <v>40</v>
      </c>
      <c r="O127" s="88" t="s">
        <v>157</v>
      </c>
      <c r="P127" s="88" t="s">
        <v>158</v>
      </c>
      <c r="Q127" s="88" t="s">
        <v>159</v>
      </c>
      <c r="R127" s="88" t="s">
        <v>160</v>
      </c>
      <c r="S127" s="88" t="s">
        <v>161</v>
      </c>
      <c r="T127" s="89" t="s">
        <v>162</v>
      </c>
      <c r="U127" s="153"/>
      <c r="V127" s="153"/>
      <c r="W127" s="153"/>
      <c r="X127" s="153"/>
      <c r="Y127" s="153"/>
      <c r="Z127" s="153"/>
      <c r="AA127" s="153"/>
      <c r="AB127" s="153"/>
      <c r="AC127" s="153"/>
      <c r="AD127" s="153"/>
      <c r="AE127" s="153"/>
    </row>
    <row r="128" s="2" customFormat="1" ht="22.8" customHeight="1">
      <c r="A128" s="38"/>
      <c r="B128" s="39"/>
      <c r="C128" s="94" t="s">
        <v>118</v>
      </c>
      <c r="D128" s="38"/>
      <c r="E128" s="38"/>
      <c r="F128" s="38"/>
      <c r="G128" s="38"/>
      <c r="H128" s="38"/>
      <c r="I128" s="38"/>
      <c r="J128" s="160">
        <f>BK128</f>
        <v>0</v>
      </c>
      <c r="K128" s="38"/>
      <c r="L128" s="39"/>
      <c r="M128" s="90"/>
      <c r="N128" s="74"/>
      <c r="O128" s="91"/>
      <c r="P128" s="161">
        <f>P129</f>
        <v>0</v>
      </c>
      <c r="Q128" s="91"/>
      <c r="R128" s="161">
        <f>R129</f>
        <v>0</v>
      </c>
      <c r="S128" s="91"/>
      <c r="T128" s="162">
        <f>T129</f>
        <v>0</v>
      </c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T128" s="19" t="s">
        <v>75</v>
      </c>
      <c r="AU128" s="19" t="s">
        <v>119</v>
      </c>
      <c r="BK128" s="163">
        <f>BK129</f>
        <v>0</v>
      </c>
    </row>
    <row r="129" s="12" customFormat="1" ht="25.92" customHeight="1">
      <c r="A129" s="12"/>
      <c r="B129" s="164"/>
      <c r="C129" s="12"/>
      <c r="D129" s="165" t="s">
        <v>75</v>
      </c>
      <c r="E129" s="166" t="s">
        <v>201</v>
      </c>
      <c r="F129" s="166" t="s">
        <v>104</v>
      </c>
      <c r="G129" s="12"/>
      <c r="H129" s="12"/>
      <c r="I129" s="167"/>
      <c r="J129" s="168">
        <f>BK129</f>
        <v>0</v>
      </c>
      <c r="K129" s="12"/>
      <c r="L129" s="164"/>
      <c r="M129" s="169"/>
      <c r="N129" s="170"/>
      <c r="O129" s="170"/>
      <c r="P129" s="171">
        <f>P130+P193+P239+P269+P299+P323+P336+P349+P354+P361+P364</f>
        <v>0</v>
      </c>
      <c r="Q129" s="170"/>
      <c r="R129" s="171">
        <f>R130+R193+R239+R269+R299+R323+R336+R349+R354+R361+R364</f>
        <v>0</v>
      </c>
      <c r="S129" s="170"/>
      <c r="T129" s="172">
        <f>T130+T193+T239+T269+T299+T323+T336+T349+T354+T361+T364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165" t="s">
        <v>88</v>
      </c>
      <c r="AT129" s="173" t="s">
        <v>75</v>
      </c>
      <c r="AU129" s="173" t="s">
        <v>76</v>
      </c>
      <c r="AY129" s="165" t="s">
        <v>165</v>
      </c>
      <c r="BK129" s="174">
        <f>BK130+BK193+BK239+BK269+BK299+BK323+BK336+BK349+BK354+BK361+BK364</f>
        <v>0</v>
      </c>
    </row>
    <row r="130" s="12" customFormat="1" ht="22.8" customHeight="1">
      <c r="A130" s="12"/>
      <c r="B130" s="164"/>
      <c r="C130" s="12"/>
      <c r="D130" s="165" t="s">
        <v>75</v>
      </c>
      <c r="E130" s="175" t="s">
        <v>4953</v>
      </c>
      <c r="F130" s="175" t="s">
        <v>4954</v>
      </c>
      <c r="G130" s="12"/>
      <c r="H130" s="12"/>
      <c r="I130" s="167"/>
      <c r="J130" s="176">
        <f>BK130</f>
        <v>0</v>
      </c>
      <c r="K130" s="12"/>
      <c r="L130" s="164"/>
      <c r="M130" s="169"/>
      <c r="N130" s="170"/>
      <c r="O130" s="170"/>
      <c r="P130" s="171">
        <f>SUM(P131:P192)</f>
        <v>0</v>
      </c>
      <c r="Q130" s="170"/>
      <c r="R130" s="171">
        <f>SUM(R131:R192)</f>
        <v>0</v>
      </c>
      <c r="S130" s="170"/>
      <c r="T130" s="172">
        <f>SUM(T131:T192)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165" t="s">
        <v>88</v>
      </c>
      <c r="AT130" s="173" t="s">
        <v>75</v>
      </c>
      <c r="AU130" s="173" t="s">
        <v>81</v>
      </c>
      <c r="AY130" s="165" t="s">
        <v>165</v>
      </c>
      <c r="BK130" s="174">
        <f>SUM(BK131:BK192)</f>
        <v>0</v>
      </c>
    </row>
    <row r="131" s="2" customFormat="1" ht="16.5" customHeight="1">
      <c r="A131" s="38"/>
      <c r="B131" s="177"/>
      <c r="C131" s="201" t="s">
        <v>81</v>
      </c>
      <c r="D131" s="201" t="s">
        <v>201</v>
      </c>
      <c r="E131" s="202" t="s">
        <v>4955</v>
      </c>
      <c r="F131" s="203" t="s">
        <v>4956</v>
      </c>
      <c r="G131" s="204" t="s">
        <v>222</v>
      </c>
      <c r="H131" s="205">
        <v>1</v>
      </c>
      <c r="I131" s="206"/>
      <c r="J131" s="207">
        <f>ROUND(I131*H131,2)</f>
        <v>0</v>
      </c>
      <c r="K131" s="208"/>
      <c r="L131" s="209"/>
      <c r="M131" s="210" t="s">
        <v>1</v>
      </c>
      <c r="N131" s="211" t="s">
        <v>42</v>
      </c>
      <c r="O131" s="78"/>
      <c r="P131" s="188">
        <f>O131*H131</f>
        <v>0</v>
      </c>
      <c r="Q131" s="188">
        <v>0</v>
      </c>
      <c r="R131" s="188">
        <f>Q131*H131</f>
        <v>0</v>
      </c>
      <c r="S131" s="188">
        <v>0</v>
      </c>
      <c r="T131" s="189">
        <f>S131*H131</f>
        <v>0</v>
      </c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R131" s="190" t="s">
        <v>103</v>
      </c>
      <c r="AT131" s="190" t="s">
        <v>201</v>
      </c>
      <c r="AU131" s="190" t="s">
        <v>171</v>
      </c>
      <c r="AY131" s="19" t="s">
        <v>165</v>
      </c>
      <c r="BE131" s="191">
        <f>IF(N131="základná",J131,0)</f>
        <v>0</v>
      </c>
      <c r="BF131" s="191">
        <f>IF(N131="znížená",J131,0)</f>
        <v>0</v>
      </c>
      <c r="BG131" s="191">
        <f>IF(N131="zákl. prenesená",J131,0)</f>
        <v>0</v>
      </c>
      <c r="BH131" s="191">
        <f>IF(N131="zníž. prenesená",J131,0)</f>
        <v>0</v>
      </c>
      <c r="BI131" s="191">
        <f>IF(N131="nulová",J131,0)</f>
        <v>0</v>
      </c>
      <c r="BJ131" s="19" t="s">
        <v>171</v>
      </c>
      <c r="BK131" s="191">
        <f>ROUND(I131*H131,2)</f>
        <v>0</v>
      </c>
      <c r="BL131" s="19" t="s">
        <v>91</v>
      </c>
      <c r="BM131" s="190" t="s">
        <v>4957</v>
      </c>
    </row>
    <row r="132" s="2" customFormat="1">
      <c r="A132" s="38"/>
      <c r="B132" s="39"/>
      <c r="C132" s="38"/>
      <c r="D132" s="193" t="s">
        <v>1053</v>
      </c>
      <c r="E132" s="38"/>
      <c r="F132" s="236" t="s">
        <v>4958</v>
      </c>
      <c r="G132" s="38"/>
      <c r="H132" s="38"/>
      <c r="I132" s="237"/>
      <c r="J132" s="38"/>
      <c r="K132" s="38"/>
      <c r="L132" s="39"/>
      <c r="M132" s="238"/>
      <c r="N132" s="239"/>
      <c r="O132" s="78"/>
      <c r="P132" s="78"/>
      <c r="Q132" s="78"/>
      <c r="R132" s="78"/>
      <c r="S132" s="78"/>
      <c r="T132" s="79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T132" s="19" t="s">
        <v>1053</v>
      </c>
      <c r="AU132" s="19" t="s">
        <v>171</v>
      </c>
    </row>
    <row r="133" s="2" customFormat="1" ht="16.5" customHeight="1">
      <c r="A133" s="38"/>
      <c r="B133" s="177"/>
      <c r="C133" s="201" t="s">
        <v>171</v>
      </c>
      <c r="D133" s="201" t="s">
        <v>201</v>
      </c>
      <c r="E133" s="202" t="s">
        <v>4959</v>
      </c>
      <c r="F133" s="203" t="s">
        <v>4960</v>
      </c>
      <c r="G133" s="204" t="s">
        <v>222</v>
      </c>
      <c r="H133" s="205">
        <v>40</v>
      </c>
      <c r="I133" s="206"/>
      <c r="J133" s="207">
        <f>ROUND(I133*H133,2)</f>
        <v>0</v>
      </c>
      <c r="K133" s="208"/>
      <c r="L133" s="209"/>
      <c r="M133" s="210" t="s">
        <v>1</v>
      </c>
      <c r="N133" s="211" t="s">
        <v>42</v>
      </c>
      <c r="O133" s="78"/>
      <c r="P133" s="188">
        <f>O133*H133</f>
        <v>0</v>
      </c>
      <c r="Q133" s="188">
        <v>0</v>
      </c>
      <c r="R133" s="188">
        <f>Q133*H133</f>
        <v>0</v>
      </c>
      <c r="S133" s="188">
        <v>0</v>
      </c>
      <c r="T133" s="189">
        <f>S133*H133</f>
        <v>0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R133" s="190" t="s">
        <v>103</v>
      </c>
      <c r="AT133" s="190" t="s">
        <v>201</v>
      </c>
      <c r="AU133" s="190" t="s">
        <v>171</v>
      </c>
      <c r="AY133" s="19" t="s">
        <v>165</v>
      </c>
      <c r="BE133" s="191">
        <f>IF(N133="základná",J133,0)</f>
        <v>0</v>
      </c>
      <c r="BF133" s="191">
        <f>IF(N133="znížená",J133,0)</f>
        <v>0</v>
      </c>
      <c r="BG133" s="191">
        <f>IF(N133="zákl. prenesená",J133,0)</f>
        <v>0</v>
      </c>
      <c r="BH133" s="191">
        <f>IF(N133="zníž. prenesená",J133,0)</f>
        <v>0</v>
      </c>
      <c r="BI133" s="191">
        <f>IF(N133="nulová",J133,0)</f>
        <v>0</v>
      </c>
      <c r="BJ133" s="19" t="s">
        <v>171</v>
      </c>
      <c r="BK133" s="191">
        <f>ROUND(I133*H133,2)</f>
        <v>0</v>
      </c>
      <c r="BL133" s="19" t="s">
        <v>91</v>
      </c>
      <c r="BM133" s="190" t="s">
        <v>4961</v>
      </c>
    </row>
    <row r="134" s="2" customFormat="1">
      <c r="A134" s="38"/>
      <c r="B134" s="39"/>
      <c r="C134" s="38"/>
      <c r="D134" s="193" t="s">
        <v>1053</v>
      </c>
      <c r="E134" s="38"/>
      <c r="F134" s="236" t="s">
        <v>4958</v>
      </c>
      <c r="G134" s="38"/>
      <c r="H134" s="38"/>
      <c r="I134" s="237"/>
      <c r="J134" s="38"/>
      <c r="K134" s="38"/>
      <c r="L134" s="39"/>
      <c r="M134" s="238"/>
      <c r="N134" s="239"/>
      <c r="O134" s="78"/>
      <c r="P134" s="78"/>
      <c r="Q134" s="78"/>
      <c r="R134" s="78"/>
      <c r="S134" s="78"/>
      <c r="T134" s="79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T134" s="19" t="s">
        <v>1053</v>
      </c>
      <c r="AU134" s="19" t="s">
        <v>171</v>
      </c>
    </row>
    <row r="135" s="2" customFormat="1" ht="16.5" customHeight="1">
      <c r="A135" s="38"/>
      <c r="B135" s="177"/>
      <c r="C135" s="201" t="s">
        <v>88</v>
      </c>
      <c r="D135" s="201" t="s">
        <v>201</v>
      </c>
      <c r="E135" s="202" t="s">
        <v>4962</v>
      </c>
      <c r="F135" s="203" t="s">
        <v>4963</v>
      </c>
      <c r="G135" s="204" t="s">
        <v>2853</v>
      </c>
      <c r="H135" s="205">
        <v>1</v>
      </c>
      <c r="I135" s="206"/>
      <c r="J135" s="207">
        <f>ROUND(I135*H135,2)</f>
        <v>0</v>
      </c>
      <c r="K135" s="208"/>
      <c r="L135" s="209"/>
      <c r="M135" s="210" t="s">
        <v>1</v>
      </c>
      <c r="N135" s="211" t="s">
        <v>42</v>
      </c>
      <c r="O135" s="78"/>
      <c r="P135" s="188">
        <f>O135*H135</f>
        <v>0</v>
      </c>
      <c r="Q135" s="188">
        <v>0</v>
      </c>
      <c r="R135" s="188">
        <f>Q135*H135</f>
        <v>0</v>
      </c>
      <c r="S135" s="188">
        <v>0</v>
      </c>
      <c r="T135" s="189">
        <f>S135*H135</f>
        <v>0</v>
      </c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R135" s="190" t="s">
        <v>103</v>
      </c>
      <c r="AT135" s="190" t="s">
        <v>201</v>
      </c>
      <c r="AU135" s="190" t="s">
        <v>171</v>
      </c>
      <c r="AY135" s="19" t="s">
        <v>165</v>
      </c>
      <c r="BE135" s="191">
        <f>IF(N135="základná",J135,0)</f>
        <v>0</v>
      </c>
      <c r="BF135" s="191">
        <f>IF(N135="znížená",J135,0)</f>
        <v>0</v>
      </c>
      <c r="BG135" s="191">
        <f>IF(N135="zákl. prenesená",J135,0)</f>
        <v>0</v>
      </c>
      <c r="BH135" s="191">
        <f>IF(N135="zníž. prenesená",J135,0)</f>
        <v>0</v>
      </c>
      <c r="BI135" s="191">
        <f>IF(N135="nulová",J135,0)</f>
        <v>0</v>
      </c>
      <c r="BJ135" s="19" t="s">
        <v>171</v>
      </c>
      <c r="BK135" s="191">
        <f>ROUND(I135*H135,2)</f>
        <v>0</v>
      </c>
      <c r="BL135" s="19" t="s">
        <v>91</v>
      </c>
      <c r="BM135" s="190" t="s">
        <v>4964</v>
      </c>
    </row>
    <row r="136" s="2" customFormat="1">
      <c r="A136" s="38"/>
      <c r="B136" s="39"/>
      <c r="C136" s="38"/>
      <c r="D136" s="193" t="s">
        <v>1053</v>
      </c>
      <c r="E136" s="38"/>
      <c r="F136" s="236" t="s">
        <v>4958</v>
      </c>
      <c r="G136" s="38"/>
      <c r="H136" s="38"/>
      <c r="I136" s="237"/>
      <c r="J136" s="38"/>
      <c r="K136" s="38"/>
      <c r="L136" s="39"/>
      <c r="M136" s="238"/>
      <c r="N136" s="239"/>
      <c r="O136" s="78"/>
      <c r="P136" s="78"/>
      <c r="Q136" s="78"/>
      <c r="R136" s="78"/>
      <c r="S136" s="78"/>
      <c r="T136" s="79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T136" s="19" t="s">
        <v>1053</v>
      </c>
      <c r="AU136" s="19" t="s">
        <v>171</v>
      </c>
    </row>
    <row r="137" s="2" customFormat="1" ht="16.5" customHeight="1">
      <c r="A137" s="38"/>
      <c r="B137" s="177"/>
      <c r="C137" s="201" t="s">
        <v>91</v>
      </c>
      <c r="D137" s="201" t="s">
        <v>201</v>
      </c>
      <c r="E137" s="202" t="s">
        <v>4965</v>
      </c>
      <c r="F137" s="203" t="s">
        <v>4966</v>
      </c>
      <c r="G137" s="204" t="s">
        <v>4967</v>
      </c>
      <c r="H137" s="205">
        <v>160</v>
      </c>
      <c r="I137" s="206"/>
      <c r="J137" s="207">
        <f>ROUND(I137*H137,2)</f>
        <v>0</v>
      </c>
      <c r="K137" s="208"/>
      <c r="L137" s="209"/>
      <c r="M137" s="210" t="s">
        <v>1</v>
      </c>
      <c r="N137" s="211" t="s">
        <v>42</v>
      </c>
      <c r="O137" s="78"/>
      <c r="P137" s="188">
        <f>O137*H137</f>
        <v>0</v>
      </c>
      <c r="Q137" s="188">
        <v>0</v>
      </c>
      <c r="R137" s="188">
        <f>Q137*H137</f>
        <v>0</v>
      </c>
      <c r="S137" s="188">
        <v>0</v>
      </c>
      <c r="T137" s="189">
        <f>S137*H137</f>
        <v>0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190" t="s">
        <v>103</v>
      </c>
      <c r="AT137" s="190" t="s">
        <v>201</v>
      </c>
      <c r="AU137" s="190" t="s">
        <v>171</v>
      </c>
      <c r="AY137" s="19" t="s">
        <v>165</v>
      </c>
      <c r="BE137" s="191">
        <f>IF(N137="základná",J137,0)</f>
        <v>0</v>
      </c>
      <c r="BF137" s="191">
        <f>IF(N137="znížená",J137,0)</f>
        <v>0</v>
      </c>
      <c r="BG137" s="191">
        <f>IF(N137="zákl. prenesená",J137,0)</f>
        <v>0</v>
      </c>
      <c r="BH137" s="191">
        <f>IF(N137="zníž. prenesená",J137,0)</f>
        <v>0</v>
      </c>
      <c r="BI137" s="191">
        <f>IF(N137="nulová",J137,0)</f>
        <v>0</v>
      </c>
      <c r="BJ137" s="19" t="s">
        <v>171</v>
      </c>
      <c r="BK137" s="191">
        <f>ROUND(I137*H137,2)</f>
        <v>0</v>
      </c>
      <c r="BL137" s="19" t="s">
        <v>91</v>
      </c>
      <c r="BM137" s="190" t="s">
        <v>4968</v>
      </c>
    </row>
    <row r="138" s="2" customFormat="1">
      <c r="A138" s="38"/>
      <c r="B138" s="39"/>
      <c r="C138" s="38"/>
      <c r="D138" s="193" t="s">
        <v>1053</v>
      </c>
      <c r="E138" s="38"/>
      <c r="F138" s="236" t="s">
        <v>4958</v>
      </c>
      <c r="G138" s="38"/>
      <c r="H138" s="38"/>
      <c r="I138" s="237"/>
      <c r="J138" s="38"/>
      <c r="K138" s="38"/>
      <c r="L138" s="39"/>
      <c r="M138" s="238"/>
      <c r="N138" s="239"/>
      <c r="O138" s="78"/>
      <c r="P138" s="78"/>
      <c r="Q138" s="78"/>
      <c r="R138" s="78"/>
      <c r="S138" s="78"/>
      <c r="T138" s="79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T138" s="19" t="s">
        <v>1053</v>
      </c>
      <c r="AU138" s="19" t="s">
        <v>171</v>
      </c>
    </row>
    <row r="139" s="2" customFormat="1" ht="21.75" customHeight="1">
      <c r="A139" s="38"/>
      <c r="B139" s="177"/>
      <c r="C139" s="201" t="s">
        <v>94</v>
      </c>
      <c r="D139" s="201" t="s">
        <v>201</v>
      </c>
      <c r="E139" s="202" t="s">
        <v>4969</v>
      </c>
      <c r="F139" s="203" t="s">
        <v>4970</v>
      </c>
      <c r="G139" s="204" t="s">
        <v>216</v>
      </c>
      <c r="H139" s="205">
        <v>3</v>
      </c>
      <c r="I139" s="206"/>
      <c r="J139" s="207">
        <f>ROUND(I139*H139,2)</f>
        <v>0</v>
      </c>
      <c r="K139" s="208"/>
      <c r="L139" s="209"/>
      <c r="M139" s="210" t="s">
        <v>1</v>
      </c>
      <c r="N139" s="211" t="s">
        <v>42</v>
      </c>
      <c r="O139" s="78"/>
      <c r="P139" s="188">
        <f>O139*H139</f>
        <v>0</v>
      </c>
      <c r="Q139" s="188">
        <v>0</v>
      </c>
      <c r="R139" s="188">
        <f>Q139*H139</f>
        <v>0</v>
      </c>
      <c r="S139" s="188">
        <v>0</v>
      </c>
      <c r="T139" s="189">
        <f>S139*H139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190" t="s">
        <v>103</v>
      </c>
      <c r="AT139" s="190" t="s">
        <v>201</v>
      </c>
      <c r="AU139" s="190" t="s">
        <v>171</v>
      </c>
      <c r="AY139" s="19" t="s">
        <v>165</v>
      </c>
      <c r="BE139" s="191">
        <f>IF(N139="základná",J139,0)</f>
        <v>0</v>
      </c>
      <c r="BF139" s="191">
        <f>IF(N139="znížená",J139,0)</f>
        <v>0</v>
      </c>
      <c r="BG139" s="191">
        <f>IF(N139="zákl. prenesená",J139,0)</f>
        <v>0</v>
      </c>
      <c r="BH139" s="191">
        <f>IF(N139="zníž. prenesená",J139,0)</f>
        <v>0</v>
      </c>
      <c r="BI139" s="191">
        <f>IF(N139="nulová",J139,0)</f>
        <v>0</v>
      </c>
      <c r="BJ139" s="19" t="s">
        <v>171</v>
      </c>
      <c r="BK139" s="191">
        <f>ROUND(I139*H139,2)</f>
        <v>0</v>
      </c>
      <c r="BL139" s="19" t="s">
        <v>91</v>
      </c>
      <c r="BM139" s="190" t="s">
        <v>4971</v>
      </c>
    </row>
    <row r="140" s="2" customFormat="1">
      <c r="A140" s="38"/>
      <c r="B140" s="39"/>
      <c r="C140" s="38"/>
      <c r="D140" s="193" t="s">
        <v>1053</v>
      </c>
      <c r="E140" s="38"/>
      <c r="F140" s="236" t="s">
        <v>4972</v>
      </c>
      <c r="G140" s="38"/>
      <c r="H140" s="38"/>
      <c r="I140" s="237"/>
      <c r="J140" s="38"/>
      <c r="K140" s="38"/>
      <c r="L140" s="39"/>
      <c r="M140" s="238"/>
      <c r="N140" s="239"/>
      <c r="O140" s="78"/>
      <c r="P140" s="78"/>
      <c r="Q140" s="78"/>
      <c r="R140" s="78"/>
      <c r="S140" s="78"/>
      <c r="T140" s="79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T140" s="19" t="s">
        <v>1053</v>
      </c>
      <c r="AU140" s="19" t="s">
        <v>171</v>
      </c>
    </row>
    <row r="141" s="2" customFormat="1" ht="16.5" customHeight="1">
      <c r="A141" s="38"/>
      <c r="B141" s="177"/>
      <c r="C141" s="201" t="s">
        <v>97</v>
      </c>
      <c r="D141" s="201" t="s">
        <v>201</v>
      </c>
      <c r="E141" s="202" t="s">
        <v>4973</v>
      </c>
      <c r="F141" s="203" t="s">
        <v>4974</v>
      </c>
      <c r="G141" s="204" t="s">
        <v>216</v>
      </c>
      <c r="H141" s="205">
        <v>10</v>
      </c>
      <c r="I141" s="206"/>
      <c r="J141" s="207">
        <f>ROUND(I141*H141,2)</f>
        <v>0</v>
      </c>
      <c r="K141" s="208"/>
      <c r="L141" s="209"/>
      <c r="M141" s="210" t="s">
        <v>1</v>
      </c>
      <c r="N141" s="211" t="s">
        <v>42</v>
      </c>
      <c r="O141" s="78"/>
      <c r="P141" s="188">
        <f>O141*H141</f>
        <v>0</v>
      </c>
      <c r="Q141" s="188">
        <v>0</v>
      </c>
      <c r="R141" s="188">
        <f>Q141*H141</f>
        <v>0</v>
      </c>
      <c r="S141" s="188">
        <v>0</v>
      </c>
      <c r="T141" s="189">
        <f>S141*H141</f>
        <v>0</v>
      </c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R141" s="190" t="s">
        <v>103</v>
      </c>
      <c r="AT141" s="190" t="s">
        <v>201</v>
      </c>
      <c r="AU141" s="190" t="s">
        <v>171</v>
      </c>
      <c r="AY141" s="19" t="s">
        <v>165</v>
      </c>
      <c r="BE141" s="191">
        <f>IF(N141="základná",J141,0)</f>
        <v>0</v>
      </c>
      <c r="BF141" s="191">
        <f>IF(N141="znížená",J141,0)</f>
        <v>0</v>
      </c>
      <c r="BG141" s="191">
        <f>IF(N141="zákl. prenesená",J141,0)</f>
        <v>0</v>
      </c>
      <c r="BH141" s="191">
        <f>IF(N141="zníž. prenesená",J141,0)</f>
        <v>0</v>
      </c>
      <c r="BI141" s="191">
        <f>IF(N141="nulová",J141,0)</f>
        <v>0</v>
      </c>
      <c r="BJ141" s="19" t="s">
        <v>171</v>
      </c>
      <c r="BK141" s="191">
        <f>ROUND(I141*H141,2)</f>
        <v>0</v>
      </c>
      <c r="BL141" s="19" t="s">
        <v>91</v>
      </c>
      <c r="BM141" s="190" t="s">
        <v>4975</v>
      </c>
    </row>
    <row r="142" s="2" customFormat="1">
      <c r="A142" s="38"/>
      <c r="B142" s="39"/>
      <c r="C142" s="38"/>
      <c r="D142" s="193" t="s">
        <v>1053</v>
      </c>
      <c r="E142" s="38"/>
      <c r="F142" s="236" t="s">
        <v>4976</v>
      </c>
      <c r="G142" s="38"/>
      <c r="H142" s="38"/>
      <c r="I142" s="237"/>
      <c r="J142" s="38"/>
      <c r="K142" s="38"/>
      <c r="L142" s="39"/>
      <c r="M142" s="238"/>
      <c r="N142" s="239"/>
      <c r="O142" s="78"/>
      <c r="P142" s="78"/>
      <c r="Q142" s="78"/>
      <c r="R142" s="78"/>
      <c r="S142" s="78"/>
      <c r="T142" s="79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T142" s="19" t="s">
        <v>1053</v>
      </c>
      <c r="AU142" s="19" t="s">
        <v>171</v>
      </c>
    </row>
    <row r="143" s="2" customFormat="1" ht="16.5" customHeight="1">
      <c r="A143" s="38"/>
      <c r="B143" s="177"/>
      <c r="C143" s="201" t="s">
        <v>100</v>
      </c>
      <c r="D143" s="201" t="s">
        <v>201</v>
      </c>
      <c r="E143" s="202" t="s">
        <v>4977</v>
      </c>
      <c r="F143" s="203" t="s">
        <v>4978</v>
      </c>
      <c r="G143" s="204" t="s">
        <v>216</v>
      </c>
      <c r="H143" s="205">
        <v>14</v>
      </c>
      <c r="I143" s="206"/>
      <c r="J143" s="207">
        <f>ROUND(I143*H143,2)</f>
        <v>0</v>
      </c>
      <c r="K143" s="208"/>
      <c r="L143" s="209"/>
      <c r="M143" s="210" t="s">
        <v>1</v>
      </c>
      <c r="N143" s="211" t="s">
        <v>42</v>
      </c>
      <c r="O143" s="78"/>
      <c r="P143" s="188">
        <f>O143*H143</f>
        <v>0</v>
      </c>
      <c r="Q143" s="188">
        <v>0</v>
      </c>
      <c r="R143" s="188">
        <f>Q143*H143</f>
        <v>0</v>
      </c>
      <c r="S143" s="188">
        <v>0</v>
      </c>
      <c r="T143" s="189">
        <f>S143*H143</f>
        <v>0</v>
      </c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R143" s="190" t="s">
        <v>103</v>
      </c>
      <c r="AT143" s="190" t="s">
        <v>201</v>
      </c>
      <c r="AU143" s="190" t="s">
        <v>171</v>
      </c>
      <c r="AY143" s="19" t="s">
        <v>165</v>
      </c>
      <c r="BE143" s="191">
        <f>IF(N143="základná",J143,0)</f>
        <v>0</v>
      </c>
      <c r="BF143" s="191">
        <f>IF(N143="znížená",J143,0)</f>
        <v>0</v>
      </c>
      <c r="BG143" s="191">
        <f>IF(N143="zákl. prenesená",J143,0)</f>
        <v>0</v>
      </c>
      <c r="BH143" s="191">
        <f>IF(N143="zníž. prenesená",J143,0)</f>
        <v>0</v>
      </c>
      <c r="BI143" s="191">
        <f>IF(N143="nulová",J143,0)</f>
        <v>0</v>
      </c>
      <c r="BJ143" s="19" t="s">
        <v>171</v>
      </c>
      <c r="BK143" s="191">
        <f>ROUND(I143*H143,2)</f>
        <v>0</v>
      </c>
      <c r="BL143" s="19" t="s">
        <v>91</v>
      </c>
      <c r="BM143" s="190" t="s">
        <v>4979</v>
      </c>
    </row>
    <row r="144" s="2" customFormat="1">
      <c r="A144" s="38"/>
      <c r="B144" s="39"/>
      <c r="C144" s="38"/>
      <c r="D144" s="193" t="s">
        <v>1053</v>
      </c>
      <c r="E144" s="38"/>
      <c r="F144" s="236" t="s">
        <v>4976</v>
      </c>
      <c r="G144" s="38"/>
      <c r="H144" s="38"/>
      <c r="I144" s="237"/>
      <c r="J144" s="38"/>
      <c r="K144" s="38"/>
      <c r="L144" s="39"/>
      <c r="M144" s="238"/>
      <c r="N144" s="239"/>
      <c r="O144" s="78"/>
      <c r="P144" s="78"/>
      <c r="Q144" s="78"/>
      <c r="R144" s="78"/>
      <c r="S144" s="78"/>
      <c r="T144" s="79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T144" s="19" t="s">
        <v>1053</v>
      </c>
      <c r="AU144" s="19" t="s">
        <v>171</v>
      </c>
    </row>
    <row r="145" s="2" customFormat="1" ht="16.5" customHeight="1">
      <c r="A145" s="38"/>
      <c r="B145" s="177"/>
      <c r="C145" s="201" t="s">
        <v>103</v>
      </c>
      <c r="D145" s="201" t="s">
        <v>201</v>
      </c>
      <c r="E145" s="202" t="s">
        <v>4980</v>
      </c>
      <c r="F145" s="203" t="s">
        <v>4981</v>
      </c>
      <c r="G145" s="204" t="s">
        <v>216</v>
      </c>
      <c r="H145" s="205">
        <v>2</v>
      </c>
      <c r="I145" s="206"/>
      <c r="J145" s="207">
        <f>ROUND(I145*H145,2)</f>
        <v>0</v>
      </c>
      <c r="K145" s="208"/>
      <c r="L145" s="209"/>
      <c r="M145" s="210" t="s">
        <v>1</v>
      </c>
      <c r="N145" s="211" t="s">
        <v>42</v>
      </c>
      <c r="O145" s="78"/>
      <c r="P145" s="188">
        <f>O145*H145</f>
        <v>0</v>
      </c>
      <c r="Q145" s="188">
        <v>0</v>
      </c>
      <c r="R145" s="188">
        <f>Q145*H145</f>
        <v>0</v>
      </c>
      <c r="S145" s="188">
        <v>0</v>
      </c>
      <c r="T145" s="189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190" t="s">
        <v>103</v>
      </c>
      <c r="AT145" s="190" t="s">
        <v>201</v>
      </c>
      <c r="AU145" s="190" t="s">
        <v>171</v>
      </c>
      <c r="AY145" s="19" t="s">
        <v>165</v>
      </c>
      <c r="BE145" s="191">
        <f>IF(N145="základná",J145,0)</f>
        <v>0</v>
      </c>
      <c r="BF145" s="191">
        <f>IF(N145="znížená",J145,0)</f>
        <v>0</v>
      </c>
      <c r="BG145" s="191">
        <f>IF(N145="zákl. prenesená",J145,0)</f>
        <v>0</v>
      </c>
      <c r="BH145" s="191">
        <f>IF(N145="zníž. prenesená",J145,0)</f>
        <v>0</v>
      </c>
      <c r="BI145" s="191">
        <f>IF(N145="nulová",J145,0)</f>
        <v>0</v>
      </c>
      <c r="BJ145" s="19" t="s">
        <v>171</v>
      </c>
      <c r="BK145" s="191">
        <f>ROUND(I145*H145,2)</f>
        <v>0</v>
      </c>
      <c r="BL145" s="19" t="s">
        <v>91</v>
      </c>
      <c r="BM145" s="190" t="s">
        <v>4982</v>
      </c>
    </row>
    <row r="146" s="2" customFormat="1">
      <c r="A146" s="38"/>
      <c r="B146" s="39"/>
      <c r="C146" s="38"/>
      <c r="D146" s="193" t="s">
        <v>1053</v>
      </c>
      <c r="E146" s="38"/>
      <c r="F146" s="236" t="s">
        <v>4983</v>
      </c>
      <c r="G146" s="38"/>
      <c r="H146" s="38"/>
      <c r="I146" s="237"/>
      <c r="J146" s="38"/>
      <c r="K146" s="38"/>
      <c r="L146" s="39"/>
      <c r="M146" s="238"/>
      <c r="N146" s="239"/>
      <c r="O146" s="78"/>
      <c r="P146" s="78"/>
      <c r="Q146" s="78"/>
      <c r="R146" s="78"/>
      <c r="S146" s="78"/>
      <c r="T146" s="79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T146" s="19" t="s">
        <v>1053</v>
      </c>
      <c r="AU146" s="19" t="s">
        <v>171</v>
      </c>
    </row>
    <row r="147" s="2" customFormat="1" ht="16.5" customHeight="1">
      <c r="A147" s="38"/>
      <c r="B147" s="177"/>
      <c r="C147" s="201" t="s">
        <v>106</v>
      </c>
      <c r="D147" s="201" t="s">
        <v>201</v>
      </c>
      <c r="E147" s="202" t="s">
        <v>4980</v>
      </c>
      <c r="F147" s="203" t="s">
        <v>4981</v>
      </c>
      <c r="G147" s="204" t="s">
        <v>216</v>
      </c>
      <c r="H147" s="205">
        <v>2</v>
      </c>
      <c r="I147" s="206"/>
      <c r="J147" s="207">
        <f>ROUND(I147*H147,2)</f>
        <v>0</v>
      </c>
      <c r="K147" s="208"/>
      <c r="L147" s="209"/>
      <c r="M147" s="210" t="s">
        <v>1</v>
      </c>
      <c r="N147" s="211" t="s">
        <v>42</v>
      </c>
      <c r="O147" s="78"/>
      <c r="P147" s="188">
        <f>O147*H147</f>
        <v>0</v>
      </c>
      <c r="Q147" s="188">
        <v>0</v>
      </c>
      <c r="R147" s="188">
        <f>Q147*H147</f>
        <v>0</v>
      </c>
      <c r="S147" s="188">
        <v>0</v>
      </c>
      <c r="T147" s="189">
        <f>S147*H147</f>
        <v>0</v>
      </c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R147" s="190" t="s">
        <v>103</v>
      </c>
      <c r="AT147" s="190" t="s">
        <v>201</v>
      </c>
      <c r="AU147" s="190" t="s">
        <v>171</v>
      </c>
      <c r="AY147" s="19" t="s">
        <v>165</v>
      </c>
      <c r="BE147" s="191">
        <f>IF(N147="základná",J147,0)</f>
        <v>0</v>
      </c>
      <c r="BF147" s="191">
        <f>IF(N147="znížená",J147,0)</f>
        <v>0</v>
      </c>
      <c r="BG147" s="191">
        <f>IF(N147="zákl. prenesená",J147,0)</f>
        <v>0</v>
      </c>
      <c r="BH147" s="191">
        <f>IF(N147="zníž. prenesená",J147,0)</f>
        <v>0</v>
      </c>
      <c r="BI147" s="191">
        <f>IF(N147="nulová",J147,0)</f>
        <v>0</v>
      </c>
      <c r="BJ147" s="19" t="s">
        <v>171</v>
      </c>
      <c r="BK147" s="191">
        <f>ROUND(I147*H147,2)</f>
        <v>0</v>
      </c>
      <c r="BL147" s="19" t="s">
        <v>91</v>
      </c>
      <c r="BM147" s="190" t="s">
        <v>4984</v>
      </c>
    </row>
    <row r="148" s="2" customFormat="1">
      <c r="A148" s="38"/>
      <c r="B148" s="39"/>
      <c r="C148" s="38"/>
      <c r="D148" s="193" t="s">
        <v>1053</v>
      </c>
      <c r="E148" s="38"/>
      <c r="F148" s="236" t="s">
        <v>4985</v>
      </c>
      <c r="G148" s="38"/>
      <c r="H148" s="38"/>
      <c r="I148" s="237"/>
      <c r="J148" s="38"/>
      <c r="K148" s="38"/>
      <c r="L148" s="39"/>
      <c r="M148" s="238"/>
      <c r="N148" s="239"/>
      <c r="O148" s="78"/>
      <c r="P148" s="78"/>
      <c r="Q148" s="78"/>
      <c r="R148" s="78"/>
      <c r="S148" s="78"/>
      <c r="T148" s="79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T148" s="19" t="s">
        <v>1053</v>
      </c>
      <c r="AU148" s="19" t="s">
        <v>171</v>
      </c>
    </row>
    <row r="149" s="2" customFormat="1" ht="16.5" customHeight="1">
      <c r="A149" s="38"/>
      <c r="B149" s="177"/>
      <c r="C149" s="201" t="s">
        <v>207</v>
      </c>
      <c r="D149" s="201" t="s">
        <v>201</v>
      </c>
      <c r="E149" s="202" t="s">
        <v>4986</v>
      </c>
      <c r="F149" s="203" t="s">
        <v>4987</v>
      </c>
      <c r="G149" s="204" t="s">
        <v>216</v>
      </c>
      <c r="H149" s="205">
        <v>3</v>
      </c>
      <c r="I149" s="206"/>
      <c r="J149" s="207">
        <f>ROUND(I149*H149,2)</f>
        <v>0</v>
      </c>
      <c r="K149" s="208"/>
      <c r="L149" s="209"/>
      <c r="M149" s="210" t="s">
        <v>1</v>
      </c>
      <c r="N149" s="211" t="s">
        <v>42</v>
      </c>
      <c r="O149" s="78"/>
      <c r="P149" s="188">
        <f>O149*H149</f>
        <v>0</v>
      </c>
      <c r="Q149" s="188">
        <v>0</v>
      </c>
      <c r="R149" s="188">
        <f>Q149*H149</f>
        <v>0</v>
      </c>
      <c r="S149" s="188">
        <v>0</v>
      </c>
      <c r="T149" s="189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190" t="s">
        <v>103</v>
      </c>
      <c r="AT149" s="190" t="s">
        <v>201</v>
      </c>
      <c r="AU149" s="190" t="s">
        <v>171</v>
      </c>
      <c r="AY149" s="19" t="s">
        <v>165</v>
      </c>
      <c r="BE149" s="191">
        <f>IF(N149="základná",J149,0)</f>
        <v>0</v>
      </c>
      <c r="BF149" s="191">
        <f>IF(N149="znížená",J149,0)</f>
        <v>0</v>
      </c>
      <c r="BG149" s="191">
        <f>IF(N149="zákl. prenesená",J149,0)</f>
        <v>0</v>
      </c>
      <c r="BH149" s="191">
        <f>IF(N149="zníž. prenesená",J149,0)</f>
        <v>0</v>
      </c>
      <c r="BI149" s="191">
        <f>IF(N149="nulová",J149,0)</f>
        <v>0</v>
      </c>
      <c r="BJ149" s="19" t="s">
        <v>171</v>
      </c>
      <c r="BK149" s="191">
        <f>ROUND(I149*H149,2)</f>
        <v>0</v>
      </c>
      <c r="BL149" s="19" t="s">
        <v>91</v>
      </c>
      <c r="BM149" s="190" t="s">
        <v>4988</v>
      </c>
    </row>
    <row r="150" s="2" customFormat="1" ht="16.5" customHeight="1">
      <c r="A150" s="38"/>
      <c r="B150" s="177"/>
      <c r="C150" s="201" t="s">
        <v>213</v>
      </c>
      <c r="D150" s="201" t="s">
        <v>201</v>
      </c>
      <c r="E150" s="202" t="s">
        <v>4989</v>
      </c>
      <c r="F150" s="203" t="s">
        <v>4990</v>
      </c>
      <c r="G150" s="204" t="s">
        <v>216</v>
      </c>
      <c r="H150" s="205">
        <v>2</v>
      </c>
      <c r="I150" s="206"/>
      <c r="J150" s="207">
        <f>ROUND(I150*H150,2)</f>
        <v>0</v>
      </c>
      <c r="K150" s="208"/>
      <c r="L150" s="209"/>
      <c r="M150" s="210" t="s">
        <v>1</v>
      </c>
      <c r="N150" s="211" t="s">
        <v>42</v>
      </c>
      <c r="O150" s="78"/>
      <c r="P150" s="188">
        <f>O150*H150</f>
        <v>0</v>
      </c>
      <c r="Q150" s="188">
        <v>0</v>
      </c>
      <c r="R150" s="188">
        <f>Q150*H150</f>
        <v>0</v>
      </c>
      <c r="S150" s="188">
        <v>0</v>
      </c>
      <c r="T150" s="189">
        <f>S150*H150</f>
        <v>0</v>
      </c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R150" s="190" t="s">
        <v>103</v>
      </c>
      <c r="AT150" s="190" t="s">
        <v>201</v>
      </c>
      <c r="AU150" s="190" t="s">
        <v>171</v>
      </c>
      <c r="AY150" s="19" t="s">
        <v>165</v>
      </c>
      <c r="BE150" s="191">
        <f>IF(N150="základná",J150,0)</f>
        <v>0</v>
      </c>
      <c r="BF150" s="191">
        <f>IF(N150="znížená",J150,0)</f>
        <v>0</v>
      </c>
      <c r="BG150" s="191">
        <f>IF(N150="zákl. prenesená",J150,0)</f>
        <v>0</v>
      </c>
      <c r="BH150" s="191">
        <f>IF(N150="zníž. prenesená",J150,0)</f>
        <v>0</v>
      </c>
      <c r="BI150" s="191">
        <f>IF(N150="nulová",J150,0)</f>
        <v>0</v>
      </c>
      <c r="BJ150" s="19" t="s">
        <v>171</v>
      </c>
      <c r="BK150" s="191">
        <f>ROUND(I150*H150,2)</f>
        <v>0</v>
      </c>
      <c r="BL150" s="19" t="s">
        <v>91</v>
      </c>
      <c r="BM150" s="190" t="s">
        <v>4991</v>
      </c>
    </row>
    <row r="151" s="2" customFormat="1" ht="16.5" customHeight="1">
      <c r="A151" s="38"/>
      <c r="B151" s="177"/>
      <c r="C151" s="201" t="s">
        <v>219</v>
      </c>
      <c r="D151" s="201" t="s">
        <v>201</v>
      </c>
      <c r="E151" s="202" t="s">
        <v>4992</v>
      </c>
      <c r="F151" s="203" t="s">
        <v>4993</v>
      </c>
      <c r="G151" s="204" t="s">
        <v>216</v>
      </c>
      <c r="H151" s="205">
        <v>2</v>
      </c>
      <c r="I151" s="206"/>
      <c r="J151" s="207">
        <f>ROUND(I151*H151,2)</f>
        <v>0</v>
      </c>
      <c r="K151" s="208"/>
      <c r="L151" s="209"/>
      <c r="M151" s="210" t="s">
        <v>1</v>
      </c>
      <c r="N151" s="211" t="s">
        <v>42</v>
      </c>
      <c r="O151" s="78"/>
      <c r="P151" s="188">
        <f>O151*H151</f>
        <v>0</v>
      </c>
      <c r="Q151" s="188">
        <v>0</v>
      </c>
      <c r="R151" s="188">
        <f>Q151*H151</f>
        <v>0</v>
      </c>
      <c r="S151" s="188">
        <v>0</v>
      </c>
      <c r="T151" s="189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190" t="s">
        <v>103</v>
      </c>
      <c r="AT151" s="190" t="s">
        <v>201</v>
      </c>
      <c r="AU151" s="190" t="s">
        <v>171</v>
      </c>
      <c r="AY151" s="19" t="s">
        <v>165</v>
      </c>
      <c r="BE151" s="191">
        <f>IF(N151="základná",J151,0)</f>
        <v>0</v>
      </c>
      <c r="BF151" s="191">
        <f>IF(N151="znížená",J151,0)</f>
        <v>0</v>
      </c>
      <c r="BG151" s="191">
        <f>IF(N151="zákl. prenesená",J151,0)</f>
        <v>0</v>
      </c>
      <c r="BH151" s="191">
        <f>IF(N151="zníž. prenesená",J151,0)</f>
        <v>0</v>
      </c>
      <c r="BI151" s="191">
        <f>IF(N151="nulová",J151,0)</f>
        <v>0</v>
      </c>
      <c r="BJ151" s="19" t="s">
        <v>171</v>
      </c>
      <c r="BK151" s="191">
        <f>ROUND(I151*H151,2)</f>
        <v>0</v>
      </c>
      <c r="BL151" s="19" t="s">
        <v>91</v>
      </c>
      <c r="BM151" s="190" t="s">
        <v>4994</v>
      </c>
    </row>
    <row r="152" s="2" customFormat="1" ht="16.5" customHeight="1">
      <c r="A152" s="38"/>
      <c r="B152" s="177"/>
      <c r="C152" s="201" t="s">
        <v>225</v>
      </c>
      <c r="D152" s="201" t="s">
        <v>201</v>
      </c>
      <c r="E152" s="202" t="s">
        <v>4995</v>
      </c>
      <c r="F152" s="203" t="s">
        <v>4996</v>
      </c>
      <c r="G152" s="204" t="s">
        <v>216</v>
      </c>
      <c r="H152" s="205">
        <v>2</v>
      </c>
      <c r="I152" s="206"/>
      <c r="J152" s="207">
        <f>ROUND(I152*H152,2)</f>
        <v>0</v>
      </c>
      <c r="K152" s="208"/>
      <c r="L152" s="209"/>
      <c r="M152" s="210" t="s">
        <v>1</v>
      </c>
      <c r="N152" s="211" t="s">
        <v>42</v>
      </c>
      <c r="O152" s="78"/>
      <c r="P152" s="188">
        <f>O152*H152</f>
        <v>0</v>
      </c>
      <c r="Q152" s="188">
        <v>0</v>
      </c>
      <c r="R152" s="188">
        <f>Q152*H152</f>
        <v>0</v>
      </c>
      <c r="S152" s="188">
        <v>0</v>
      </c>
      <c r="T152" s="189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190" t="s">
        <v>103</v>
      </c>
      <c r="AT152" s="190" t="s">
        <v>201</v>
      </c>
      <c r="AU152" s="190" t="s">
        <v>171</v>
      </c>
      <c r="AY152" s="19" t="s">
        <v>165</v>
      </c>
      <c r="BE152" s="191">
        <f>IF(N152="základná",J152,0)</f>
        <v>0</v>
      </c>
      <c r="BF152" s="191">
        <f>IF(N152="znížená",J152,0)</f>
        <v>0</v>
      </c>
      <c r="BG152" s="191">
        <f>IF(N152="zákl. prenesená",J152,0)</f>
        <v>0</v>
      </c>
      <c r="BH152" s="191">
        <f>IF(N152="zníž. prenesená",J152,0)</f>
        <v>0</v>
      </c>
      <c r="BI152" s="191">
        <f>IF(N152="nulová",J152,0)</f>
        <v>0</v>
      </c>
      <c r="BJ152" s="19" t="s">
        <v>171</v>
      </c>
      <c r="BK152" s="191">
        <f>ROUND(I152*H152,2)</f>
        <v>0</v>
      </c>
      <c r="BL152" s="19" t="s">
        <v>91</v>
      </c>
      <c r="BM152" s="190" t="s">
        <v>4997</v>
      </c>
    </row>
    <row r="153" s="2" customFormat="1" ht="16.5" customHeight="1">
      <c r="A153" s="38"/>
      <c r="B153" s="177"/>
      <c r="C153" s="201" t="s">
        <v>232</v>
      </c>
      <c r="D153" s="201" t="s">
        <v>201</v>
      </c>
      <c r="E153" s="202" t="s">
        <v>4998</v>
      </c>
      <c r="F153" s="203" t="s">
        <v>4999</v>
      </c>
      <c r="G153" s="204" t="s">
        <v>216</v>
      </c>
      <c r="H153" s="205">
        <v>2</v>
      </c>
      <c r="I153" s="206"/>
      <c r="J153" s="207">
        <f>ROUND(I153*H153,2)</f>
        <v>0</v>
      </c>
      <c r="K153" s="208"/>
      <c r="L153" s="209"/>
      <c r="M153" s="210" t="s">
        <v>1</v>
      </c>
      <c r="N153" s="211" t="s">
        <v>42</v>
      </c>
      <c r="O153" s="78"/>
      <c r="P153" s="188">
        <f>O153*H153</f>
        <v>0</v>
      </c>
      <c r="Q153" s="188">
        <v>0</v>
      </c>
      <c r="R153" s="188">
        <f>Q153*H153</f>
        <v>0</v>
      </c>
      <c r="S153" s="188">
        <v>0</v>
      </c>
      <c r="T153" s="189">
        <f>S153*H153</f>
        <v>0</v>
      </c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R153" s="190" t="s">
        <v>103</v>
      </c>
      <c r="AT153" s="190" t="s">
        <v>201</v>
      </c>
      <c r="AU153" s="190" t="s">
        <v>171</v>
      </c>
      <c r="AY153" s="19" t="s">
        <v>165</v>
      </c>
      <c r="BE153" s="191">
        <f>IF(N153="základná",J153,0)</f>
        <v>0</v>
      </c>
      <c r="BF153" s="191">
        <f>IF(N153="znížená",J153,0)</f>
        <v>0</v>
      </c>
      <c r="BG153" s="191">
        <f>IF(N153="zákl. prenesená",J153,0)</f>
        <v>0</v>
      </c>
      <c r="BH153" s="191">
        <f>IF(N153="zníž. prenesená",J153,0)</f>
        <v>0</v>
      </c>
      <c r="BI153" s="191">
        <f>IF(N153="nulová",J153,0)</f>
        <v>0</v>
      </c>
      <c r="BJ153" s="19" t="s">
        <v>171</v>
      </c>
      <c r="BK153" s="191">
        <f>ROUND(I153*H153,2)</f>
        <v>0</v>
      </c>
      <c r="BL153" s="19" t="s">
        <v>91</v>
      </c>
      <c r="BM153" s="190" t="s">
        <v>5000</v>
      </c>
    </row>
    <row r="154" s="2" customFormat="1">
      <c r="A154" s="38"/>
      <c r="B154" s="39"/>
      <c r="C154" s="38"/>
      <c r="D154" s="193" t="s">
        <v>1053</v>
      </c>
      <c r="E154" s="38"/>
      <c r="F154" s="236" t="s">
        <v>5001</v>
      </c>
      <c r="G154" s="38"/>
      <c r="H154" s="38"/>
      <c r="I154" s="237"/>
      <c r="J154" s="38"/>
      <c r="K154" s="38"/>
      <c r="L154" s="39"/>
      <c r="M154" s="238"/>
      <c r="N154" s="239"/>
      <c r="O154" s="78"/>
      <c r="P154" s="78"/>
      <c r="Q154" s="78"/>
      <c r="R154" s="78"/>
      <c r="S154" s="78"/>
      <c r="T154" s="79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T154" s="19" t="s">
        <v>1053</v>
      </c>
      <c r="AU154" s="19" t="s">
        <v>171</v>
      </c>
    </row>
    <row r="155" s="2" customFormat="1" ht="16.5" customHeight="1">
      <c r="A155" s="38"/>
      <c r="B155" s="177"/>
      <c r="C155" s="201" t="s">
        <v>236</v>
      </c>
      <c r="D155" s="201" t="s">
        <v>201</v>
      </c>
      <c r="E155" s="202" t="s">
        <v>5002</v>
      </c>
      <c r="F155" s="203" t="s">
        <v>5003</v>
      </c>
      <c r="G155" s="204" t="s">
        <v>216</v>
      </c>
      <c r="H155" s="205">
        <v>2</v>
      </c>
      <c r="I155" s="206"/>
      <c r="J155" s="207">
        <f>ROUND(I155*H155,2)</f>
        <v>0</v>
      </c>
      <c r="K155" s="208"/>
      <c r="L155" s="209"/>
      <c r="M155" s="210" t="s">
        <v>1</v>
      </c>
      <c r="N155" s="211" t="s">
        <v>42</v>
      </c>
      <c r="O155" s="78"/>
      <c r="P155" s="188">
        <f>O155*H155</f>
        <v>0</v>
      </c>
      <c r="Q155" s="188">
        <v>0</v>
      </c>
      <c r="R155" s="188">
        <f>Q155*H155</f>
        <v>0</v>
      </c>
      <c r="S155" s="188">
        <v>0</v>
      </c>
      <c r="T155" s="189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190" t="s">
        <v>103</v>
      </c>
      <c r="AT155" s="190" t="s">
        <v>201</v>
      </c>
      <c r="AU155" s="190" t="s">
        <v>171</v>
      </c>
      <c r="AY155" s="19" t="s">
        <v>165</v>
      </c>
      <c r="BE155" s="191">
        <f>IF(N155="základná",J155,0)</f>
        <v>0</v>
      </c>
      <c r="BF155" s="191">
        <f>IF(N155="znížená",J155,0)</f>
        <v>0</v>
      </c>
      <c r="BG155" s="191">
        <f>IF(N155="zákl. prenesená",J155,0)</f>
        <v>0</v>
      </c>
      <c r="BH155" s="191">
        <f>IF(N155="zníž. prenesená",J155,0)</f>
        <v>0</v>
      </c>
      <c r="BI155" s="191">
        <f>IF(N155="nulová",J155,0)</f>
        <v>0</v>
      </c>
      <c r="BJ155" s="19" t="s">
        <v>171</v>
      </c>
      <c r="BK155" s="191">
        <f>ROUND(I155*H155,2)</f>
        <v>0</v>
      </c>
      <c r="BL155" s="19" t="s">
        <v>91</v>
      </c>
      <c r="BM155" s="190" t="s">
        <v>5004</v>
      </c>
    </row>
    <row r="156" s="2" customFormat="1">
      <c r="A156" s="38"/>
      <c r="B156" s="39"/>
      <c r="C156" s="38"/>
      <c r="D156" s="193" t="s">
        <v>1053</v>
      </c>
      <c r="E156" s="38"/>
      <c r="F156" s="236" t="s">
        <v>5005</v>
      </c>
      <c r="G156" s="38"/>
      <c r="H156" s="38"/>
      <c r="I156" s="237"/>
      <c r="J156" s="38"/>
      <c r="K156" s="38"/>
      <c r="L156" s="39"/>
      <c r="M156" s="238"/>
      <c r="N156" s="239"/>
      <c r="O156" s="78"/>
      <c r="P156" s="78"/>
      <c r="Q156" s="78"/>
      <c r="R156" s="78"/>
      <c r="S156" s="78"/>
      <c r="T156" s="79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T156" s="19" t="s">
        <v>1053</v>
      </c>
      <c r="AU156" s="19" t="s">
        <v>171</v>
      </c>
    </row>
    <row r="157" s="2" customFormat="1" ht="16.5" customHeight="1">
      <c r="A157" s="38"/>
      <c r="B157" s="177"/>
      <c r="C157" s="201" t="s">
        <v>240</v>
      </c>
      <c r="D157" s="201" t="s">
        <v>201</v>
      </c>
      <c r="E157" s="202" t="s">
        <v>5006</v>
      </c>
      <c r="F157" s="203" t="s">
        <v>5007</v>
      </c>
      <c r="G157" s="204" t="s">
        <v>216</v>
      </c>
      <c r="H157" s="205">
        <v>1</v>
      </c>
      <c r="I157" s="206"/>
      <c r="J157" s="207">
        <f>ROUND(I157*H157,2)</f>
        <v>0</v>
      </c>
      <c r="K157" s="208"/>
      <c r="L157" s="209"/>
      <c r="M157" s="210" t="s">
        <v>1</v>
      </c>
      <c r="N157" s="211" t="s">
        <v>42</v>
      </c>
      <c r="O157" s="78"/>
      <c r="P157" s="188">
        <f>O157*H157</f>
        <v>0</v>
      </c>
      <c r="Q157" s="188">
        <v>0</v>
      </c>
      <c r="R157" s="188">
        <f>Q157*H157</f>
        <v>0</v>
      </c>
      <c r="S157" s="188">
        <v>0</v>
      </c>
      <c r="T157" s="189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190" t="s">
        <v>103</v>
      </c>
      <c r="AT157" s="190" t="s">
        <v>201</v>
      </c>
      <c r="AU157" s="190" t="s">
        <v>171</v>
      </c>
      <c r="AY157" s="19" t="s">
        <v>165</v>
      </c>
      <c r="BE157" s="191">
        <f>IF(N157="základná",J157,0)</f>
        <v>0</v>
      </c>
      <c r="BF157" s="191">
        <f>IF(N157="znížená",J157,0)</f>
        <v>0</v>
      </c>
      <c r="BG157" s="191">
        <f>IF(N157="zákl. prenesená",J157,0)</f>
        <v>0</v>
      </c>
      <c r="BH157" s="191">
        <f>IF(N157="zníž. prenesená",J157,0)</f>
        <v>0</v>
      </c>
      <c r="BI157" s="191">
        <f>IF(N157="nulová",J157,0)</f>
        <v>0</v>
      </c>
      <c r="BJ157" s="19" t="s">
        <v>171</v>
      </c>
      <c r="BK157" s="191">
        <f>ROUND(I157*H157,2)</f>
        <v>0</v>
      </c>
      <c r="BL157" s="19" t="s">
        <v>91</v>
      </c>
      <c r="BM157" s="190" t="s">
        <v>5008</v>
      </c>
    </row>
    <row r="158" s="2" customFormat="1">
      <c r="A158" s="38"/>
      <c r="B158" s="39"/>
      <c r="C158" s="38"/>
      <c r="D158" s="193" t="s">
        <v>1053</v>
      </c>
      <c r="E158" s="38"/>
      <c r="F158" s="236" t="s">
        <v>5009</v>
      </c>
      <c r="G158" s="38"/>
      <c r="H158" s="38"/>
      <c r="I158" s="237"/>
      <c r="J158" s="38"/>
      <c r="K158" s="38"/>
      <c r="L158" s="39"/>
      <c r="M158" s="238"/>
      <c r="N158" s="239"/>
      <c r="O158" s="78"/>
      <c r="P158" s="78"/>
      <c r="Q158" s="78"/>
      <c r="R158" s="78"/>
      <c r="S158" s="78"/>
      <c r="T158" s="79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T158" s="19" t="s">
        <v>1053</v>
      </c>
      <c r="AU158" s="19" t="s">
        <v>171</v>
      </c>
    </row>
    <row r="159" s="2" customFormat="1" ht="16.5" customHeight="1">
      <c r="A159" s="38"/>
      <c r="B159" s="177"/>
      <c r="C159" s="201" t="s">
        <v>244</v>
      </c>
      <c r="D159" s="201" t="s">
        <v>201</v>
      </c>
      <c r="E159" s="202" t="s">
        <v>5006</v>
      </c>
      <c r="F159" s="203" t="s">
        <v>5007</v>
      </c>
      <c r="G159" s="204" t="s">
        <v>216</v>
      </c>
      <c r="H159" s="205">
        <v>1</v>
      </c>
      <c r="I159" s="206"/>
      <c r="J159" s="207">
        <f>ROUND(I159*H159,2)</f>
        <v>0</v>
      </c>
      <c r="K159" s="208"/>
      <c r="L159" s="209"/>
      <c r="M159" s="210" t="s">
        <v>1</v>
      </c>
      <c r="N159" s="211" t="s">
        <v>42</v>
      </c>
      <c r="O159" s="78"/>
      <c r="P159" s="188">
        <f>O159*H159</f>
        <v>0</v>
      </c>
      <c r="Q159" s="188">
        <v>0</v>
      </c>
      <c r="R159" s="188">
        <f>Q159*H159</f>
        <v>0</v>
      </c>
      <c r="S159" s="188">
        <v>0</v>
      </c>
      <c r="T159" s="189">
        <f>S159*H159</f>
        <v>0</v>
      </c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R159" s="190" t="s">
        <v>103</v>
      </c>
      <c r="AT159" s="190" t="s">
        <v>201</v>
      </c>
      <c r="AU159" s="190" t="s">
        <v>171</v>
      </c>
      <c r="AY159" s="19" t="s">
        <v>165</v>
      </c>
      <c r="BE159" s="191">
        <f>IF(N159="základná",J159,0)</f>
        <v>0</v>
      </c>
      <c r="BF159" s="191">
        <f>IF(N159="znížená",J159,0)</f>
        <v>0</v>
      </c>
      <c r="BG159" s="191">
        <f>IF(N159="zákl. prenesená",J159,0)</f>
        <v>0</v>
      </c>
      <c r="BH159" s="191">
        <f>IF(N159="zníž. prenesená",J159,0)</f>
        <v>0</v>
      </c>
      <c r="BI159" s="191">
        <f>IF(N159="nulová",J159,0)</f>
        <v>0</v>
      </c>
      <c r="BJ159" s="19" t="s">
        <v>171</v>
      </c>
      <c r="BK159" s="191">
        <f>ROUND(I159*H159,2)</f>
        <v>0</v>
      </c>
      <c r="BL159" s="19" t="s">
        <v>91</v>
      </c>
      <c r="BM159" s="190" t="s">
        <v>5010</v>
      </c>
    </row>
    <row r="160" s="2" customFormat="1">
      <c r="A160" s="38"/>
      <c r="B160" s="39"/>
      <c r="C160" s="38"/>
      <c r="D160" s="193" t="s">
        <v>1053</v>
      </c>
      <c r="E160" s="38"/>
      <c r="F160" s="236" t="s">
        <v>5011</v>
      </c>
      <c r="G160" s="38"/>
      <c r="H160" s="38"/>
      <c r="I160" s="237"/>
      <c r="J160" s="38"/>
      <c r="K160" s="38"/>
      <c r="L160" s="39"/>
      <c r="M160" s="238"/>
      <c r="N160" s="239"/>
      <c r="O160" s="78"/>
      <c r="P160" s="78"/>
      <c r="Q160" s="78"/>
      <c r="R160" s="78"/>
      <c r="S160" s="78"/>
      <c r="T160" s="79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T160" s="19" t="s">
        <v>1053</v>
      </c>
      <c r="AU160" s="19" t="s">
        <v>171</v>
      </c>
    </row>
    <row r="161" s="2" customFormat="1" ht="16.5" customHeight="1">
      <c r="A161" s="38"/>
      <c r="B161" s="177"/>
      <c r="C161" s="201" t="s">
        <v>250</v>
      </c>
      <c r="D161" s="201" t="s">
        <v>201</v>
      </c>
      <c r="E161" s="202" t="s">
        <v>5012</v>
      </c>
      <c r="F161" s="203" t="s">
        <v>5013</v>
      </c>
      <c r="G161" s="204" t="s">
        <v>216</v>
      </c>
      <c r="H161" s="205">
        <v>1</v>
      </c>
      <c r="I161" s="206"/>
      <c r="J161" s="207">
        <f>ROUND(I161*H161,2)</f>
        <v>0</v>
      </c>
      <c r="K161" s="208"/>
      <c r="L161" s="209"/>
      <c r="M161" s="210" t="s">
        <v>1</v>
      </c>
      <c r="N161" s="211" t="s">
        <v>42</v>
      </c>
      <c r="O161" s="78"/>
      <c r="P161" s="188">
        <f>O161*H161</f>
        <v>0</v>
      </c>
      <c r="Q161" s="188">
        <v>0</v>
      </c>
      <c r="R161" s="188">
        <f>Q161*H161</f>
        <v>0</v>
      </c>
      <c r="S161" s="188">
        <v>0</v>
      </c>
      <c r="T161" s="189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190" t="s">
        <v>103</v>
      </c>
      <c r="AT161" s="190" t="s">
        <v>201</v>
      </c>
      <c r="AU161" s="190" t="s">
        <v>171</v>
      </c>
      <c r="AY161" s="19" t="s">
        <v>165</v>
      </c>
      <c r="BE161" s="191">
        <f>IF(N161="základná",J161,0)</f>
        <v>0</v>
      </c>
      <c r="BF161" s="191">
        <f>IF(N161="znížená",J161,0)</f>
        <v>0</v>
      </c>
      <c r="BG161" s="191">
        <f>IF(N161="zákl. prenesená",J161,0)</f>
        <v>0</v>
      </c>
      <c r="BH161" s="191">
        <f>IF(N161="zníž. prenesená",J161,0)</f>
        <v>0</v>
      </c>
      <c r="BI161" s="191">
        <f>IF(N161="nulová",J161,0)</f>
        <v>0</v>
      </c>
      <c r="BJ161" s="19" t="s">
        <v>171</v>
      </c>
      <c r="BK161" s="191">
        <f>ROUND(I161*H161,2)</f>
        <v>0</v>
      </c>
      <c r="BL161" s="19" t="s">
        <v>91</v>
      </c>
      <c r="BM161" s="190" t="s">
        <v>5014</v>
      </c>
    </row>
    <row r="162" s="2" customFormat="1">
      <c r="A162" s="38"/>
      <c r="B162" s="39"/>
      <c r="C162" s="38"/>
      <c r="D162" s="193" t="s">
        <v>1053</v>
      </c>
      <c r="E162" s="38"/>
      <c r="F162" s="236" t="s">
        <v>4958</v>
      </c>
      <c r="G162" s="38"/>
      <c r="H162" s="38"/>
      <c r="I162" s="237"/>
      <c r="J162" s="38"/>
      <c r="K162" s="38"/>
      <c r="L162" s="39"/>
      <c r="M162" s="238"/>
      <c r="N162" s="239"/>
      <c r="O162" s="78"/>
      <c r="P162" s="78"/>
      <c r="Q162" s="78"/>
      <c r="R162" s="78"/>
      <c r="S162" s="78"/>
      <c r="T162" s="79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T162" s="19" t="s">
        <v>1053</v>
      </c>
      <c r="AU162" s="19" t="s">
        <v>171</v>
      </c>
    </row>
    <row r="163" s="2" customFormat="1" ht="21.75" customHeight="1">
      <c r="A163" s="38"/>
      <c r="B163" s="177"/>
      <c r="C163" s="201" t="s">
        <v>256</v>
      </c>
      <c r="D163" s="201" t="s">
        <v>201</v>
      </c>
      <c r="E163" s="202" t="s">
        <v>5015</v>
      </c>
      <c r="F163" s="203" t="s">
        <v>5016</v>
      </c>
      <c r="G163" s="204" t="s">
        <v>216</v>
      </c>
      <c r="H163" s="205">
        <v>3</v>
      </c>
      <c r="I163" s="206"/>
      <c r="J163" s="207">
        <f>ROUND(I163*H163,2)</f>
        <v>0</v>
      </c>
      <c r="K163" s="208"/>
      <c r="L163" s="209"/>
      <c r="M163" s="210" t="s">
        <v>1</v>
      </c>
      <c r="N163" s="211" t="s">
        <v>42</v>
      </c>
      <c r="O163" s="78"/>
      <c r="P163" s="188">
        <f>O163*H163</f>
        <v>0</v>
      </c>
      <c r="Q163" s="188">
        <v>0</v>
      </c>
      <c r="R163" s="188">
        <f>Q163*H163</f>
        <v>0</v>
      </c>
      <c r="S163" s="188">
        <v>0</v>
      </c>
      <c r="T163" s="189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190" t="s">
        <v>103</v>
      </c>
      <c r="AT163" s="190" t="s">
        <v>201</v>
      </c>
      <c r="AU163" s="190" t="s">
        <v>171</v>
      </c>
      <c r="AY163" s="19" t="s">
        <v>165</v>
      </c>
      <c r="BE163" s="191">
        <f>IF(N163="základná",J163,0)</f>
        <v>0</v>
      </c>
      <c r="BF163" s="191">
        <f>IF(N163="znížená",J163,0)</f>
        <v>0</v>
      </c>
      <c r="BG163" s="191">
        <f>IF(N163="zákl. prenesená",J163,0)</f>
        <v>0</v>
      </c>
      <c r="BH163" s="191">
        <f>IF(N163="zníž. prenesená",J163,0)</f>
        <v>0</v>
      </c>
      <c r="BI163" s="191">
        <f>IF(N163="nulová",J163,0)</f>
        <v>0</v>
      </c>
      <c r="BJ163" s="19" t="s">
        <v>171</v>
      </c>
      <c r="BK163" s="191">
        <f>ROUND(I163*H163,2)</f>
        <v>0</v>
      </c>
      <c r="BL163" s="19" t="s">
        <v>91</v>
      </c>
      <c r="BM163" s="190" t="s">
        <v>5017</v>
      </c>
    </row>
    <row r="164" s="2" customFormat="1">
      <c r="A164" s="38"/>
      <c r="B164" s="39"/>
      <c r="C164" s="38"/>
      <c r="D164" s="193" t="s">
        <v>1053</v>
      </c>
      <c r="E164" s="38"/>
      <c r="F164" s="236" t="s">
        <v>4958</v>
      </c>
      <c r="G164" s="38"/>
      <c r="H164" s="38"/>
      <c r="I164" s="237"/>
      <c r="J164" s="38"/>
      <c r="K164" s="38"/>
      <c r="L164" s="39"/>
      <c r="M164" s="238"/>
      <c r="N164" s="239"/>
      <c r="O164" s="78"/>
      <c r="P164" s="78"/>
      <c r="Q164" s="78"/>
      <c r="R164" s="78"/>
      <c r="S164" s="78"/>
      <c r="T164" s="79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T164" s="19" t="s">
        <v>1053</v>
      </c>
      <c r="AU164" s="19" t="s">
        <v>171</v>
      </c>
    </row>
    <row r="165" s="2" customFormat="1" ht="21.75" customHeight="1">
      <c r="A165" s="38"/>
      <c r="B165" s="177"/>
      <c r="C165" s="201" t="s">
        <v>7</v>
      </c>
      <c r="D165" s="201" t="s">
        <v>201</v>
      </c>
      <c r="E165" s="202" t="s">
        <v>5018</v>
      </c>
      <c r="F165" s="203" t="s">
        <v>5019</v>
      </c>
      <c r="G165" s="204" t="s">
        <v>216</v>
      </c>
      <c r="H165" s="205">
        <v>1</v>
      </c>
      <c r="I165" s="206"/>
      <c r="J165" s="207">
        <f>ROUND(I165*H165,2)</f>
        <v>0</v>
      </c>
      <c r="K165" s="208"/>
      <c r="L165" s="209"/>
      <c r="M165" s="210" t="s">
        <v>1</v>
      </c>
      <c r="N165" s="211" t="s">
        <v>42</v>
      </c>
      <c r="O165" s="78"/>
      <c r="P165" s="188">
        <f>O165*H165</f>
        <v>0</v>
      </c>
      <c r="Q165" s="188">
        <v>0</v>
      </c>
      <c r="R165" s="188">
        <f>Q165*H165</f>
        <v>0</v>
      </c>
      <c r="S165" s="188">
        <v>0</v>
      </c>
      <c r="T165" s="189">
        <f>S165*H165</f>
        <v>0</v>
      </c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R165" s="190" t="s">
        <v>103</v>
      </c>
      <c r="AT165" s="190" t="s">
        <v>201</v>
      </c>
      <c r="AU165" s="190" t="s">
        <v>171</v>
      </c>
      <c r="AY165" s="19" t="s">
        <v>165</v>
      </c>
      <c r="BE165" s="191">
        <f>IF(N165="základná",J165,0)</f>
        <v>0</v>
      </c>
      <c r="BF165" s="191">
        <f>IF(N165="znížená",J165,0)</f>
        <v>0</v>
      </c>
      <c r="BG165" s="191">
        <f>IF(N165="zákl. prenesená",J165,0)</f>
        <v>0</v>
      </c>
      <c r="BH165" s="191">
        <f>IF(N165="zníž. prenesená",J165,0)</f>
        <v>0</v>
      </c>
      <c r="BI165" s="191">
        <f>IF(N165="nulová",J165,0)</f>
        <v>0</v>
      </c>
      <c r="BJ165" s="19" t="s">
        <v>171</v>
      </c>
      <c r="BK165" s="191">
        <f>ROUND(I165*H165,2)</f>
        <v>0</v>
      </c>
      <c r="BL165" s="19" t="s">
        <v>91</v>
      </c>
      <c r="BM165" s="190" t="s">
        <v>5020</v>
      </c>
    </row>
    <row r="166" s="2" customFormat="1">
      <c r="A166" s="38"/>
      <c r="B166" s="39"/>
      <c r="C166" s="38"/>
      <c r="D166" s="193" t="s">
        <v>1053</v>
      </c>
      <c r="E166" s="38"/>
      <c r="F166" s="236" t="s">
        <v>5021</v>
      </c>
      <c r="G166" s="38"/>
      <c r="H166" s="38"/>
      <c r="I166" s="237"/>
      <c r="J166" s="38"/>
      <c r="K166" s="38"/>
      <c r="L166" s="39"/>
      <c r="M166" s="238"/>
      <c r="N166" s="239"/>
      <c r="O166" s="78"/>
      <c r="P166" s="78"/>
      <c r="Q166" s="78"/>
      <c r="R166" s="78"/>
      <c r="S166" s="78"/>
      <c r="T166" s="79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T166" s="19" t="s">
        <v>1053</v>
      </c>
      <c r="AU166" s="19" t="s">
        <v>171</v>
      </c>
    </row>
    <row r="167" s="2" customFormat="1" ht="21.75" customHeight="1">
      <c r="A167" s="38"/>
      <c r="B167" s="177"/>
      <c r="C167" s="201" t="s">
        <v>266</v>
      </c>
      <c r="D167" s="201" t="s">
        <v>201</v>
      </c>
      <c r="E167" s="202" t="s">
        <v>5018</v>
      </c>
      <c r="F167" s="203" t="s">
        <v>5019</v>
      </c>
      <c r="G167" s="204" t="s">
        <v>216</v>
      </c>
      <c r="H167" s="205">
        <v>1</v>
      </c>
      <c r="I167" s="206"/>
      <c r="J167" s="207">
        <f>ROUND(I167*H167,2)</f>
        <v>0</v>
      </c>
      <c r="K167" s="208"/>
      <c r="L167" s="209"/>
      <c r="M167" s="210" t="s">
        <v>1</v>
      </c>
      <c r="N167" s="211" t="s">
        <v>42</v>
      </c>
      <c r="O167" s="78"/>
      <c r="P167" s="188">
        <f>O167*H167</f>
        <v>0</v>
      </c>
      <c r="Q167" s="188">
        <v>0</v>
      </c>
      <c r="R167" s="188">
        <f>Q167*H167</f>
        <v>0</v>
      </c>
      <c r="S167" s="188">
        <v>0</v>
      </c>
      <c r="T167" s="189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190" t="s">
        <v>103</v>
      </c>
      <c r="AT167" s="190" t="s">
        <v>201</v>
      </c>
      <c r="AU167" s="190" t="s">
        <v>171</v>
      </c>
      <c r="AY167" s="19" t="s">
        <v>165</v>
      </c>
      <c r="BE167" s="191">
        <f>IF(N167="základná",J167,0)</f>
        <v>0</v>
      </c>
      <c r="BF167" s="191">
        <f>IF(N167="znížená",J167,0)</f>
        <v>0</v>
      </c>
      <c r="BG167" s="191">
        <f>IF(N167="zákl. prenesená",J167,0)</f>
        <v>0</v>
      </c>
      <c r="BH167" s="191">
        <f>IF(N167="zníž. prenesená",J167,0)</f>
        <v>0</v>
      </c>
      <c r="BI167" s="191">
        <f>IF(N167="nulová",J167,0)</f>
        <v>0</v>
      </c>
      <c r="BJ167" s="19" t="s">
        <v>171</v>
      </c>
      <c r="BK167" s="191">
        <f>ROUND(I167*H167,2)</f>
        <v>0</v>
      </c>
      <c r="BL167" s="19" t="s">
        <v>91</v>
      </c>
      <c r="BM167" s="190" t="s">
        <v>5022</v>
      </c>
    </row>
    <row r="168" s="2" customFormat="1">
      <c r="A168" s="38"/>
      <c r="B168" s="39"/>
      <c r="C168" s="38"/>
      <c r="D168" s="193" t="s">
        <v>1053</v>
      </c>
      <c r="E168" s="38"/>
      <c r="F168" s="236" t="s">
        <v>5023</v>
      </c>
      <c r="G168" s="38"/>
      <c r="H168" s="38"/>
      <c r="I168" s="237"/>
      <c r="J168" s="38"/>
      <c r="K168" s="38"/>
      <c r="L168" s="39"/>
      <c r="M168" s="238"/>
      <c r="N168" s="239"/>
      <c r="O168" s="78"/>
      <c r="P168" s="78"/>
      <c r="Q168" s="78"/>
      <c r="R168" s="78"/>
      <c r="S168" s="78"/>
      <c r="T168" s="79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T168" s="19" t="s">
        <v>1053</v>
      </c>
      <c r="AU168" s="19" t="s">
        <v>171</v>
      </c>
    </row>
    <row r="169" s="2" customFormat="1" ht="21.75" customHeight="1">
      <c r="A169" s="38"/>
      <c r="B169" s="177"/>
      <c r="C169" s="201" t="s">
        <v>272</v>
      </c>
      <c r="D169" s="201" t="s">
        <v>201</v>
      </c>
      <c r="E169" s="202" t="s">
        <v>5024</v>
      </c>
      <c r="F169" s="203" t="s">
        <v>5025</v>
      </c>
      <c r="G169" s="204" t="s">
        <v>216</v>
      </c>
      <c r="H169" s="205">
        <v>2</v>
      </c>
      <c r="I169" s="206"/>
      <c r="J169" s="207">
        <f>ROUND(I169*H169,2)</f>
        <v>0</v>
      </c>
      <c r="K169" s="208"/>
      <c r="L169" s="209"/>
      <c r="M169" s="210" t="s">
        <v>1</v>
      </c>
      <c r="N169" s="211" t="s">
        <v>42</v>
      </c>
      <c r="O169" s="78"/>
      <c r="P169" s="188">
        <f>O169*H169</f>
        <v>0</v>
      </c>
      <c r="Q169" s="188">
        <v>0</v>
      </c>
      <c r="R169" s="188">
        <f>Q169*H169</f>
        <v>0</v>
      </c>
      <c r="S169" s="188">
        <v>0</v>
      </c>
      <c r="T169" s="189">
        <f>S169*H169</f>
        <v>0</v>
      </c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R169" s="190" t="s">
        <v>103</v>
      </c>
      <c r="AT169" s="190" t="s">
        <v>201</v>
      </c>
      <c r="AU169" s="190" t="s">
        <v>171</v>
      </c>
      <c r="AY169" s="19" t="s">
        <v>165</v>
      </c>
      <c r="BE169" s="191">
        <f>IF(N169="základná",J169,0)</f>
        <v>0</v>
      </c>
      <c r="BF169" s="191">
        <f>IF(N169="znížená",J169,0)</f>
        <v>0</v>
      </c>
      <c r="BG169" s="191">
        <f>IF(N169="zákl. prenesená",J169,0)</f>
        <v>0</v>
      </c>
      <c r="BH169" s="191">
        <f>IF(N169="zníž. prenesená",J169,0)</f>
        <v>0</v>
      </c>
      <c r="BI169" s="191">
        <f>IF(N169="nulová",J169,0)</f>
        <v>0</v>
      </c>
      <c r="BJ169" s="19" t="s">
        <v>171</v>
      </c>
      <c r="BK169" s="191">
        <f>ROUND(I169*H169,2)</f>
        <v>0</v>
      </c>
      <c r="BL169" s="19" t="s">
        <v>91</v>
      </c>
      <c r="BM169" s="190" t="s">
        <v>5026</v>
      </c>
    </row>
    <row r="170" s="2" customFormat="1" ht="16.5" customHeight="1">
      <c r="A170" s="38"/>
      <c r="B170" s="177"/>
      <c r="C170" s="201" t="s">
        <v>278</v>
      </c>
      <c r="D170" s="201" t="s">
        <v>201</v>
      </c>
      <c r="E170" s="202" t="s">
        <v>5027</v>
      </c>
      <c r="F170" s="203" t="s">
        <v>5028</v>
      </c>
      <c r="G170" s="204" t="s">
        <v>216</v>
      </c>
      <c r="H170" s="205">
        <v>3</v>
      </c>
      <c r="I170" s="206"/>
      <c r="J170" s="207">
        <f>ROUND(I170*H170,2)</f>
        <v>0</v>
      </c>
      <c r="K170" s="208"/>
      <c r="L170" s="209"/>
      <c r="M170" s="210" t="s">
        <v>1</v>
      </c>
      <c r="N170" s="211" t="s">
        <v>42</v>
      </c>
      <c r="O170" s="78"/>
      <c r="P170" s="188">
        <f>O170*H170</f>
        <v>0</v>
      </c>
      <c r="Q170" s="188">
        <v>0</v>
      </c>
      <c r="R170" s="188">
        <f>Q170*H170</f>
        <v>0</v>
      </c>
      <c r="S170" s="188">
        <v>0</v>
      </c>
      <c r="T170" s="189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190" t="s">
        <v>103</v>
      </c>
      <c r="AT170" s="190" t="s">
        <v>201</v>
      </c>
      <c r="AU170" s="190" t="s">
        <v>171</v>
      </c>
      <c r="AY170" s="19" t="s">
        <v>165</v>
      </c>
      <c r="BE170" s="191">
        <f>IF(N170="základná",J170,0)</f>
        <v>0</v>
      </c>
      <c r="BF170" s="191">
        <f>IF(N170="znížená",J170,0)</f>
        <v>0</v>
      </c>
      <c r="BG170" s="191">
        <f>IF(N170="zákl. prenesená",J170,0)</f>
        <v>0</v>
      </c>
      <c r="BH170" s="191">
        <f>IF(N170="zníž. prenesená",J170,0)</f>
        <v>0</v>
      </c>
      <c r="BI170" s="191">
        <f>IF(N170="nulová",J170,0)</f>
        <v>0</v>
      </c>
      <c r="BJ170" s="19" t="s">
        <v>171</v>
      </c>
      <c r="BK170" s="191">
        <f>ROUND(I170*H170,2)</f>
        <v>0</v>
      </c>
      <c r="BL170" s="19" t="s">
        <v>91</v>
      </c>
      <c r="BM170" s="190" t="s">
        <v>5029</v>
      </c>
    </row>
    <row r="171" s="2" customFormat="1">
      <c r="A171" s="38"/>
      <c r="B171" s="39"/>
      <c r="C171" s="38"/>
      <c r="D171" s="193" t="s">
        <v>1053</v>
      </c>
      <c r="E171" s="38"/>
      <c r="F171" s="236" t="s">
        <v>5030</v>
      </c>
      <c r="G171" s="38"/>
      <c r="H171" s="38"/>
      <c r="I171" s="237"/>
      <c r="J171" s="38"/>
      <c r="K171" s="38"/>
      <c r="L171" s="39"/>
      <c r="M171" s="238"/>
      <c r="N171" s="239"/>
      <c r="O171" s="78"/>
      <c r="P171" s="78"/>
      <c r="Q171" s="78"/>
      <c r="R171" s="78"/>
      <c r="S171" s="78"/>
      <c r="T171" s="79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T171" s="19" t="s">
        <v>1053</v>
      </c>
      <c r="AU171" s="19" t="s">
        <v>171</v>
      </c>
    </row>
    <row r="172" s="2" customFormat="1" ht="21.75" customHeight="1">
      <c r="A172" s="38"/>
      <c r="B172" s="177"/>
      <c r="C172" s="201" t="s">
        <v>309</v>
      </c>
      <c r="D172" s="201" t="s">
        <v>201</v>
      </c>
      <c r="E172" s="202" t="s">
        <v>5031</v>
      </c>
      <c r="F172" s="203" t="s">
        <v>5032</v>
      </c>
      <c r="G172" s="204" t="s">
        <v>216</v>
      </c>
      <c r="H172" s="205">
        <v>3</v>
      </c>
      <c r="I172" s="206"/>
      <c r="J172" s="207">
        <f>ROUND(I172*H172,2)</f>
        <v>0</v>
      </c>
      <c r="K172" s="208"/>
      <c r="L172" s="209"/>
      <c r="M172" s="210" t="s">
        <v>1</v>
      </c>
      <c r="N172" s="211" t="s">
        <v>42</v>
      </c>
      <c r="O172" s="78"/>
      <c r="P172" s="188">
        <f>O172*H172</f>
        <v>0</v>
      </c>
      <c r="Q172" s="188">
        <v>0</v>
      </c>
      <c r="R172" s="188">
        <f>Q172*H172</f>
        <v>0</v>
      </c>
      <c r="S172" s="188">
        <v>0</v>
      </c>
      <c r="T172" s="189">
        <f>S172*H172</f>
        <v>0</v>
      </c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R172" s="190" t="s">
        <v>103</v>
      </c>
      <c r="AT172" s="190" t="s">
        <v>201</v>
      </c>
      <c r="AU172" s="190" t="s">
        <v>171</v>
      </c>
      <c r="AY172" s="19" t="s">
        <v>165</v>
      </c>
      <c r="BE172" s="191">
        <f>IF(N172="základná",J172,0)</f>
        <v>0</v>
      </c>
      <c r="BF172" s="191">
        <f>IF(N172="znížená",J172,0)</f>
        <v>0</v>
      </c>
      <c r="BG172" s="191">
        <f>IF(N172="zákl. prenesená",J172,0)</f>
        <v>0</v>
      </c>
      <c r="BH172" s="191">
        <f>IF(N172="zníž. prenesená",J172,0)</f>
        <v>0</v>
      </c>
      <c r="BI172" s="191">
        <f>IF(N172="nulová",J172,0)</f>
        <v>0</v>
      </c>
      <c r="BJ172" s="19" t="s">
        <v>171</v>
      </c>
      <c r="BK172" s="191">
        <f>ROUND(I172*H172,2)</f>
        <v>0</v>
      </c>
      <c r="BL172" s="19" t="s">
        <v>91</v>
      </c>
      <c r="BM172" s="190" t="s">
        <v>5033</v>
      </c>
    </row>
    <row r="173" s="2" customFormat="1">
      <c r="A173" s="38"/>
      <c r="B173" s="39"/>
      <c r="C173" s="38"/>
      <c r="D173" s="193" t="s">
        <v>1053</v>
      </c>
      <c r="E173" s="38"/>
      <c r="F173" s="236" t="s">
        <v>5034</v>
      </c>
      <c r="G173" s="38"/>
      <c r="H173" s="38"/>
      <c r="I173" s="237"/>
      <c r="J173" s="38"/>
      <c r="K173" s="38"/>
      <c r="L173" s="39"/>
      <c r="M173" s="238"/>
      <c r="N173" s="239"/>
      <c r="O173" s="78"/>
      <c r="P173" s="78"/>
      <c r="Q173" s="78"/>
      <c r="R173" s="78"/>
      <c r="S173" s="78"/>
      <c r="T173" s="79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T173" s="19" t="s">
        <v>1053</v>
      </c>
      <c r="AU173" s="19" t="s">
        <v>171</v>
      </c>
    </row>
    <row r="174" s="2" customFormat="1" ht="16.5" customHeight="1">
      <c r="A174" s="38"/>
      <c r="B174" s="177"/>
      <c r="C174" s="201" t="s">
        <v>313</v>
      </c>
      <c r="D174" s="201" t="s">
        <v>201</v>
      </c>
      <c r="E174" s="202" t="s">
        <v>5035</v>
      </c>
      <c r="F174" s="203" t="s">
        <v>5036</v>
      </c>
      <c r="G174" s="204" t="s">
        <v>216</v>
      </c>
      <c r="H174" s="205">
        <v>2</v>
      </c>
      <c r="I174" s="206"/>
      <c r="J174" s="207">
        <f>ROUND(I174*H174,2)</f>
        <v>0</v>
      </c>
      <c r="K174" s="208"/>
      <c r="L174" s="209"/>
      <c r="M174" s="210" t="s">
        <v>1</v>
      </c>
      <c r="N174" s="211" t="s">
        <v>42</v>
      </c>
      <c r="O174" s="78"/>
      <c r="P174" s="188">
        <f>O174*H174</f>
        <v>0</v>
      </c>
      <c r="Q174" s="188">
        <v>0</v>
      </c>
      <c r="R174" s="188">
        <f>Q174*H174</f>
        <v>0</v>
      </c>
      <c r="S174" s="188">
        <v>0</v>
      </c>
      <c r="T174" s="189">
        <f>S174*H174</f>
        <v>0</v>
      </c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R174" s="190" t="s">
        <v>103</v>
      </c>
      <c r="AT174" s="190" t="s">
        <v>201</v>
      </c>
      <c r="AU174" s="190" t="s">
        <v>171</v>
      </c>
      <c r="AY174" s="19" t="s">
        <v>165</v>
      </c>
      <c r="BE174" s="191">
        <f>IF(N174="základná",J174,0)</f>
        <v>0</v>
      </c>
      <c r="BF174" s="191">
        <f>IF(N174="znížená",J174,0)</f>
        <v>0</v>
      </c>
      <c r="BG174" s="191">
        <f>IF(N174="zákl. prenesená",J174,0)</f>
        <v>0</v>
      </c>
      <c r="BH174" s="191">
        <f>IF(N174="zníž. prenesená",J174,0)</f>
        <v>0</v>
      </c>
      <c r="BI174" s="191">
        <f>IF(N174="nulová",J174,0)</f>
        <v>0</v>
      </c>
      <c r="BJ174" s="19" t="s">
        <v>171</v>
      </c>
      <c r="BK174" s="191">
        <f>ROUND(I174*H174,2)</f>
        <v>0</v>
      </c>
      <c r="BL174" s="19" t="s">
        <v>91</v>
      </c>
      <c r="BM174" s="190" t="s">
        <v>5037</v>
      </c>
    </row>
    <row r="175" s="2" customFormat="1">
      <c r="A175" s="38"/>
      <c r="B175" s="39"/>
      <c r="C175" s="38"/>
      <c r="D175" s="193" t="s">
        <v>1053</v>
      </c>
      <c r="E175" s="38"/>
      <c r="F175" s="236" t="s">
        <v>5038</v>
      </c>
      <c r="G175" s="38"/>
      <c r="H175" s="38"/>
      <c r="I175" s="237"/>
      <c r="J175" s="38"/>
      <c r="K175" s="38"/>
      <c r="L175" s="39"/>
      <c r="M175" s="238"/>
      <c r="N175" s="239"/>
      <c r="O175" s="78"/>
      <c r="P175" s="78"/>
      <c r="Q175" s="78"/>
      <c r="R175" s="78"/>
      <c r="S175" s="78"/>
      <c r="T175" s="79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T175" s="19" t="s">
        <v>1053</v>
      </c>
      <c r="AU175" s="19" t="s">
        <v>171</v>
      </c>
    </row>
    <row r="176" s="2" customFormat="1" ht="16.5" customHeight="1">
      <c r="A176" s="38"/>
      <c r="B176" s="177"/>
      <c r="C176" s="201" t="s">
        <v>317</v>
      </c>
      <c r="D176" s="201" t="s">
        <v>201</v>
      </c>
      <c r="E176" s="202" t="s">
        <v>5039</v>
      </c>
      <c r="F176" s="203" t="s">
        <v>5040</v>
      </c>
      <c r="G176" s="204" t="s">
        <v>216</v>
      </c>
      <c r="H176" s="205">
        <v>1</v>
      </c>
      <c r="I176" s="206"/>
      <c r="J176" s="207">
        <f>ROUND(I176*H176,2)</f>
        <v>0</v>
      </c>
      <c r="K176" s="208"/>
      <c r="L176" s="209"/>
      <c r="M176" s="210" t="s">
        <v>1</v>
      </c>
      <c r="N176" s="211" t="s">
        <v>42</v>
      </c>
      <c r="O176" s="78"/>
      <c r="P176" s="188">
        <f>O176*H176</f>
        <v>0</v>
      </c>
      <c r="Q176" s="188">
        <v>0</v>
      </c>
      <c r="R176" s="188">
        <f>Q176*H176</f>
        <v>0</v>
      </c>
      <c r="S176" s="188">
        <v>0</v>
      </c>
      <c r="T176" s="189">
        <f>S176*H176</f>
        <v>0</v>
      </c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R176" s="190" t="s">
        <v>103</v>
      </c>
      <c r="AT176" s="190" t="s">
        <v>201</v>
      </c>
      <c r="AU176" s="190" t="s">
        <v>171</v>
      </c>
      <c r="AY176" s="19" t="s">
        <v>165</v>
      </c>
      <c r="BE176" s="191">
        <f>IF(N176="základná",J176,0)</f>
        <v>0</v>
      </c>
      <c r="BF176" s="191">
        <f>IF(N176="znížená",J176,0)</f>
        <v>0</v>
      </c>
      <c r="BG176" s="191">
        <f>IF(N176="zákl. prenesená",J176,0)</f>
        <v>0</v>
      </c>
      <c r="BH176" s="191">
        <f>IF(N176="zníž. prenesená",J176,0)</f>
        <v>0</v>
      </c>
      <c r="BI176" s="191">
        <f>IF(N176="nulová",J176,0)</f>
        <v>0</v>
      </c>
      <c r="BJ176" s="19" t="s">
        <v>171</v>
      </c>
      <c r="BK176" s="191">
        <f>ROUND(I176*H176,2)</f>
        <v>0</v>
      </c>
      <c r="BL176" s="19" t="s">
        <v>91</v>
      </c>
      <c r="BM176" s="190" t="s">
        <v>5041</v>
      </c>
    </row>
    <row r="177" s="2" customFormat="1">
      <c r="A177" s="38"/>
      <c r="B177" s="39"/>
      <c r="C177" s="38"/>
      <c r="D177" s="193" t="s">
        <v>1053</v>
      </c>
      <c r="E177" s="38"/>
      <c r="F177" s="236" t="s">
        <v>5042</v>
      </c>
      <c r="G177" s="38"/>
      <c r="H177" s="38"/>
      <c r="I177" s="237"/>
      <c r="J177" s="38"/>
      <c r="K177" s="38"/>
      <c r="L177" s="39"/>
      <c r="M177" s="238"/>
      <c r="N177" s="239"/>
      <c r="O177" s="78"/>
      <c r="P177" s="78"/>
      <c r="Q177" s="78"/>
      <c r="R177" s="78"/>
      <c r="S177" s="78"/>
      <c r="T177" s="79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T177" s="19" t="s">
        <v>1053</v>
      </c>
      <c r="AU177" s="19" t="s">
        <v>171</v>
      </c>
    </row>
    <row r="178" s="2" customFormat="1" ht="16.5" customHeight="1">
      <c r="A178" s="38"/>
      <c r="B178" s="177"/>
      <c r="C178" s="201" t="s">
        <v>322</v>
      </c>
      <c r="D178" s="201" t="s">
        <v>201</v>
      </c>
      <c r="E178" s="202" t="s">
        <v>5043</v>
      </c>
      <c r="F178" s="203" t="s">
        <v>5044</v>
      </c>
      <c r="G178" s="204" t="s">
        <v>216</v>
      </c>
      <c r="H178" s="205">
        <v>1</v>
      </c>
      <c r="I178" s="206"/>
      <c r="J178" s="207">
        <f>ROUND(I178*H178,2)</f>
        <v>0</v>
      </c>
      <c r="K178" s="208"/>
      <c r="L178" s="209"/>
      <c r="M178" s="210" t="s">
        <v>1</v>
      </c>
      <c r="N178" s="211" t="s">
        <v>42</v>
      </c>
      <c r="O178" s="78"/>
      <c r="P178" s="188">
        <f>O178*H178</f>
        <v>0</v>
      </c>
      <c r="Q178" s="188">
        <v>0</v>
      </c>
      <c r="R178" s="188">
        <f>Q178*H178</f>
        <v>0</v>
      </c>
      <c r="S178" s="188">
        <v>0</v>
      </c>
      <c r="T178" s="189">
        <f>S178*H178</f>
        <v>0</v>
      </c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R178" s="190" t="s">
        <v>103</v>
      </c>
      <c r="AT178" s="190" t="s">
        <v>201</v>
      </c>
      <c r="AU178" s="190" t="s">
        <v>171</v>
      </c>
      <c r="AY178" s="19" t="s">
        <v>165</v>
      </c>
      <c r="BE178" s="191">
        <f>IF(N178="základná",J178,0)</f>
        <v>0</v>
      </c>
      <c r="BF178" s="191">
        <f>IF(N178="znížená",J178,0)</f>
        <v>0</v>
      </c>
      <c r="BG178" s="191">
        <f>IF(N178="zákl. prenesená",J178,0)</f>
        <v>0</v>
      </c>
      <c r="BH178" s="191">
        <f>IF(N178="zníž. prenesená",J178,0)</f>
        <v>0</v>
      </c>
      <c r="BI178" s="191">
        <f>IF(N178="nulová",J178,0)</f>
        <v>0</v>
      </c>
      <c r="BJ178" s="19" t="s">
        <v>171</v>
      </c>
      <c r="BK178" s="191">
        <f>ROUND(I178*H178,2)</f>
        <v>0</v>
      </c>
      <c r="BL178" s="19" t="s">
        <v>91</v>
      </c>
      <c r="BM178" s="190" t="s">
        <v>5045</v>
      </c>
    </row>
    <row r="179" s="2" customFormat="1">
      <c r="A179" s="38"/>
      <c r="B179" s="39"/>
      <c r="C179" s="38"/>
      <c r="D179" s="193" t="s">
        <v>1053</v>
      </c>
      <c r="E179" s="38"/>
      <c r="F179" s="236" t="s">
        <v>5046</v>
      </c>
      <c r="G179" s="38"/>
      <c r="H179" s="38"/>
      <c r="I179" s="237"/>
      <c r="J179" s="38"/>
      <c r="K179" s="38"/>
      <c r="L179" s="39"/>
      <c r="M179" s="238"/>
      <c r="N179" s="239"/>
      <c r="O179" s="78"/>
      <c r="P179" s="78"/>
      <c r="Q179" s="78"/>
      <c r="R179" s="78"/>
      <c r="S179" s="78"/>
      <c r="T179" s="79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T179" s="19" t="s">
        <v>1053</v>
      </c>
      <c r="AU179" s="19" t="s">
        <v>171</v>
      </c>
    </row>
    <row r="180" s="2" customFormat="1" ht="16.5" customHeight="1">
      <c r="A180" s="38"/>
      <c r="B180" s="177"/>
      <c r="C180" s="201" t="s">
        <v>326</v>
      </c>
      <c r="D180" s="201" t="s">
        <v>201</v>
      </c>
      <c r="E180" s="202" t="s">
        <v>5043</v>
      </c>
      <c r="F180" s="203" t="s">
        <v>5044</v>
      </c>
      <c r="G180" s="204" t="s">
        <v>216</v>
      </c>
      <c r="H180" s="205">
        <v>1</v>
      </c>
      <c r="I180" s="206"/>
      <c r="J180" s="207">
        <f>ROUND(I180*H180,2)</f>
        <v>0</v>
      </c>
      <c r="K180" s="208"/>
      <c r="L180" s="209"/>
      <c r="M180" s="210" t="s">
        <v>1</v>
      </c>
      <c r="N180" s="211" t="s">
        <v>42</v>
      </c>
      <c r="O180" s="78"/>
      <c r="P180" s="188">
        <f>O180*H180</f>
        <v>0</v>
      </c>
      <c r="Q180" s="188">
        <v>0</v>
      </c>
      <c r="R180" s="188">
        <f>Q180*H180</f>
        <v>0</v>
      </c>
      <c r="S180" s="188">
        <v>0</v>
      </c>
      <c r="T180" s="189">
        <f>S180*H180</f>
        <v>0</v>
      </c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R180" s="190" t="s">
        <v>103</v>
      </c>
      <c r="AT180" s="190" t="s">
        <v>201</v>
      </c>
      <c r="AU180" s="190" t="s">
        <v>171</v>
      </c>
      <c r="AY180" s="19" t="s">
        <v>165</v>
      </c>
      <c r="BE180" s="191">
        <f>IF(N180="základná",J180,0)</f>
        <v>0</v>
      </c>
      <c r="BF180" s="191">
        <f>IF(N180="znížená",J180,0)</f>
        <v>0</v>
      </c>
      <c r="BG180" s="191">
        <f>IF(N180="zákl. prenesená",J180,0)</f>
        <v>0</v>
      </c>
      <c r="BH180" s="191">
        <f>IF(N180="zníž. prenesená",J180,0)</f>
        <v>0</v>
      </c>
      <c r="BI180" s="191">
        <f>IF(N180="nulová",J180,0)</f>
        <v>0</v>
      </c>
      <c r="BJ180" s="19" t="s">
        <v>171</v>
      </c>
      <c r="BK180" s="191">
        <f>ROUND(I180*H180,2)</f>
        <v>0</v>
      </c>
      <c r="BL180" s="19" t="s">
        <v>91</v>
      </c>
      <c r="BM180" s="190" t="s">
        <v>5047</v>
      </c>
    </row>
    <row r="181" s="2" customFormat="1">
      <c r="A181" s="38"/>
      <c r="B181" s="39"/>
      <c r="C181" s="38"/>
      <c r="D181" s="193" t="s">
        <v>1053</v>
      </c>
      <c r="E181" s="38"/>
      <c r="F181" s="236" t="s">
        <v>5048</v>
      </c>
      <c r="G181" s="38"/>
      <c r="H181" s="38"/>
      <c r="I181" s="237"/>
      <c r="J181" s="38"/>
      <c r="K181" s="38"/>
      <c r="L181" s="39"/>
      <c r="M181" s="238"/>
      <c r="N181" s="239"/>
      <c r="O181" s="78"/>
      <c r="P181" s="78"/>
      <c r="Q181" s="78"/>
      <c r="R181" s="78"/>
      <c r="S181" s="78"/>
      <c r="T181" s="79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T181" s="19" t="s">
        <v>1053</v>
      </c>
      <c r="AU181" s="19" t="s">
        <v>171</v>
      </c>
    </row>
    <row r="182" s="2" customFormat="1" ht="16.5" customHeight="1">
      <c r="A182" s="38"/>
      <c r="B182" s="177"/>
      <c r="C182" s="201" t="s">
        <v>368</v>
      </c>
      <c r="D182" s="201" t="s">
        <v>201</v>
      </c>
      <c r="E182" s="202" t="s">
        <v>5049</v>
      </c>
      <c r="F182" s="203" t="s">
        <v>5050</v>
      </c>
      <c r="G182" s="204" t="s">
        <v>222</v>
      </c>
      <c r="H182" s="205">
        <v>25</v>
      </c>
      <c r="I182" s="206"/>
      <c r="J182" s="207">
        <f>ROUND(I182*H182,2)</f>
        <v>0</v>
      </c>
      <c r="K182" s="208"/>
      <c r="L182" s="209"/>
      <c r="M182" s="210" t="s">
        <v>1</v>
      </c>
      <c r="N182" s="211" t="s">
        <v>42</v>
      </c>
      <c r="O182" s="78"/>
      <c r="P182" s="188">
        <f>O182*H182</f>
        <v>0</v>
      </c>
      <c r="Q182" s="188">
        <v>0</v>
      </c>
      <c r="R182" s="188">
        <f>Q182*H182</f>
        <v>0</v>
      </c>
      <c r="S182" s="188">
        <v>0</v>
      </c>
      <c r="T182" s="189">
        <f>S182*H182</f>
        <v>0</v>
      </c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R182" s="190" t="s">
        <v>103</v>
      </c>
      <c r="AT182" s="190" t="s">
        <v>201</v>
      </c>
      <c r="AU182" s="190" t="s">
        <v>171</v>
      </c>
      <c r="AY182" s="19" t="s">
        <v>165</v>
      </c>
      <c r="BE182" s="191">
        <f>IF(N182="základná",J182,0)</f>
        <v>0</v>
      </c>
      <c r="BF182" s="191">
        <f>IF(N182="znížená",J182,0)</f>
        <v>0</v>
      </c>
      <c r="BG182" s="191">
        <f>IF(N182="zákl. prenesená",J182,0)</f>
        <v>0</v>
      </c>
      <c r="BH182" s="191">
        <f>IF(N182="zníž. prenesená",J182,0)</f>
        <v>0</v>
      </c>
      <c r="BI182" s="191">
        <f>IF(N182="nulová",J182,0)</f>
        <v>0</v>
      </c>
      <c r="BJ182" s="19" t="s">
        <v>171</v>
      </c>
      <c r="BK182" s="191">
        <f>ROUND(I182*H182,2)</f>
        <v>0</v>
      </c>
      <c r="BL182" s="19" t="s">
        <v>91</v>
      </c>
      <c r="BM182" s="190" t="s">
        <v>5051</v>
      </c>
    </row>
    <row r="183" s="2" customFormat="1">
      <c r="A183" s="38"/>
      <c r="B183" s="39"/>
      <c r="C183" s="38"/>
      <c r="D183" s="193" t="s">
        <v>1053</v>
      </c>
      <c r="E183" s="38"/>
      <c r="F183" s="236" t="s">
        <v>5052</v>
      </c>
      <c r="G183" s="38"/>
      <c r="H183" s="38"/>
      <c r="I183" s="237"/>
      <c r="J183" s="38"/>
      <c r="K183" s="38"/>
      <c r="L183" s="39"/>
      <c r="M183" s="238"/>
      <c r="N183" s="239"/>
      <c r="O183" s="78"/>
      <c r="P183" s="78"/>
      <c r="Q183" s="78"/>
      <c r="R183" s="78"/>
      <c r="S183" s="78"/>
      <c r="T183" s="79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T183" s="19" t="s">
        <v>1053</v>
      </c>
      <c r="AU183" s="19" t="s">
        <v>171</v>
      </c>
    </row>
    <row r="184" s="2" customFormat="1" ht="21.75" customHeight="1">
      <c r="A184" s="38"/>
      <c r="B184" s="177"/>
      <c r="C184" s="201" t="s">
        <v>515</v>
      </c>
      <c r="D184" s="201" t="s">
        <v>201</v>
      </c>
      <c r="E184" s="202" t="s">
        <v>5053</v>
      </c>
      <c r="F184" s="203" t="s">
        <v>5054</v>
      </c>
      <c r="G184" s="204" t="s">
        <v>222</v>
      </c>
      <c r="H184" s="205">
        <v>41</v>
      </c>
      <c r="I184" s="206"/>
      <c r="J184" s="207">
        <f>ROUND(I184*H184,2)</f>
        <v>0</v>
      </c>
      <c r="K184" s="208"/>
      <c r="L184" s="209"/>
      <c r="M184" s="210" t="s">
        <v>1</v>
      </c>
      <c r="N184" s="211" t="s">
        <v>42</v>
      </c>
      <c r="O184" s="78"/>
      <c r="P184" s="188">
        <f>O184*H184</f>
        <v>0</v>
      </c>
      <c r="Q184" s="188">
        <v>0</v>
      </c>
      <c r="R184" s="188">
        <f>Q184*H184</f>
        <v>0</v>
      </c>
      <c r="S184" s="188">
        <v>0</v>
      </c>
      <c r="T184" s="189">
        <f>S184*H184</f>
        <v>0</v>
      </c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R184" s="190" t="s">
        <v>103</v>
      </c>
      <c r="AT184" s="190" t="s">
        <v>201</v>
      </c>
      <c r="AU184" s="190" t="s">
        <v>171</v>
      </c>
      <c r="AY184" s="19" t="s">
        <v>165</v>
      </c>
      <c r="BE184" s="191">
        <f>IF(N184="základná",J184,0)</f>
        <v>0</v>
      </c>
      <c r="BF184" s="191">
        <f>IF(N184="znížená",J184,0)</f>
        <v>0</v>
      </c>
      <c r="BG184" s="191">
        <f>IF(N184="zákl. prenesená",J184,0)</f>
        <v>0</v>
      </c>
      <c r="BH184" s="191">
        <f>IF(N184="zníž. prenesená",J184,0)</f>
        <v>0</v>
      </c>
      <c r="BI184" s="191">
        <f>IF(N184="nulová",J184,0)</f>
        <v>0</v>
      </c>
      <c r="BJ184" s="19" t="s">
        <v>171</v>
      </c>
      <c r="BK184" s="191">
        <f>ROUND(I184*H184,2)</f>
        <v>0</v>
      </c>
      <c r="BL184" s="19" t="s">
        <v>91</v>
      </c>
      <c r="BM184" s="190" t="s">
        <v>5055</v>
      </c>
    </row>
    <row r="185" s="2" customFormat="1" ht="16.5" customHeight="1">
      <c r="A185" s="38"/>
      <c r="B185" s="177"/>
      <c r="C185" s="201" t="s">
        <v>519</v>
      </c>
      <c r="D185" s="201" t="s">
        <v>201</v>
      </c>
      <c r="E185" s="202" t="s">
        <v>5056</v>
      </c>
      <c r="F185" s="203" t="s">
        <v>5057</v>
      </c>
      <c r="G185" s="204" t="s">
        <v>222</v>
      </c>
      <c r="H185" s="205">
        <v>41</v>
      </c>
      <c r="I185" s="206"/>
      <c r="J185" s="207">
        <f>ROUND(I185*H185,2)</f>
        <v>0</v>
      </c>
      <c r="K185" s="208"/>
      <c r="L185" s="209"/>
      <c r="M185" s="210" t="s">
        <v>1</v>
      </c>
      <c r="N185" s="211" t="s">
        <v>42</v>
      </c>
      <c r="O185" s="78"/>
      <c r="P185" s="188">
        <f>O185*H185</f>
        <v>0</v>
      </c>
      <c r="Q185" s="188">
        <v>0</v>
      </c>
      <c r="R185" s="188">
        <f>Q185*H185</f>
        <v>0</v>
      </c>
      <c r="S185" s="188">
        <v>0</v>
      </c>
      <c r="T185" s="189">
        <f>S185*H185</f>
        <v>0</v>
      </c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R185" s="190" t="s">
        <v>103</v>
      </c>
      <c r="AT185" s="190" t="s">
        <v>201</v>
      </c>
      <c r="AU185" s="190" t="s">
        <v>171</v>
      </c>
      <c r="AY185" s="19" t="s">
        <v>165</v>
      </c>
      <c r="BE185" s="191">
        <f>IF(N185="základná",J185,0)</f>
        <v>0</v>
      </c>
      <c r="BF185" s="191">
        <f>IF(N185="znížená",J185,0)</f>
        <v>0</v>
      </c>
      <c r="BG185" s="191">
        <f>IF(N185="zákl. prenesená",J185,0)</f>
        <v>0</v>
      </c>
      <c r="BH185" s="191">
        <f>IF(N185="zníž. prenesená",J185,0)</f>
        <v>0</v>
      </c>
      <c r="BI185" s="191">
        <f>IF(N185="nulová",J185,0)</f>
        <v>0</v>
      </c>
      <c r="BJ185" s="19" t="s">
        <v>171</v>
      </c>
      <c r="BK185" s="191">
        <f>ROUND(I185*H185,2)</f>
        <v>0</v>
      </c>
      <c r="BL185" s="19" t="s">
        <v>91</v>
      </c>
      <c r="BM185" s="190" t="s">
        <v>5058</v>
      </c>
    </row>
    <row r="186" s="2" customFormat="1">
      <c r="A186" s="38"/>
      <c r="B186" s="39"/>
      <c r="C186" s="38"/>
      <c r="D186" s="193" t="s">
        <v>1053</v>
      </c>
      <c r="E186" s="38"/>
      <c r="F186" s="236" t="s">
        <v>5059</v>
      </c>
      <c r="G186" s="38"/>
      <c r="H186" s="38"/>
      <c r="I186" s="237"/>
      <c r="J186" s="38"/>
      <c r="K186" s="38"/>
      <c r="L186" s="39"/>
      <c r="M186" s="238"/>
      <c r="N186" s="239"/>
      <c r="O186" s="78"/>
      <c r="P186" s="78"/>
      <c r="Q186" s="78"/>
      <c r="R186" s="78"/>
      <c r="S186" s="78"/>
      <c r="T186" s="79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T186" s="19" t="s">
        <v>1053</v>
      </c>
      <c r="AU186" s="19" t="s">
        <v>171</v>
      </c>
    </row>
    <row r="187" s="2" customFormat="1" ht="16.5" customHeight="1">
      <c r="A187" s="38"/>
      <c r="B187" s="177"/>
      <c r="C187" s="201" t="s">
        <v>523</v>
      </c>
      <c r="D187" s="201" t="s">
        <v>201</v>
      </c>
      <c r="E187" s="202" t="s">
        <v>5060</v>
      </c>
      <c r="F187" s="203" t="s">
        <v>5061</v>
      </c>
      <c r="G187" s="204" t="s">
        <v>222</v>
      </c>
      <c r="H187" s="205">
        <v>41</v>
      </c>
      <c r="I187" s="206"/>
      <c r="J187" s="207">
        <f>ROUND(I187*H187,2)</f>
        <v>0</v>
      </c>
      <c r="K187" s="208"/>
      <c r="L187" s="209"/>
      <c r="M187" s="210" t="s">
        <v>1</v>
      </c>
      <c r="N187" s="211" t="s">
        <v>42</v>
      </c>
      <c r="O187" s="78"/>
      <c r="P187" s="188">
        <f>O187*H187</f>
        <v>0</v>
      </c>
      <c r="Q187" s="188">
        <v>0</v>
      </c>
      <c r="R187" s="188">
        <f>Q187*H187</f>
        <v>0</v>
      </c>
      <c r="S187" s="188">
        <v>0</v>
      </c>
      <c r="T187" s="189">
        <f>S187*H187</f>
        <v>0</v>
      </c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R187" s="190" t="s">
        <v>103</v>
      </c>
      <c r="AT187" s="190" t="s">
        <v>201</v>
      </c>
      <c r="AU187" s="190" t="s">
        <v>171</v>
      </c>
      <c r="AY187" s="19" t="s">
        <v>165</v>
      </c>
      <c r="BE187" s="191">
        <f>IF(N187="základná",J187,0)</f>
        <v>0</v>
      </c>
      <c r="BF187" s="191">
        <f>IF(N187="znížená",J187,0)</f>
        <v>0</v>
      </c>
      <c r="BG187" s="191">
        <f>IF(N187="zákl. prenesená",J187,0)</f>
        <v>0</v>
      </c>
      <c r="BH187" s="191">
        <f>IF(N187="zníž. prenesená",J187,0)</f>
        <v>0</v>
      </c>
      <c r="BI187" s="191">
        <f>IF(N187="nulová",J187,0)</f>
        <v>0</v>
      </c>
      <c r="BJ187" s="19" t="s">
        <v>171</v>
      </c>
      <c r="BK187" s="191">
        <f>ROUND(I187*H187,2)</f>
        <v>0</v>
      </c>
      <c r="BL187" s="19" t="s">
        <v>91</v>
      </c>
      <c r="BM187" s="190" t="s">
        <v>5062</v>
      </c>
    </row>
    <row r="188" s="2" customFormat="1" ht="16.5" customHeight="1">
      <c r="A188" s="38"/>
      <c r="B188" s="177"/>
      <c r="C188" s="201" t="s">
        <v>535</v>
      </c>
      <c r="D188" s="201" t="s">
        <v>201</v>
      </c>
      <c r="E188" s="202" t="s">
        <v>5063</v>
      </c>
      <c r="F188" s="203" t="s">
        <v>5064</v>
      </c>
      <c r="G188" s="204" t="s">
        <v>216</v>
      </c>
      <c r="H188" s="205">
        <v>1</v>
      </c>
      <c r="I188" s="206"/>
      <c r="J188" s="207">
        <f>ROUND(I188*H188,2)</f>
        <v>0</v>
      </c>
      <c r="K188" s="208"/>
      <c r="L188" s="209"/>
      <c r="M188" s="210" t="s">
        <v>1</v>
      </c>
      <c r="N188" s="211" t="s">
        <v>42</v>
      </c>
      <c r="O188" s="78"/>
      <c r="P188" s="188">
        <f>O188*H188</f>
        <v>0</v>
      </c>
      <c r="Q188" s="188">
        <v>0</v>
      </c>
      <c r="R188" s="188">
        <f>Q188*H188</f>
        <v>0</v>
      </c>
      <c r="S188" s="188">
        <v>0</v>
      </c>
      <c r="T188" s="189">
        <f>S188*H188</f>
        <v>0</v>
      </c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R188" s="190" t="s">
        <v>103</v>
      </c>
      <c r="AT188" s="190" t="s">
        <v>201</v>
      </c>
      <c r="AU188" s="190" t="s">
        <v>171</v>
      </c>
      <c r="AY188" s="19" t="s">
        <v>165</v>
      </c>
      <c r="BE188" s="191">
        <f>IF(N188="základná",J188,0)</f>
        <v>0</v>
      </c>
      <c r="BF188" s="191">
        <f>IF(N188="znížená",J188,0)</f>
        <v>0</v>
      </c>
      <c r="BG188" s="191">
        <f>IF(N188="zákl. prenesená",J188,0)</f>
        <v>0</v>
      </c>
      <c r="BH188" s="191">
        <f>IF(N188="zníž. prenesená",J188,0)</f>
        <v>0</v>
      </c>
      <c r="BI188" s="191">
        <f>IF(N188="nulová",J188,0)</f>
        <v>0</v>
      </c>
      <c r="BJ188" s="19" t="s">
        <v>171</v>
      </c>
      <c r="BK188" s="191">
        <f>ROUND(I188*H188,2)</f>
        <v>0</v>
      </c>
      <c r="BL188" s="19" t="s">
        <v>91</v>
      </c>
      <c r="BM188" s="190" t="s">
        <v>5065</v>
      </c>
    </row>
    <row r="189" s="2" customFormat="1">
      <c r="A189" s="38"/>
      <c r="B189" s="39"/>
      <c r="C189" s="38"/>
      <c r="D189" s="193" t="s">
        <v>1053</v>
      </c>
      <c r="E189" s="38"/>
      <c r="F189" s="236" t="s">
        <v>5066</v>
      </c>
      <c r="G189" s="38"/>
      <c r="H189" s="38"/>
      <c r="I189" s="237"/>
      <c r="J189" s="38"/>
      <c r="K189" s="38"/>
      <c r="L189" s="39"/>
      <c r="M189" s="238"/>
      <c r="N189" s="239"/>
      <c r="O189" s="78"/>
      <c r="P189" s="78"/>
      <c r="Q189" s="78"/>
      <c r="R189" s="78"/>
      <c r="S189" s="78"/>
      <c r="T189" s="79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T189" s="19" t="s">
        <v>1053</v>
      </c>
      <c r="AU189" s="19" t="s">
        <v>171</v>
      </c>
    </row>
    <row r="190" s="2" customFormat="1" ht="16.5" customHeight="1">
      <c r="A190" s="38"/>
      <c r="B190" s="177"/>
      <c r="C190" s="201" t="s">
        <v>539</v>
      </c>
      <c r="D190" s="201" t="s">
        <v>201</v>
      </c>
      <c r="E190" s="202" t="s">
        <v>5067</v>
      </c>
      <c r="F190" s="203" t="s">
        <v>5068</v>
      </c>
      <c r="G190" s="204" t="s">
        <v>216</v>
      </c>
      <c r="H190" s="205">
        <v>1</v>
      </c>
      <c r="I190" s="206"/>
      <c r="J190" s="207">
        <f>ROUND(I190*H190,2)</f>
        <v>0</v>
      </c>
      <c r="K190" s="208"/>
      <c r="L190" s="209"/>
      <c r="M190" s="210" t="s">
        <v>1</v>
      </c>
      <c r="N190" s="211" t="s">
        <v>42</v>
      </c>
      <c r="O190" s="78"/>
      <c r="P190" s="188">
        <f>O190*H190</f>
        <v>0</v>
      </c>
      <c r="Q190" s="188">
        <v>0</v>
      </c>
      <c r="R190" s="188">
        <f>Q190*H190</f>
        <v>0</v>
      </c>
      <c r="S190" s="188">
        <v>0</v>
      </c>
      <c r="T190" s="189">
        <f>S190*H190</f>
        <v>0</v>
      </c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R190" s="190" t="s">
        <v>103</v>
      </c>
      <c r="AT190" s="190" t="s">
        <v>201</v>
      </c>
      <c r="AU190" s="190" t="s">
        <v>171</v>
      </c>
      <c r="AY190" s="19" t="s">
        <v>165</v>
      </c>
      <c r="BE190" s="191">
        <f>IF(N190="základná",J190,0)</f>
        <v>0</v>
      </c>
      <c r="BF190" s="191">
        <f>IF(N190="znížená",J190,0)</f>
        <v>0</v>
      </c>
      <c r="BG190" s="191">
        <f>IF(N190="zákl. prenesená",J190,0)</f>
        <v>0</v>
      </c>
      <c r="BH190" s="191">
        <f>IF(N190="zníž. prenesená",J190,0)</f>
        <v>0</v>
      </c>
      <c r="BI190" s="191">
        <f>IF(N190="nulová",J190,0)</f>
        <v>0</v>
      </c>
      <c r="BJ190" s="19" t="s">
        <v>171</v>
      </c>
      <c r="BK190" s="191">
        <f>ROUND(I190*H190,2)</f>
        <v>0</v>
      </c>
      <c r="BL190" s="19" t="s">
        <v>91</v>
      </c>
      <c r="BM190" s="190" t="s">
        <v>5069</v>
      </c>
    </row>
    <row r="191" s="2" customFormat="1" ht="16.5" customHeight="1">
      <c r="A191" s="38"/>
      <c r="B191" s="177"/>
      <c r="C191" s="201" t="s">
        <v>543</v>
      </c>
      <c r="D191" s="201" t="s">
        <v>201</v>
      </c>
      <c r="E191" s="202" t="s">
        <v>5070</v>
      </c>
      <c r="F191" s="203" t="s">
        <v>5071</v>
      </c>
      <c r="G191" s="204" t="s">
        <v>216</v>
      </c>
      <c r="H191" s="205">
        <v>1</v>
      </c>
      <c r="I191" s="206"/>
      <c r="J191" s="207">
        <f>ROUND(I191*H191,2)</f>
        <v>0</v>
      </c>
      <c r="K191" s="208"/>
      <c r="L191" s="209"/>
      <c r="M191" s="210" t="s">
        <v>1</v>
      </c>
      <c r="N191" s="211" t="s">
        <v>42</v>
      </c>
      <c r="O191" s="78"/>
      <c r="P191" s="188">
        <f>O191*H191</f>
        <v>0</v>
      </c>
      <c r="Q191" s="188">
        <v>0</v>
      </c>
      <c r="R191" s="188">
        <f>Q191*H191</f>
        <v>0</v>
      </c>
      <c r="S191" s="188">
        <v>0</v>
      </c>
      <c r="T191" s="189">
        <f>S191*H191</f>
        <v>0</v>
      </c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R191" s="190" t="s">
        <v>103</v>
      </c>
      <c r="AT191" s="190" t="s">
        <v>201</v>
      </c>
      <c r="AU191" s="190" t="s">
        <v>171</v>
      </c>
      <c r="AY191" s="19" t="s">
        <v>165</v>
      </c>
      <c r="BE191" s="191">
        <f>IF(N191="základná",J191,0)</f>
        <v>0</v>
      </c>
      <c r="BF191" s="191">
        <f>IF(N191="znížená",J191,0)</f>
        <v>0</v>
      </c>
      <c r="BG191" s="191">
        <f>IF(N191="zákl. prenesená",J191,0)</f>
        <v>0</v>
      </c>
      <c r="BH191" s="191">
        <f>IF(N191="zníž. prenesená",J191,0)</f>
        <v>0</v>
      </c>
      <c r="BI191" s="191">
        <f>IF(N191="nulová",J191,0)</f>
        <v>0</v>
      </c>
      <c r="BJ191" s="19" t="s">
        <v>171</v>
      </c>
      <c r="BK191" s="191">
        <f>ROUND(I191*H191,2)</f>
        <v>0</v>
      </c>
      <c r="BL191" s="19" t="s">
        <v>91</v>
      </c>
      <c r="BM191" s="190" t="s">
        <v>5072</v>
      </c>
    </row>
    <row r="192" s="2" customFormat="1">
      <c r="A192" s="38"/>
      <c r="B192" s="39"/>
      <c r="C192" s="38"/>
      <c r="D192" s="193" t="s">
        <v>1053</v>
      </c>
      <c r="E192" s="38"/>
      <c r="F192" s="236" t="s">
        <v>5073</v>
      </c>
      <c r="G192" s="38"/>
      <c r="H192" s="38"/>
      <c r="I192" s="237"/>
      <c r="J192" s="38"/>
      <c r="K192" s="38"/>
      <c r="L192" s="39"/>
      <c r="M192" s="238"/>
      <c r="N192" s="239"/>
      <c r="O192" s="78"/>
      <c r="P192" s="78"/>
      <c r="Q192" s="78"/>
      <c r="R192" s="78"/>
      <c r="S192" s="78"/>
      <c r="T192" s="79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T192" s="19" t="s">
        <v>1053</v>
      </c>
      <c r="AU192" s="19" t="s">
        <v>171</v>
      </c>
    </row>
    <row r="193" s="12" customFormat="1" ht="22.8" customHeight="1">
      <c r="A193" s="12"/>
      <c r="B193" s="164"/>
      <c r="C193" s="12"/>
      <c r="D193" s="165" t="s">
        <v>75</v>
      </c>
      <c r="E193" s="175" t="s">
        <v>5074</v>
      </c>
      <c r="F193" s="175" t="s">
        <v>5075</v>
      </c>
      <c r="G193" s="12"/>
      <c r="H193" s="12"/>
      <c r="I193" s="167"/>
      <c r="J193" s="176">
        <f>BK193</f>
        <v>0</v>
      </c>
      <c r="K193" s="12"/>
      <c r="L193" s="164"/>
      <c r="M193" s="169"/>
      <c r="N193" s="170"/>
      <c r="O193" s="170"/>
      <c r="P193" s="171">
        <f>SUM(P194:P238)</f>
        <v>0</v>
      </c>
      <c r="Q193" s="170"/>
      <c r="R193" s="171">
        <f>SUM(R194:R238)</f>
        <v>0</v>
      </c>
      <c r="S193" s="170"/>
      <c r="T193" s="172">
        <f>SUM(T194:T238)</f>
        <v>0</v>
      </c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R193" s="165" t="s">
        <v>88</v>
      </c>
      <c r="AT193" s="173" t="s">
        <v>75</v>
      </c>
      <c r="AU193" s="173" t="s">
        <v>81</v>
      </c>
      <c r="AY193" s="165" t="s">
        <v>165</v>
      </c>
      <c r="BK193" s="174">
        <f>SUM(BK194:BK238)</f>
        <v>0</v>
      </c>
    </row>
    <row r="194" s="2" customFormat="1" ht="16.5" customHeight="1">
      <c r="A194" s="38"/>
      <c r="B194" s="177"/>
      <c r="C194" s="201" t="s">
        <v>547</v>
      </c>
      <c r="D194" s="201" t="s">
        <v>201</v>
      </c>
      <c r="E194" s="202" t="s">
        <v>5076</v>
      </c>
      <c r="F194" s="203" t="s">
        <v>5077</v>
      </c>
      <c r="G194" s="204" t="s">
        <v>222</v>
      </c>
      <c r="H194" s="205">
        <v>7</v>
      </c>
      <c r="I194" s="206"/>
      <c r="J194" s="207">
        <f>ROUND(I194*H194,2)</f>
        <v>0</v>
      </c>
      <c r="K194" s="208"/>
      <c r="L194" s="209"/>
      <c r="M194" s="210" t="s">
        <v>1</v>
      </c>
      <c r="N194" s="211" t="s">
        <v>42</v>
      </c>
      <c r="O194" s="78"/>
      <c r="P194" s="188">
        <f>O194*H194</f>
        <v>0</v>
      </c>
      <c r="Q194" s="188">
        <v>0</v>
      </c>
      <c r="R194" s="188">
        <f>Q194*H194</f>
        <v>0</v>
      </c>
      <c r="S194" s="188">
        <v>0</v>
      </c>
      <c r="T194" s="189">
        <f>S194*H194</f>
        <v>0</v>
      </c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R194" s="190" t="s">
        <v>103</v>
      </c>
      <c r="AT194" s="190" t="s">
        <v>201</v>
      </c>
      <c r="AU194" s="190" t="s">
        <v>171</v>
      </c>
      <c r="AY194" s="19" t="s">
        <v>165</v>
      </c>
      <c r="BE194" s="191">
        <f>IF(N194="základná",J194,0)</f>
        <v>0</v>
      </c>
      <c r="BF194" s="191">
        <f>IF(N194="znížená",J194,0)</f>
        <v>0</v>
      </c>
      <c r="BG194" s="191">
        <f>IF(N194="zákl. prenesená",J194,0)</f>
        <v>0</v>
      </c>
      <c r="BH194" s="191">
        <f>IF(N194="zníž. prenesená",J194,0)</f>
        <v>0</v>
      </c>
      <c r="BI194" s="191">
        <f>IF(N194="nulová",J194,0)</f>
        <v>0</v>
      </c>
      <c r="BJ194" s="19" t="s">
        <v>171</v>
      </c>
      <c r="BK194" s="191">
        <f>ROUND(I194*H194,2)</f>
        <v>0</v>
      </c>
      <c r="BL194" s="19" t="s">
        <v>91</v>
      </c>
      <c r="BM194" s="190" t="s">
        <v>5078</v>
      </c>
    </row>
    <row r="195" s="2" customFormat="1">
      <c r="A195" s="38"/>
      <c r="B195" s="39"/>
      <c r="C195" s="38"/>
      <c r="D195" s="193" t="s">
        <v>1053</v>
      </c>
      <c r="E195" s="38"/>
      <c r="F195" s="236" t="s">
        <v>4958</v>
      </c>
      <c r="G195" s="38"/>
      <c r="H195" s="38"/>
      <c r="I195" s="237"/>
      <c r="J195" s="38"/>
      <c r="K195" s="38"/>
      <c r="L195" s="39"/>
      <c r="M195" s="238"/>
      <c r="N195" s="239"/>
      <c r="O195" s="78"/>
      <c r="P195" s="78"/>
      <c r="Q195" s="78"/>
      <c r="R195" s="78"/>
      <c r="S195" s="78"/>
      <c r="T195" s="79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T195" s="19" t="s">
        <v>1053</v>
      </c>
      <c r="AU195" s="19" t="s">
        <v>171</v>
      </c>
    </row>
    <row r="196" s="2" customFormat="1" ht="16.5" customHeight="1">
      <c r="A196" s="38"/>
      <c r="B196" s="177"/>
      <c r="C196" s="201" t="s">
        <v>566</v>
      </c>
      <c r="D196" s="201" t="s">
        <v>201</v>
      </c>
      <c r="E196" s="202" t="s">
        <v>4959</v>
      </c>
      <c r="F196" s="203" t="s">
        <v>4960</v>
      </c>
      <c r="G196" s="204" t="s">
        <v>222</v>
      </c>
      <c r="H196" s="205">
        <v>15</v>
      </c>
      <c r="I196" s="206"/>
      <c r="J196" s="207">
        <f>ROUND(I196*H196,2)</f>
        <v>0</v>
      </c>
      <c r="K196" s="208"/>
      <c r="L196" s="209"/>
      <c r="M196" s="210" t="s">
        <v>1</v>
      </c>
      <c r="N196" s="211" t="s">
        <v>42</v>
      </c>
      <c r="O196" s="78"/>
      <c r="P196" s="188">
        <f>O196*H196</f>
        <v>0</v>
      </c>
      <c r="Q196" s="188">
        <v>0</v>
      </c>
      <c r="R196" s="188">
        <f>Q196*H196</f>
        <v>0</v>
      </c>
      <c r="S196" s="188">
        <v>0</v>
      </c>
      <c r="T196" s="189">
        <f>S196*H196</f>
        <v>0</v>
      </c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R196" s="190" t="s">
        <v>103</v>
      </c>
      <c r="AT196" s="190" t="s">
        <v>201</v>
      </c>
      <c r="AU196" s="190" t="s">
        <v>171</v>
      </c>
      <c r="AY196" s="19" t="s">
        <v>165</v>
      </c>
      <c r="BE196" s="191">
        <f>IF(N196="základná",J196,0)</f>
        <v>0</v>
      </c>
      <c r="BF196" s="191">
        <f>IF(N196="znížená",J196,0)</f>
        <v>0</v>
      </c>
      <c r="BG196" s="191">
        <f>IF(N196="zákl. prenesená",J196,0)</f>
        <v>0</v>
      </c>
      <c r="BH196" s="191">
        <f>IF(N196="zníž. prenesená",J196,0)</f>
        <v>0</v>
      </c>
      <c r="BI196" s="191">
        <f>IF(N196="nulová",J196,0)</f>
        <v>0</v>
      </c>
      <c r="BJ196" s="19" t="s">
        <v>171</v>
      </c>
      <c r="BK196" s="191">
        <f>ROUND(I196*H196,2)</f>
        <v>0</v>
      </c>
      <c r="BL196" s="19" t="s">
        <v>91</v>
      </c>
      <c r="BM196" s="190" t="s">
        <v>5079</v>
      </c>
    </row>
    <row r="197" s="2" customFormat="1">
      <c r="A197" s="38"/>
      <c r="B197" s="39"/>
      <c r="C197" s="38"/>
      <c r="D197" s="193" t="s">
        <v>1053</v>
      </c>
      <c r="E197" s="38"/>
      <c r="F197" s="236" t="s">
        <v>4958</v>
      </c>
      <c r="G197" s="38"/>
      <c r="H197" s="38"/>
      <c r="I197" s="237"/>
      <c r="J197" s="38"/>
      <c r="K197" s="38"/>
      <c r="L197" s="39"/>
      <c r="M197" s="238"/>
      <c r="N197" s="239"/>
      <c r="O197" s="78"/>
      <c r="P197" s="78"/>
      <c r="Q197" s="78"/>
      <c r="R197" s="78"/>
      <c r="S197" s="78"/>
      <c r="T197" s="79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T197" s="19" t="s">
        <v>1053</v>
      </c>
      <c r="AU197" s="19" t="s">
        <v>171</v>
      </c>
    </row>
    <row r="198" s="2" customFormat="1" ht="16.5" customHeight="1">
      <c r="A198" s="38"/>
      <c r="B198" s="177"/>
      <c r="C198" s="201" t="s">
        <v>577</v>
      </c>
      <c r="D198" s="201" t="s">
        <v>201</v>
      </c>
      <c r="E198" s="202" t="s">
        <v>5080</v>
      </c>
      <c r="F198" s="203" t="s">
        <v>5081</v>
      </c>
      <c r="G198" s="204" t="s">
        <v>222</v>
      </c>
      <c r="H198" s="205">
        <v>4</v>
      </c>
      <c r="I198" s="206"/>
      <c r="J198" s="207">
        <f>ROUND(I198*H198,2)</f>
        <v>0</v>
      </c>
      <c r="K198" s="208"/>
      <c r="L198" s="209"/>
      <c r="M198" s="210" t="s">
        <v>1</v>
      </c>
      <c r="N198" s="211" t="s">
        <v>42</v>
      </c>
      <c r="O198" s="78"/>
      <c r="P198" s="188">
        <f>O198*H198</f>
        <v>0</v>
      </c>
      <c r="Q198" s="188">
        <v>0</v>
      </c>
      <c r="R198" s="188">
        <f>Q198*H198</f>
        <v>0</v>
      </c>
      <c r="S198" s="188">
        <v>0</v>
      </c>
      <c r="T198" s="189">
        <f>S198*H198</f>
        <v>0</v>
      </c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R198" s="190" t="s">
        <v>103</v>
      </c>
      <c r="AT198" s="190" t="s">
        <v>201</v>
      </c>
      <c r="AU198" s="190" t="s">
        <v>171</v>
      </c>
      <c r="AY198" s="19" t="s">
        <v>165</v>
      </c>
      <c r="BE198" s="191">
        <f>IF(N198="základná",J198,0)</f>
        <v>0</v>
      </c>
      <c r="BF198" s="191">
        <f>IF(N198="znížená",J198,0)</f>
        <v>0</v>
      </c>
      <c r="BG198" s="191">
        <f>IF(N198="zákl. prenesená",J198,0)</f>
        <v>0</v>
      </c>
      <c r="BH198" s="191">
        <f>IF(N198="zníž. prenesená",J198,0)</f>
        <v>0</v>
      </c>
      <c r="BI198" s="191">
        <f>IF(N198="nulová",J198,0)</f>
        <v>0</v>
      </c>
      <c r="BJ198" s="19" t="s">
        <v>171</v>
      </c>
      <c r="BK198" s="191">
        <f>ROUND(I198*H198,2)</f>
        <v>0</v>
      </c>
      <c r="BL198" s="19" t="s">
        <v>91</v>
      </c>
      <c r="BM198" s="190" t="s">
        <v>5082</v>
      </c>
    </row>
    <row r="199" s="2" customFormat="1">
      <c r="A199" s="38"/>
      <c r="B199" s="39"/>
      <c r="C199" s="38"/>
      <c r="D199" s="193" t="s">
        <v>1053</v>
      </c>
      <c r="E199" s="38"/>
      <c r="F199" s="236" t="s">
        <v>4958</v>
      </c>
      <c r="G199" s="38"/>
      <c r="H199" s="38"/>
      <c r="I199" s="237"/>
      <c r="J199" s="38"/>
      <c r="K199" s="38"/>
      <c r="L199" s="39"/>
      <c r="M199" s="238"/>
      <c r="N199" s="239"/>
      <c r="O199" s="78"/>
      <c r="P199" s="78"/>
      <c r="Q199" s="78"/>
      <c r="R199" s="78"/>
      <c r="S199" s="78"/>
      <c r="T199" s="79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T199" s="19" t="s">
        <v>1053</v>
      </c>
      <c r="AU199" s="19" t="s">
        <v>171</v>
      </c>
    </row>
    <row r="200" s="2" customFormat="1" ht="16.5" customHeight="1">
      <c r="A200" s="38"/>
      <c r="B200" s="177"/>
      <c r="C200" s="201" t="s">
        <v>583</v>
      </c>
      <c r="D200" s="201" t="s">
        <v>201</v>
      </c>
      <c r="E200" s="202" t="s">
        <v>5083</v>
      </c>
      <c r="F200" s="203" t="s">
        <v>5084</v>
      </c>
      <c r="G200" s="204" t="s">
        <v>2853</v>
      </c>
      <c r="H200" s="205">
        <v>1</v>
      </c>
      <c r="I200" s="206"/>
      <c r="J200" s="207">
        <f>ROUND(I200*H200,2)</f>
        <v>0</v>
      </c>
      <c r="K200" s="208"/>
      <c r="L200" s="209"/>
      <c r="M200" s="210" t="s">
        <v>1</v>
      </c>
      <c r="N200" s="211" t="s">
        <v>42</v>
      </c>
      <c r="O200" s="78"/>
      <c r="P200" s="188">
        <f>O200*H200</f>
        <v>0</v>
      </c>
      <c r="Q200" s="188">
        <v>0</v>
      </c>
      <c r="R200" s="188">
        <f>Q200*H200</f>
        <v>0</v>
      </c>
      <c r="S200" s="188">
        <v>0</v>
      </c>
      <c r="T200" s="189">
        <f>S200*H200</f>
        <v>0</v>
      </c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R200" s="190" t="s">
        <v>103</v>
      </c>
      <c r="AT200" s="190" t="s">
        <v>201</v>
      </c>
      <c r="AU200" s="190" t="s">
        <v>171</v>
      </c>
      <c r="AY200" s="19" t="s">
        <v>165</v>
      </c>
      <c r="BE200" s="191">
        <f>IF(N200="základná",J200,0)</f>
        <v>0</v>
      </c>
      <c r="BF200" s="191">
        <f>IF(N200="znížená",J200,0)</f>
        <v>0</v>
      </c>
      <c r="BG200" s="191">
        <f>IF(N200="zákl. prenesená",J200,0)</f>
        <v>0</v>
      </c>
      <c r="BH200" s="191">
        <f>IF(N200="zníž. prenesená",J200,0)</f>
        <v>0</v>
      </c>
      <c r="BI200" s="191">
        <f>IF(N200="nulová",J200,0)</f>
        <v>0</v>
      </c>
      <c r="BJ200" s="19" t="s">
        <v>171</v>
      </c>
      <c r="BK200" s="191">
        <f>ROUND(I200*H200,2)</f>
        <v>0</v>
      </c>
      <c r="BL200" s="19" t="s">
        <v>91</v>
      </c>
      <c r="BM200" s="190" t="s">
        <v>5085</v>
      </c>
    </row>
    <row r="201" s="2" customFormat="1">
      <c r="A201" s="38"/>
      <c r="B201" s="39"/>
      <c r="C201" s="38"/>
      <c r="D201" s="193" t="s">
        <v>1053</v>
      </c>
      <c r="E201" s="38"/>
      <c r="F201" s="236" t="s">
        <v>4958</v>
      </c>
      <c r="G201" s="38"/>
      <c r="H201" s="38"/>
      <c r="I201" s="237"/>
      <c r="J201" s="38"/>
      <c r="K201" s="38"/>
      <c r="L201" s="39"/>
      <c r="M201" s="238"/>
      <c r="N201" s="239"/>
      <c r="O201" s="78"/>
      <c r="P201" s="78"/>
      <c r="Q201" s="78"/>
      <c r="R201" s="78"/>
      <c r="S201" s="78"/>
      <c r="T201" s="79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T201" s="19" t="s">
        <v>1053</v>
      </c>
      <c r="AU201" s="19" t="s">
        <v>171</v>
      </c>
    </row>
    <row r="202" s="2" customFormat="1" ht="16.5" customHeight="1">
      <c r="A202" s="38"/>
      <c r="B202" s="177"/>
      <c r="C202" s="201" t="s">
        <v>588</v>
      </c>
      <c r="D202" s="201" t="s">
        <v>201</v>
      </c>
      <c r="E202" s="202" t="s">
        <v>4965</v>
      </c>
      <c r="F202" s="203" t="s">
        <v>4966</v>
      </c>
      <c r="G202" s="204" t="s">
        <v>4967</v>
      </c>
      <c r="H202" s="205">
        <v>130</v>
      </c>
      <c r="I202" s="206"/>
      <c r="J202" s="207">
        <f>ROUND(I202*H202,2)</f>
        <v>0</v>
      </c>
      <c r="K202" s="208"/>
      <c r="L202" s="209"/>
      <c r="M202" s="210" t="s">
        <v>1</v>
      </c>
      <c r="N202" s="211" t="s">
        <v>42</v>
      </c>
      <c r="O202" s="78"/>
      <c r="P202" s="188">
        <f>O202*H202</f>
        <v>0</v>
      </c>
      <c r="Q202" s="188">
        <v>0</v>
      </c>
      <c r="R202" s="188">
        <f>Q202*H202</f>
        <v>0</v>
      </c>
      <c r="S202" s="188">
        <v>0</v>
      </c>
      <c r="T202" s="189">
        <f>S202*H202</f>
        <v>0</v>
      </c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R202" s="190" t="s">
        <v>103</v>
      </c>
      <c r="AT202" s="190" t="s">
        <v>201</v>
      </c>
      <c r="AU202" s="190" t="s">
        <v>171</v>
      </c>
      <c r="AY202" s="19" t="s">
        <v>165</v>
      </c>
      <c r="BE202" s="191">
        <f>IF(N202="základná",J202,0)</f>
        <v>0</v>
      </c>
      <c r="BF202" s="191">
        <f>IF(N202="znížená",J202,0)</f>
        <v>0</v>
      </c>
      <c r="BG202" s="191">
        <f>IF(N202="zákl. prenesená",J202,0)</f>
        <v>0</v>
      </c>
      <c r="BH202" s="191">
        <f>IF(N202="zníž. prenesená",J202,0)</f>
        <v>0</v>
      </c>
      <c r="BI202" s="191">
        <f>IF(N202="nulová",J202,0)</f>
        <v>0</v>
      </c>
      <c r="BJ202" s="19" t="s">
        <v>171</v>
      </c>
      <c r="BK202" s="191">
        <f>ROUND(I202*H202,2)</f>
        <v>0</v>
      </c>
      <c r="BL202" s="19" t="s">
        <v>91</v>
      </c>
      <c r="BM202" s="190" t="s">
        <v>5086</v>
      </c>
    </row>
    <row r="203" s="2" customFormat="1">
      <c r="A203" s="38"/>
      <c r="B203" s="39"/>
      <c r="C203" s="38"/>
      <c r="D203" s="193" t="s">
        <v>1053</v>
      </c>
      <c r="E203" s="38"/>
      <c r="F203" s="236" t="s">
        <v>4958</v>
      </c>
      <c r="G203" s="38"/>
      <c r="H203" s="38"/>
      <c r="I203" s="237"/>
      <c r="J203" s="38"/>
      <c r="K203" s="38"/>
      <c r="L203" s="39"/>
      <c r="M203" s="238"/>
      <c r="N203" s="239"/>
      <c r="O203" s="78"/>
      <c r="P203" s="78"/>
      <c r="Q203" s="78"/>
      <c r="R203" s="78"/>
      <c r="S203" s="78"/>
      <c r="T203" s="79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T203" s="19" t="s">
        <v>1053</v>
      </c>
      <c r="AU203" s="19" t="s">
        <v>171</v>
      </c>
    </row>
    <row r="204" s="2" customFormat="1" ht="21.75" customHeight="1">
      <c r="A204" s="38"/>
      <c r="B204" s="177"/>
      <c r="C204" s="201" t="s">
        <v>592</v>
      </c>
      <c r="D204" s="201" t="s">
        <v>201</v>
      </c>
      <c r="E204" s="202" t="s">
        <v>4969</v>
      </c>
      <c r="F204" s="203" t="s">
        <v>4970</v>
      </c>
      <c r="G204" s="204" t="s">
        <v>216</v>
      </c>
      <c r="H204" s="205">
        <v>5</v>
      </c>
      <c r="I204" s="206"/>
      <c r="J204" s="207">
        <f>ROUND(I204*H204,2)</f>
        <v>0</v>
      </c>
      <c r="K204" s="208"/>
      <c r="L204" s="209"/>
      <c r="M204" s="210" t="s">
        <v>1</v>
      </c>
      <c r="N204" s="211" t="s">
        <v>42</v>
      </c>
      <c r="O204" s="78"/>
      <c r="P204" s="188">
        <f>O204*H204</f>
        <v>0</v>
      </c>
      <c r="Q204" s="188">
        <v>0</v>
      </c>
      <c r="R204" s="188">
        <f>Q204*H204</f>
        <v>0</v>
      </c>
      <c r="S204" s="188">
        <v>0</v>
      </c>
      <c r="T204" s="189">
        <f>S204*H204</f>
        <v>0</v>
      </c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R204" s="190" t="s">
        <v>103</v>
      </c>
      <c r="AT204" s="190" t="s">
        <v>201</v>
      </c>
      <c r="AU204" s="190" t="s">
        <v>171</v>
      </c>
      <c r="AY204" s="19" t="s">
        <v>165</v>
      </c>
      <c r="BE204" s="191">
        <f>IF(N204="základná",J204,0)</f>
        <v>0</v>
      </c>
      <c r="BF204" s="191">
        <f>IF(N204="znížená",J204,0)</f>
        <v>0</v>
      </c>
      <c r="BG204" s="191">
        <f>IF(N204="zákl. prenesená",J204,0)</f>
        <v>0</v>
      </c>
      <c r="BH204" s="191">
        <f>IF(N204="zníž. prenesená",J204,0)</f>
        <v>0</v>
      </c>
      <c r="BI204" s="191">
        <f>IF(N204="nulová",J204,0)</f>
        <v>0</v>
      </c>
      <c r="BJ204" s="19" t="s">
        <v>171</v>
      </c>
      <c r="BK204" s="191">
        <f>ROUND(I204*H204,2)</f>
        <v>0</v>
      </c>
      <c r="BL204" s="19" t="s">
        <v>91</v>
      </c>
      <c r="BM204" s="190" t="s">
        <v>5087</v>
      </c>
    </row>
    <row r="205" s="2" customFormat="1">
      <c r="A205" s="38"/>
      <c r="B205" s="39"/>
      <c r="C205" s="38"/>
      <c r="D205" s="193" t="s">
        <v>1053</v>
      </c>
      <c r="E205" s="38"/>
      <c r="F205" s="236" t="s">
        <v>4972</v>
      </c>
      <c r="G205" s="38"/>
      <c r="H205" s="38"/>
      <c r="I205" s="237"/>
      <c r="J205" s="38"/>
      <c r="K205" s="38"/>
      <c r="L205" s="39"/>
      <c r="M205" s="238"/>
      <c r="N205" s="239"/>
      <c r="O205" s="78"/>
      <c r="P205" s="78"/>
      <c r="Q205" s="78"/>
      <c r="R205" s="78"/>
      <c r="S205" s="78"/>
      <c r="T205" s="79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T205" s="19" t="s">
        <v>1053</v>
      </c>
      <c r="AU205" s="19" t="s">
        <v>171</v>
      </c>
    </row>
    <row r="206" s="2" customFormat="1" ht="16.5" customHeight="1">
      <c r="A206" s="38"/>
      <c r="B206" s="177"/>
      <c r="C206" s="201" t="s">
        <v>597</v>
      </c>
      <c r="D206" s="201" t="s">
        <v>201</v>
      </c>
      <c r="E206" s="202" t="s">
        <v>5088</v>
      </c>
      <c r="F206" s="203" t="s">
        <v>5089</v>
      </c>
      <c r="G206" s="204" t="s">
        <v>216</v>
      </c>
      <c r="H206" s="205">
        <v>1</v>
      </c>
      <c r="I206" s="206"/>
      <c r="J206" s="207">
        <f>ROUND(I206*H206,2)</f>
        <v>0</v>
      </c>
      <c r="K206" s="208"/>
      <c r="L206" s="209"/>
      <c r="M206" s="210" t="s">
        <v>1</v>
      </c>
      <c r="N206" s="211" t="s">
        <v>42</v>
      </c>
      <c r="O206" s="78"/>
      <c r="P206" s="188">
        <f>O206*H206</f>
        <v>0</v>
      </c>
      <c r="Q206" s="188">
        <v>0</v>
      </c>
      <c r="R206" s="188">
        <f>Q206*H206</f>
        <v>0</v>
      </c>
      <c r="S206" s="188">
        <v>0</v>
      </c>
      <c r="T206" s="189">
        <f>S206*H206</f>
        <v>0</v>
      </c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R206" s="190" t="s">
        <v>103</v>
      </c>
      <c r="AT206" s="190" t="s">
        <v>201</v>
      </c>
      <c r="AU206" s="190" t="s">
        <v>171</v>
      </c>
      <c r="AY206" s="19" t="s">
        <v>165</v>
      </c>
      <c r="BE206" s="191">
        <f>IF(N206="základná",J206,0)</f>
        <v>0</v>
      </c>
      <c r="BF206" s="191">
        <f>IF(N206="znížená",J206,0)</f>
        <v>0</v>
      </c>
      <c r="BG206" s="191">
        <f>IF(N206="zákl. prenesená",J206,0)</f>
        <v>0</v>
      </c>
      <c r="BH206" s="191">
        <f>IF(N206="zníž. prenesená",J206,0)</f>
        <v>0</v>
      </c>
      <c r="BI206" s="191">
        <f>IF(N206="nulová",J206,0)</f>
        <v>0</v>
      </c>
      <c r="BJ206" s="19" t="s">
        <v>171</v>
      </c>
      <c r="BK206" s="191">
        <f>ROUND(I206*H206,2)</f>
        <v>0</v>
      </c>
      <c r="BL206" s="19" t="s">
        <v>91</v>
      </c>
      <c r="BM206" s="190" t="s">
        <v>5090</v>
      </c>
    </row>
    <row r="207" s="2" customFormat="1">
      <c r="A207" s="38"/>
      <c r="B207" s="39"/>
      <c r="C207" s="38"/>
      <c r="D207" s="193" t="s">
        <v>1053</v>
      </c>
      <c r="E207" s="38"/>
      <c r="F207" s="236" t="s">
        <v>5091</v>
      </c>
      <c r="G207" s="38"/>
      <c r="H207" s="38"/>
      <c r="I207" s="237"/>
      <c r="J207" s="38"/>
      <c r="K207" s="38"/>
      <c r="L207" s="39"/>
      <c r="M207" s="238"/>
      <c r="N207" s="239"/>
      <c r="O207" s="78"/>
      <c r="P207" s="78"/>
      <c r="Q207" s="78"/>
      <c r="R207" s="78"/>
      <c r="S207" s="78"/>
      <c r="T207" s="79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T207" s="19" t="s">
        <v>1053</v>
      </c>
      <c r="AU207" s="19" t="s">
        <v>171</v>
      </c>
    </row>
    <row r="208" s="2" customFormat="1" ht="16.5" customHeight="1">
      <c r="A208" s="38"/>
      <c r="B208" s="177"/>
      <c r="C208" s="201" t="s">
        <v>601</v>
      </c>
      <c r="D208" s="201" t="s">
        <v>201</v>
      </c>
      <c r="E208" s="202" t="s">
        <v>5092</v>
      </c>
      <c r="F208" s="203" t="s">
        <v>5093</v>
      </c>
      <c r="G208" s="204" t="s">
        <v>216</v>
      </c>
      <c r="H208" s="205">
        <v>1</v>
      </c>
      <c r="I208" s="206"/>
      <c r="J208" s="207">
        <f>ROUND(I208*H208,2)</f>
        <v>0</v>
      </c>
      <c r="K208" s="208"/>
      <c r="L208" s="209"/>
      <c r="M208" s="210" t="s">
        <v>1</v>
      </c>
      <c r="N208" s="211" t="s">
        <v>42</v>
      </c>
      <c r="O208" s="78"/>
      <c r="P208" s="188">
        <f>O208*H208</f>
        <v>0</v>
      </c>
      <c r="Q208" s="188">
        <v>0</v>
      </c>
      <c r="R208" s="188">
        <f>Q208*H208</f>
        <v>0</v>
      </c>
      <c r="S208" s="188">
        <v>0</v>
      </c>
      <c r="T208" s="189">
        <f>S208*H208</f>
        <v>0</v>
      </c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R208" s="190" t="s">
        <v>103</v>
      </c>
      <c r="AT208" s="190" t="s">
        <v>201</v>
      </c>
      <c r="AU208" s="190" t="s">
        <v>171</v>
      </c>
      <c r="AY208" s="19" t="s">
        <v>165</v>
      </c>
      <c r="BE208" s="191">
        <f>IF(N208="základná",J208,0)</f>
        <v>0</v>
      </c>
      <c r="BF208" s="191">
        <f>IF(N208="znížená",J208,0)</f>
        <v>0</v>
      </c>
      <c r="BG208" s="191">
        <f>IF(N208="zákl. prenesená",J208,0)</f>
        <v>0</v>
      </c>
      <c r="BH208" s="191">
        <f>IF(N208="zníž. prenesená",J208,0)</f>
        <v>0</v>
      </c>
      <c r="BI208" s="191">
        <f>IF(N208="nulová",J208,0)</f>
        <v>0</v>
      </c>
      <c r="BJ208" s="19" t="s">
        <v>171</v>
      </c>
      <c r="BK208" s="191">
        <f>ROUND(I208*H208,2)</f>
        <v>0</v>
      </c>
      <c r="BL208" s="19" t="s">
        <v>91</v>
      </c>
      <c r="BM208" s="190" t="s">
        <v>5094</v>
      </c>
    </row>
    <row r="209" s="2" customFormat="1">
      <c r="A209" s="38"/>
      <c r="B209" s="39"/>
      <c r="C209" s="38"/>
      <c r="D209" s="193" t="s">
        <v>1053</v>
      </c>
      <c r="E209" s="38"/>
      <c r="F209" s="236" t="s">
        <v>5091</v>
      </c>
      <c r="G209" s="38"/>
      <c r="H209" s="38"/>
      <c r="I209" s="237"/>
      <c r="J209" s="38"/>
      <c r="K209" s="38"/>
      <c r="L209" s="39"/>
      <c r="M209" s="238"/>
      <c r="N209" s="239"/>
      <c r="O209" s="78"/>
      <c r="P209" s="78"/>
      <c r="Q209" s="78"/>
      <c r="R209" s="78"/>
      <c r="S209" s="78"/>
      <c r="T209" s="79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T209" s="19" t="s">
        <v>1053</v>
      </c>
      <c r="AU209" s="19" t="s">
        <v>171</v>
      </c>
    </row>
    <row r="210" s="2" customFormat="1" ht="16.5" customHeight="1">
      <c r="A210" s="38"/>
      <c r="B210" s="177"/>
      <c r="C210" s="201" t="s">
        <v>605</v>
      </c>
      <c r="D210" s="201" t="s">
        <v>201</v>
      </c>
      <c r="E210" s="202" t="s">
        <v>5095</v>
      </c>
      <c r="F210" s="203" t="s">
        <v>5096</v>
      </c>
      <c r="G210" s="204" t="s">
        <v>216</v>
      </c>
      <c r="H210" s="205">
        <v>1</v>
      </c>
      <c r="I210" s="206"/>
      <c r="J210" s="207">
        <f>ROUND(I210*H210,2)</f>
        <v>0</v>
      </c>
      <c r="K210" s="208"/>
      <c r="L210" s="209"/>
      <c r="M210" s="210" t="s">
        <v>1</v>
      </c>
      <c r="N210" s="211" t="s">
        <v>42</v>
      </c>
      <c r="O210" s="78"/>
      <c r="P210" s="188">
        <f>O210*H210</f>
        <v>0</v>
      </c>
      <c r="Q210" s="188">
        <v>0</v>
      </c>
      <c r="R210" s="188">
        <f>Q210*H210</f>
        <v>0</v>
      </c>
      <c r="S210" s="188">
        <v>0</v>
      </c>
      <c r="T210" s="189">
        <f>S210*H210</f>
        <v>0</v>
      </c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R210" s="190" t="s">
        <v>103</v>
      </c>
      <c r="AT210" s="190" t="s">
        <v>201</v>
      </c>
      <c r="AU210" s="190" t="s">
        <v>171</v>
      </c>
      <c r="AY210" s="19" t="s">
        <v>165</v>
      </c>
      <c r="BE210" s="191">
        <f>IF(N210="základná",J210,0)</f>
        <v>0</v>
      </c>
      <c r="BF210" s="191">
        <f>IF(N210="znížená",J210,0)</f>
        <v>0</v>
      </c>
      <c r="BG210" s="191">
        <f>IF(N210="zákl. prenesená",J210,0)</f>
        <v>0</v>
      </c>
      <c r="BH210" s="191">
        <f>IF(N210="zníž. prenesená",J210,0)</f>
        <v>0</v>
      </c>
      <c r="BI210" s="191">
        <f>IF(N210="nulová",J210,0)</f>
        <v>0</v>
      </c>
      <c r="BJ210" s="19" t="s">
        <v>171</v>
      </c>
      <c r="BK210" s="191">
        <f>ROUND(I210*H210,2)</f>
        <v>0</v>
      </c>
      <c r="BL210" s="19" t="s">
        <v>91</v>
      </c>
      <c r="BM210" s="190" t="s">
        <v>5097</v>
      </c>
    </row>
    <row r="211" s="2" customFormat="1">
      <c r="A211" s="38"/>
      <c r="B211" s="39"/>
      <c r="C211" s="38"/>
      <c r="D211" s="193" t="s">
        <v>1053</v>
      </c>
      <c r="E211" s="38"/>
      <c r="F211" s="236" t="s">
        <v>5098</v>
      </c>
      <c r="G211" s="38"/>
      <c r="H211" s="38"/>
      <c r="I211" s="237"/>
      <c r="J211" s="38"/>
      <c r="K211" s="38"/>
      <c r="L211" s="39"/>
      <c r="M211" s="238"/>
      <c r="N211" s="239"/>
      <c r="O211" s="78"/>
      <c r="P211" s="78"/>
      <c r="Q211" s="78"/>
      <c r="R211" s="78"/>
      <c r="S211" s="78"/>
      <c r="T211" s="79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T211" s="19" t="s">
        <v>1053</v>
      </c>
      <c r="AU211" s="19" t="s">
        <v>171</v>
      </c>
    </row>
    <row r="212" s="2" customFormat="1" ht="16.5" customHeight="1">
      <c r="A212" s="38"/>
      <c r="B212" s="177"/>
      <c r="C212" s="201" t="s">
        <v>610</v>
      </c>
      <c r="D212" s="201" t="s">
        <v>201</v>
      </c>
      <c r="E212" s="202" t="s">
        <v>5099</v>
      </c>
      <c r="F212" s="203" t="s">
        <v>5100</v>
      </c>
      <c r="G212" s="204" t="s">
        <v>216</v>
      </c>
      <c r="H212" s="205">
        <v>1</v>
      </c>
      <c r="I212" s="206"/>
      <c r="J212" s="207">
        <f>ROUND(I212*H212,2)</f>
        <v>0</v>
      </c>
      <c r="K212" s="208"/>
      <c r="L212" s="209"/>
      <c r="M212" s="210" t="s">
        <v>1</v>
      </c>
      <c r="N212" s="211" t="s">
        <v>42</v>
      </c>
      <c r="O212" s="78"/>
      <c r="P212" s="188">
        <f>O212*H212</f>
        <v>0</v>
      </c>
      <c r="Q212" s="188">
        <v>0</v>
      </c>
      <c r="R212" s="188">
        <f>Q212*H212</f>
        <v>0</v>
      </c>
      <c r="S212" s="188">
        <v>0</v>
      </c>
      <c r="T212" s="189">
        <f>S212*H212</f>
        <v>0</v>
      </c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R212" s="190" t="s">
        <v>103</v>
      </c>
      <c r="AT212" s="190" t="s">
        <v>201</v>
      </c>
      <c r="AU212" s="190" t="s">
        <v>171</v>
      </c>
      <c r="AY212" s="19" t="s">
        <v>165</v>
      </c>
      <c r="BE212" s="191">
        <f>IF(N212="základná",J212,0)</f>
        <v>0</v>
      </c>
      <c r="BF212" s="191">
        <f>IF(N212="znížená",J212,0)</f>
        <v>0</v>
      </c>
      <c r="BG212" s="191">
        <f>IF(N212="zákl. prenesená",J212,0)</f>
        <v>0</v>
      </c>
      <c r="BH212" s="191">
        <f>IF(N212="zníž. prenesená",J212,0)</f>
        <v>0</v>
      </c>
      <c r="BI212" s="191">
        <f>IF(N212="nulová",J212,0)</f>
        <v>0</v>
      </c>
      <c r="BJ212" s="19" t="s">
        <v>171</v>
      </c>
      <c r="BK212" s="191">
        <f>ROUND(I212*H212,2)</f>
        <v>0</v>
      </c>
      <c r="BL212" s="19" t="s">
        <v>91</v>
      </c>
      <c r="BM212" s="190" t="s">
        <v>5101</v>
      </c>
    </row>
    <row r="213" s="2" customFormat="1">
      <c r="A213" s="38"/>
      <c r="B213" s="39"/>
      <c r="C213" s="38"/>
      <c r="D213" s="193" t="s">
        <v>1053</v>
      </c>
      <c r="E213" s="38"/>
      <c r="F213" s="236" t="s">
        <v>4976</v>
      </c>
      <c r="G213" s="38"/>
      <c r="H213" s="38"/>
      <c r="I213" s="237"/>
      <c r="J213" s="38"/>
      <c r="K213" s="38"/>
      <c r="L213" s="39"/>
      <c r="M213" s="238"/>
      <c r="N213" s="239"/>
      <c r="O213" s="78"/>
      <c r="P213" s="78"/>
      <c r="Q213" s="78"/>
      <c r="R213" s="78"/>
      <c r="S213" s="78"/>
      <c r="T213" s="79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T213" s="19" t="s">
        <v>1053</v>
      </c>
      <c r="AU213" s="19" t="s">
        <v>171</v>
      </c>
    </row>
    <row r="214" s="2" customFormat="1" ht="16.5" customHeight="1">
      <c r="A214" s="38"/>
      <c r="B214" s="177"/>
      <c r="C214" s="201" t="s">
        <v>615</v>
      </c>
      <c r="D214" s="201" t="s">
        <v>201</v>
      </c>
      <c r="E214" s="202" t="s">
        <v>4980</v>
      </c>
      <c r="F214" s="203" t="s">
        <v>4981</v>
      </c>
      <c r="G214" s="204" t="s">
        <v>216</v>
      </c>
      <c r="H214" s="205">
        <v>2</v>
      </c>
      <c r="I214" s="206"/>
      <c r="J214" s="207">
        <f>ROUND(I214*H214,2)</f>
        <v>0</v>
      </c>
      <c r="K214" s="208"/>
      <c r="L214" s="209"/>
      <c r="M214" s="210" t="s">
        <v>1</v>
      </c>
      <c r="N214" s="211" t="s">
        <v>42</v>
      </c>
      <c r="O214" s="78"/>
      <c r="P214" s="188">
        <f>O214*H214</f>
        <v>0</v>
      </c>
      <c r="Q214" s="188">
        <v>0</v>
      </c>
      <c r="R214" s="188">
        <f>Q214*H214</f>
        <v>0</v>
      </c>
      <c r="S214" s="188">
        <v>0</v>
      </c>
      <c r="T214" s="189">
        <f>S214*H214</f>
        <v>0</v>
      </c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R214" s="190" t="s">
        <v>103</v>
      </c>
      <c r="AT214" s="190" t="s">
        <v>201</v>
      </c>
      <c r="AU214" s="190" t="s">
        <v>171</v>
      </c>
      <c r="AY214" s="19" t="s">
        <v>165</v>
      </c>
      <c r="BE214" s="191">
        <f>IF(N214="základná",J214,0)</f>
        <v>0</v>
      </c>
      <c r="BF214" s="191">
        <f>IF(N214="znížená",J214,0)</f>
        <v>0</v>
      </c>
      <c r="BG214" s="191">
        <f>IF(N214="zákl. prenesená",J214,0)</f>
        <v>0</v>
      </c>
      <c r="BH214" s="191">
        <f>IF(N214="zníž. prenesená",J214,0)</f>
        <v>0</v>
      </c>
      <c r="BI214" s="191">
        <f>IF(N214="nulová",J214,0)</f>
        <v>0</v>
      </c>
      <c r="BJ214" s="19" t="s">
        <v>171</v>
      </c>
      <c r="BK214" s="191">
        <f>ROUND(I214*H214,2)</f>
        <v>0</v>
      </c>
      <c r="BL214" s="19" t="s">
        <v>91</v>
      </c>
      <c r="BM214" s="190" t="s">
        <v>5102</v>
      </c>
    </row>
    <row r="215" s="2" customFormat="1">
      <c r="A215" s="38"/>
      <c r="B215" s="39"/>
      <c r="C215" s="38"/>
      <c r="D215" s="193" t="s">
        <v>1053</v>
      </c>
      <c r="E215" s="38"/>
      <c r="F215" s="236" t="s">
        <v>4985</v>
      </c>
      <c r="G215" s="38"/>
      <c r="H215" s="38"/>
      <c r="I215" s="237"/>
      <c r="J215" s="38"/>
      <c r="K215" s="38"/>
      <c r="L215" s="39"/>
      <c r="M215" s="238"/>
      <c r="N215" s="239"/>
      <c r="O215" s="78"/>
      <c r="P215" s="78"/>
      <c r="Q215" s="78"/>
      <c r="R215" s="78"/>
      <c r="S215" s="78"/>
      <c r="T215" s="79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T215" s="19" t="s">
        <v>1053</v>
      </c>
      <c r="AU215" s="19" t="s">
        <v>171</v>
      </c>
    </row>
    <row r="216" s="2" customFormat="1" ht="16.5" customHeight="1">
      <c r="A216" s="38"/>
      <c r="B216" s="177"/>
      <c r="C216" s="201" t="s">
        <v>619</v>
      </c>
      <c r="D216" s="201" t="s">
        <v>201</v>
      </c>
      <c r="E216" s="202" t="s">
        <v>4980</v>
      </c>
      <c r="F216" s="203" t="s">
        <v>4981</v>
      </c>
      <c r="G216" s="204" t="s">
        <v>216</v>
      </c>
      <c r="H216" s="205">
        <v>1</v>
      </c>
      <c r="I216" s="206"/>
      <c r="J216" s="207">
        <f>ROUND(I216*H216,2)</f>
        <v>0</v>
      </c>
      <c r="K216" s="208"/>
      <c r="L216" s="209"/>
      <c r="M216" s="210" t="s">
        <v>1</v>
      </c>
      <c r="N216" s="211" t="s">
        <v>42</v>
      </c>
      <c r="O216" s="78"/>
      <c r="P216" s="188">
        <f>O216*H216</f>
        <v>0</v>
      </c>
      <c r="Q216" s="188">
        <v>0</v>
      </c>
      <c r="R216" s="188">
        <f>Q216*H216</f>
        <v>0</v>
      </c>
      <c r="S216" s="188">
        <v>0</v>
      </c>
      <c r="T216" s="189">
        <f>S216*H216</f>
        <v>0</v>
      </c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R216" s="190" t="s">
        <v>103</v>
      </c>
      <c r="AT216" s="190" t="s">
        <v>201</v>
      </c>
      <c r="AU216" s="190" t="s">
        <v>171</v>
      </c>
      <c r="AY216" s="19" t="s">
        <v>165</v>
      </c>
      <c r="BE216" s="191">
        <f>IF(N216="základná",J216,0)</f>
        <v>0</v>
      </c>
      <c r="BF216" s="191">
        <f>IF(N216="znížená",J216,0)</f>
        <v>0</v>
      </c>
      <c r="BG216" s="191">
        <f>IF(N216="zákl. prenesená",J216,0)</f>
        <v>0</v>
      </c>
      <c r="BH216" s="191">
        <f>IF(N216="zníž. prenesená",J216,0)</f>
        <v>0</v>
      </c>
      <c r="BI216" s="191">
        <f>IF(N216="nulová",J216,0)</f>
        <v>0</v>
      </c>
      <c r="BJ216" s="19" t="s">
        <v>171</v>
      </c>
      <c r="BK216" s="191">
        <f>ROUND(I216*H216,2)</f>
        <v>0</v>
      </c>
      <c r="BL216" s="19" t="s">
        <v>91</v>
      </c>
      <c r="BM216" s="190" t="s">
        <v>5103</v>
      </c>
    </row>
    <row r="217" s="2" customFormat="1">
      <c r="A217" s="38"/>
      <c r="B217" s="39"/>
      <c r="C217" s="38"/>
      <c r="D217" s="193" t="s">
        <v>1053</v>
      </c>
      <c r="E217" s="38"/>
      <c r="F217" s="236" t="s">
        <v>4983</v>
      </c>
      <c r="G217" s="38"/>
      <c r="H217" s="38"/>
      <c r="I217" s="237"/>
      <c r="J217" s="38"/>
      <c r="K217" s="38"/>
      <c r="L217" s="39"/>
      <c r="M217" s="238"/>
      <c r="N217" s="239"/>
      <c r="O217" s="78"/>
      <c r="P217" s="78"/>
      <c r="Q217" s="78"/>
      <c r="R217" s="78"/>
      <c r="S217" s="78"/>
      <c r="T217" s="79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T217" s="19" t="s">
        <v>1053</v>
      </c>
      <c r="AU217" s="19" t="s">
        <v>171</v>
      </c>
    </row>
    <row r="218" s="2" customFormat="1" ht="21.75" customHeight="1">
      <c r="A218" s="38"/>
      <c r="B218" s="177"/>
      <c r="C218" s="201" t="s">
        <v>624</v>
      </c>
      <c r="D218" s="201" t="s">
        <v>201</v>
      </c>
      <c r="E218" s="202" t="s">
        <v>5018</v>
      </c>
      <c r="F218" s="203" t="s">
        <v>5019</v>
      </c>
      <c r="G218" s="204" t="s">
        <v>216</v>
      </c>
      <c r="H218" s="205">
        <v>1</v>
      </c>
      <c r="I218" s="206"/>
      <c r="J218" s="207">
        <f>ROUND(I218*H218,2)</f>
        <v>0</v>
      </c>
      <c r="K218" s="208"/>
      <c r="L218" s="209"/>
      <c r="M218" s="210" t="s">
        <v>1</v>
      </c>
      <c r="N218" s="211" t="s">
        <v>42</v>
      </c>
      <c r="O218" s="78"/>
      <c r="P218" s="188">
        <f>O218*H218</f>
        <v>0</v>
      </c>
      <c r="Q218" s="188">
        <v>0</v>
      </c>
      <c r="R218" s="188">
        <f>Q218*H218</f>
        <v>0</v>
      </c>
      <c r="S218" s="188">
        <v>0</v>
      </c>
      <c r="T218" s="189">
        <f>S218*H218</f>
        <v>0</v>
      </c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R218" s="190" t="s">
        <v>103</v>
      </c>
      <c r="AT218" s="190" t="s">
        <v>201</v>
      </c>
      <c r="AU218" s="190" t="s">
        <v>171</v>
      </c>
      <c r="AY218" s="19" t="s">
        <v>165</v>
      </c>
      <c r="BE218" s="191">
        <f>IF(N218="základná",J218,0)</f>
        <v>0</v>
      </c>
      <c r="BF218" s="191">
        <f>IF(N218="znížená",J218,0)</f>
        <v>0</v>
      </c>
      <c r="BG218" s="191">
        <f>IF(N218="zákl. prenesená",J218,0)</f>
        <v>0</v>
      </c>
      <c r="BH218" s="191">
        <f>IF(N218="zníž. prenesená",J218,0)</f>
        <v>0</v>
      </c>
      <c r="BI218" s="191">
        <f>IF(N218="nulová",J218,0)</f>
        <v>0</v>
      </c>
      <c r="BJ218" s="19" t="s">
        <v>171</v>
      </c>
      <c r="BK218" s="191">
        <f>ROUND(I218*H218,2)</f>
        <v>0</v>
      </c>
      <c r="BL218" s="19" t="s">
        <v>91</v>
      </c>
      <c r="BM218" s="190" t="s">
        <v>5104</v>
      </c>
    </row>
    <row r="219" s="2" customFormat="1">
      <c r="A219" s="38"/>
      <c r="B219" s="39"/>
      <c r="C219" s="38"/>
      <c r="D219" s="193" t="s">
        <v>1053</v>
      </c>
      <c r="E219" s="38"/>
      <c r="F219" s="236" t="s">
        <v>5021</v>
      </c>
      <c r="G219" s="38"/>
      <c r="H219" s="38"/>
      <c r="I219" s="237"/>
      <c r="J219" s="38"/>
      <c r="K219" s="38"/>
      <c r="L219" s="39"/>
      <c r="M219" s="238"/>
      <c r="N219" s="239"/>
      <c r="O219" s="78"/>
      <c r="P219" s="78"/>
      <c r="Q219" s="78"/>
      <c r="R219" s="78"/>
      <c r="S219" s="78"/>
      <c r="T219" s="79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T219" s="19" t="s">
        <v>1053</v>
      </c>
      <c r="AU219" s="19" t="s">
        <v>171</v>
      </c>
    </row>
    <row r="220" s="2" customFormat="1" ht="16.5" customHeight="1">
      <c r="A220" s="38"/>
      <c r="B220" s="177"/>
      <c r="C220" s="201" t="s">
        <v>630</v>
      </c>
      <c r="D220" s="201" t="s">
        <v>201</v>
      </c>
      <c r="E220" s="202" t="s">
        <v>5006</v>
      </c>
      <c r="F220" s="203" t="s">
        <v>5007</v>
      </c>
      <c r="G220" s="204" t="s">
        <v>216</v>
      </c>
      <c r="H220" s="205">
        <v>1</v>
      </c>
      <c r="I220" s="206"/>
      <c r="J220" s="207">
        <f>ROUND(I220*H220,2)</f>
        <v>0</v>
      </c>
      <c r="K220" s="208"/>
      <c r="L220" s="209"/>
      <c r="M220" s="210" t="s">
        <v>1</v>
      </c>
      <c r="N220" s="211" t="s">
        <v>42</v>
      </c>
      <c r="O220" s="78"/>
      <c r="P220" s="188">
        <f>O220*H220</f>
        <v>0</v>
      </c>
      <c r="Q220" s="188">
        <v>0</v>
      </c>
      <c r="R220" s="188">
        <f>Q220*H220</f>
        <v>0</v>
      </c>
      <c r="S220" s="188">
        <v>0</v>
      </c>
      <c r="T220" s="189">
        <f>S220*H220</f>
        <v>0</v>
      </c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R220" s="190" t="s">
        <v>103</v>
      </c>
      <c r="AT220" s="190" t="s">
        <v>201</v>
      </c>
      <c r="AU220" s="190" t="s">
        <v>171</v>
      </c>
      <c r="AY220" s="19" t="s">
        <v>165</v>
      </c>
      <c r="BE220" s="191">
        <f>IF(N220="základná",J220,0)</f>
        <v>0</v>
      </c>
      <c r="BF220" s="191">
        <f>IF(N220="znížená",J220,0)</f>
        <v>0</v>
      </c>
      <c r="BG220" s="191">
        <f>IF(N220="zákl. prenesená",J220,0)</f>
        <v>0</v>
      </c>
      <c r="BH220" s="191">
        <f>IF(N220="zníž. prenesená",J220,0)</f>
        <v>0</v>
      </c>
      <c r="BI220" s="191">
        <f>IF(N220="nulová",J220,0)</f>
        <v>0</v>
      </c>
      <c r="BJ220" s="19" t="s">
        <v>171</v>
      </c>
      <c r="BK220" s="191">
        <f>ROUND(I220*H220,2)</f>
        <v>0</v>
      </c>
      <c r="BL220" s="19" t="s">
        <v>91</v>
      </c>
      <c r="BM220" s="190" t="s">
        <v>5105</v>
      </c>
    </row>
    <row r="221" s="2" customFormat="1">
      <c r="A221" s="38"/>
      <c r="B221" s="39"/>
      <c r="C221" s="38"/>
      <c r="D221" s="193" t="s">
        <v>1053</v>
      </c>
      <c r="E221" s="38"/>
      <c r="F221" s="236" t="s">
        <v>5009</v>
      </c>
      <c r="G221" s="38"/>
      <c r="H221" s="38"/>
      <c r="I221" s="237"/>
      <c r="J221" s="38"/>
      <c r="K221" s="38"/>
      <c r="L221" s="39"/>
      <c r="M221" s="238"/>
      <c r="N221" s="239"/>
      <c r="O221" s="78"/>
      <c r="P221" s="78"/>
      <c r="Q221" s="78"/>
      <c r="R221" s="78"/>
      <c r="S221" s="78"/>
      <c r="T221" s="79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T221" s="19" t="s">
        <v>1053</v>
      </c>
      <c r="AU221" s="19" t="s">
        <v>171</v>
      </c>
    </row>
    <row r="222" s="2" customFormat="1" ht="16.5" customHeight="1">
      <c r="A222" s="38"/>
      <c r="B222" s="177"/>
      <c r="C222" s="201" t="s">
        <v>636</v>
      </c>
      <c r="D222" s="201" t="s">
        <v>201</v>
      </c>
      <c r="E222" s="202" t="s">
        <v>5106</v>
      </c>
      <c r="F222" s="203" t="s">
        <v>5107</v>
      </c>
      <c r="G222" s="204" t="s">
        <v>216</v>
      </c>
      <c r="H222" s="205">
        <v>1</v>
      </c>
      <c r="I222" s="206"/>
      <c r="J222" s="207">
        <f>ROUND(I222*H222,2)</f>
        <v>0</v>
      </c>
      <c r="K222" s="208"/>
      <c r="L222" s="209"/>
      <c r="M222" s="210" t="s">
        <v>1</v>
      </c>
      <c r="N222" s="211" t="s">
        <v>42</v>
      </c>
      <c r="O222" s="78"/>
      <c r="P222" s="188">
        <f>O222*H222</f>
        <v>0</v>
      </c>
      <c r="Q222" s="188">
        <v>0</v>
      </c>
      <c r="R222" s="188">
        <f>Q222*H222</f>
        <v>0</v>
      </c>
      <c r="S222" s="188">
        <v>0</v>
      </c>
      <c r="T222" s="189">
        <f>S222*H222</f>
        <v>0</v>
      </c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R222" s="190" t="s">
        <v>103</v>
      </c>
      <c r="AT222" s="190" t="s">
        <v>201</v>
      </c>
      <c r="AU222" s="190" t="s">
        <v>171</v>
      </c>
      <c r="AY222" s="19" t="s">
        <v>165</v>
      </c>
      <c r="BE222" s="191">
        <f>IF(N222="základná",J222,0)</f>
        <v>0</v>
      </c>
      <c r="BF222" s="191">
        <f>IF(N222="znížená",J222,0)</f>
        <v>0</v>
      </c>
      <c r="BG222" s="191">
        <f>IF(N222="zákl. prenesená",J222,0)</f>
        <v>0</v>
      </c>
      <c r="BH222" s="191">
        <f>IF(N222="zníž. prenesená",J222,0)</f>
        <v>0</v>
      </c>
      <c r="BI222" s="191">
        <f>IF(N222="nulová",J222,0)</f>
        <v>0</v>
      </c>
      <c r="BJ222" s="19" t="s">
        <v>171</v>
      </c>
      <c r="BK222" s="191">
        <f>ROUND(I222*H222,2)</f>
        <v>0</v>
      </c>
      <c r="BL222" s="19" t="s">
        <v>91</v>
      </c>
      <c r="BM222" s="190" t="s">
        <v>5108</v>
      </c>
    </row>
    <row r="223" s="2" customFormat="1">
      <c r="A223" s="38"/>
      <c r="B223" s="39"/>
      <c r="C223" s="38"/>
      <c r="D223" s="193" t="s">
        <v>1053</v>
      </c>
      <c r="E223" s="38"/>
      <c r="F223" s="236" t="s">
        <v>5109</v>
      </c>
      <c r="G223" s="38"/>
      <c r="H223" s="38"/>
      <c r="I223" s="237"/>
      <c r="J223" s="38"/>
      <c r="K223" s="38"/>
      <c r="L223" s="39"/>
      <c r="M223" s="238"/>
      <c r="N223" s="239"/>
      <c r="O223" s="78"/>
      <c r="P223" s="78"/>
      <c r="Q223" s="78"/>
      <c r="R223" s="78"/>
      <c r="S223" s="78"/>
      <c r="T223" s="79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T223" s="19" t="s">
        <v>1053</v>
      </c>
      <c r="AU223" s="19" t="s">
        <v>171</v>
      </c>
    </row>
    <row r="224" s="2" customFormat="1" ht="16.5" customHeight="1">
      <c r="A224" s="38"/>
      <c r="B224" s="177"/>
      <c r="C224" s="201" t="s">
        <v>641</v>
      </c>
      <c r="D224" s="201" t="s">
        <v>201</v>
      </c>
      <c r="E224" s="202" t="s">
        <v>5110</v>
      </c>
      <c r="F224" s="203" t="s">
        <v>5111</v>
      </c>
      <c r="G224" s="204" t="s">
        <v>216</v>
      </c>
      <c r="H224" s="205">
        <v>1</v>
      </c>
      <c r="I224" s="206"/>
      <c r="J224" s="207">
        <f>ROUND(I224*H224,2)</f>
        <v>0</v>
      </c>
      <c r="K224" s="208"/>
      <c r="L224" s="209"/>
      <c r="M224" s="210" t="s">
        <v>1</v>
      </c>
      <c r="N224" s="211" t="s">
        <v>42</v>
      </c>
      <c r="O224" s="78"/>
      <c r="P224" s="188">
        <f>O224*H224</f>
        <v>0</v>
      </c>
      <c r="Q224" s="188">
        <v>0</v>
      </c>
      <c r="R224" s="188">
        <f>Q224*H224</f>
        <v>0</v>
      </c>
      <c r="S224" s="188">
        <v>0</v>
      </c>
      <c r="T224" s="189">
        <f>S224*H224</f>
        <v>0</v>
      </c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R224" s="190" t="s">
        <v>103</v>
      </c>
      <c r="AT224" s="190" t="s">
        <v>201</v>
      </c>
      <c r="AU224" s="190" t="s">
        <v>171</v>
      </c>
      <c r="AY224" s="19" t="s">
        <v>165</v>
      </c>
      <c r="BE224" s="191">
        <f>IF(N224="základná",J224,0)</f>
        <v>0</v>
      </c>
      <c r="BF224" s="191">
        <f>IF(N224="znížená",J224,0)</f>
        <v>0</v>
      </c>
      <c r="BG224" s="191">
        <f>IF(N224="zákl. prenesená",J224,0)</f>
        <v>0</v>
      </c>
      <c r="BH224" s="191">
        <f>IF(N224="zníž. prenesená",J224,0)</f>
        <v>0</v>
      </c>
      <c r="BI224" s="191">
        <f>IF(N224="nulová",J224,0)</f>
        <v>0</v>
      </c>
      <c r="BJ224" s="19" t="s">
        <v>171</v>
      </c>
      <c r="BK224" s="191">
        <f>ROUND(I224*H224,2)</f>
        <v>0</v>
      </c>
      <c r="BL224" s="19" t="s">
        <v>91</v>
      </c>
      <c r="BM224" s="190" t="s">
        <v>5112</v>
      </c>
    </row>
    <row r="225" s="2" customFormat="1">
      <c r="A225" s="38"/>
      <c r="B225" s="39"/>
      <c r="C225" s="38"/>
      <c r="D225" s="193" t="s">
        <v>1053</v>
      </c>
      <c r="E225" s="38"/>
      <c r="F225" s="236" t="s">
        <v>5113</v>
      </c>
      <c r="G225" s="38"/>
      <c r="H225" s="38"/>
      <c r="I225" s="237"/>
      <c r="J225" s="38"/>
      <c r="K225" s="38"/>
      <c r="L225" s="39"/>
      <c r="M225" s="238"/>
      <c r="N225" s="239"/>
      <c r="O225" s="78"/>
      <c r="P225" s="78"/>
      <c r="Q225" s="78"/>
      <c r="R225" s="78"/>
      <c r="S225" s="78"/>
      <c r="T225" s="79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T225" s="19" t="s">
        <v>1053</v>
      </c>
      <c r="AU225" s="19" t="s">
        <v>171</v>
      </c>
    </row>
    <row r="226" s="2" customFormat="1" ht="16.5" customHeight="1">
      <c r="A226" s="38"/>
      <c r="B226" s="177"/>
      <c r="C226" s="201" t="s">
        <v>659</v>
      </c>
      <c r="D226" s="201" t="s">
        <v>201</v>
      </c>
      <c r="E226" s="202" t="s">
        <v>5012</v>
      </c>
      <c r="F226" s="203" t="s">
        <v>5013</v>
      </c>
      <c r="G226" s="204" t="s">
        <v>216</v>
      </c>
      <c r="H226" s="205">
        <v>1</v>
      </c>
      <c r="I226" s="206"/>
      <c r="J226" s="207">
        <f>ROUND(I226*H226,2)</f>
        <v>0</v>
      </c>
      <c r="K226" s="208"/>
      <c r="L226" s="209"/>
      <c r="M226" s="210" t="s">
        <v>1</v>
      </c>
      <c r="N226" s="211" t="s">
        <v>42</v>
      </c>
      <c r="O226" s="78"/>
      <c r="P226" s="188">
        <f>O226*H226</f>
        <v>0</v>
      </c>
      <c r="Q226" s="188">
        <v>0</v>
      </c>
      <c r="R226" s="188">
        <f>Q226*H226</f>
        <v>0</v>
      </c>
      <c r="S226" s="188">
        <v>0</v>
      </c>
      <c r="T226" s="189">
        <f>S226*H226</f>
        <v>0</v>
      </c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R226" s="190" t="s">
        <v>103</v>
      </c>
      <c r="AT226" s="190" t="s">
        <v>201</v>
      </c>
      <c r="AU226" s="190" t="s">
        <v>171</v>
      </c>
      <c r="AY226" s="19" t="s">
        <v>165</v>
      </c>
      <c r="BE226" s="191">
        <f>IF(N226="základná",J226,0)</f>
        <v>0</v>
      </c>
      <c r="BF226" s="191">
        <f>IF(N226="znížená",J226,0)</f>
        <v>0</v>
      </c>
      <c r="BG226" s="191">
        <f>IF(N226="zákl. prenesená",J226,0)</f>
        <v>0</v>
      </c>
      <c r="BH226" s="191">
        <f>IF(N226="zníž. prenesená",J226,0)</f>
        <v>0</v>
      </c>
      <c r="BI226" s="191">
        <f>IF(N226="nulová",J226,0)</f>
        <v>0</v>
      </c>
      <c r="BJ226" s="19" t="s">
        <v>171</v>
      </c>
      <c r="BK226" s="191">
        <f>ROUND(I226*H226,2)</f>
        <v>0</v>
      </c>
      <c r="BL226" s="19" t="s">
        <v>91</v>
      </c>
      <c r="BM226" s="190" t="s">
        <v>5114</v>
      </c>
    </row>
    <row r="227" s="2" customFormat="1">
      <c r="A227" s="38"/>
      <c r="B227" s="39"/>
      <c r="C227" s="38"/>
      <c r="D227" s="193" t="s">
        <v>1053</v>
      </c>
      <c r="E227" s="38"/>
      <c r="F227" s="236" t="s">
        <v>4958</v>
      </c>
      <c r="G227" s="38"/>
      <c r="H227" s="38"/>
      <c r="I227" s="237"/>
      <c r="J227" s="38"/>
      <c r="K227" s="38"/>
      <c r="L227" s="39"/>
      <c r="M227" s="238"/>
      <c r="N227" s="239"/>
      <c r="O227" s="78"/>
      <c r="P227" s="78"/>
      <c r="Q227" s="78"/>
      <c r="R227" s="78"/>
      <c r="S227" s="78"/>
      <c r="T227" s="79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T227" s="19" t="s">
        <v>1053</v>
      </c>
      <c r="AU227" s="19" t="s">
        <v>171</v>
      </c>
    </row>
    <row r="228" s="2" customFormat="1" ht="16.5" customHeight="1">
      <c r="A228" s="38"/>
      <c r="B228" s="177"/>
      <c r="C228" s="201" t="s">
        <v>664</v>
      </c>
      <c r="D228" s="201" t="s">
        <v>201</v>
      </c>
      <c r="E228" s="202" t="s">
        <v>5115</v>
      </c>
      <c r="F228" s="203" t="s">
        <v>5116</v>
      </c>
      <c r="G228" s="204" t="s">
        <v>216</v>
      </c>
      <c r="H228" s="205">
        <v>1</v>
      </c>
      <c r="I228" s="206"/>
      <c r="J228" s="207">
        <f>ROUND(I228*H228,2)</f>
        <v>0</v>
      </c>
      <c r="K228" s="208"/>
      <c r="L228" s="209"/>
      <c r="M228" s="210" t="s">
        <v>1</v>
      </c>
      <c r="N228" s="211" t="s">
        <v>42</v>
      </c>
      <c r="O228" s="78"/>
      <c r="P228" s="188">
        <f>O228*H228</f>
        <v>0</v>
      </c>
      <c r="Q228" s="188">
        <v>0</v>
      </c>
      <c r="R228" s="188">
        <f>Q228*H228</f>
        <v>0</v>
      </c>
      <c r="S228" s="188">
        <v>0</v>
      </c>
      <c r="T228" s="189">
        <f>S228*H228</f>
        <v>0</v>
      </c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R228" s="190" t="s">
        <v>103</v>
      </c>
      <c r="AT228" s="190" t="s">
        <v>201</v>
      </c>
      <c r="AU228" s="190" t="s">
        <v>171</v>
      </c>
      <c r="AY228" s="19" t="s">
        <v>165</v>
      </c>
      <c r="BE228" s="191">
        <f>IF(N228="základná",J228,0)</f>
        <v>0</v>
      </c>
      <c r="BF228" s="191">
        <f>IF(N228="znížená",J228,0)</f>
        <v>0</v>
      </c>
      <c r="BG228" s="191">
        <f>IF(N228="zákl. prenesená",J228,0)</f>
        <v>0</v>
      </c>
      <c r="BH228" s="191">
        <f>IF(N228="zníž. prenesená",J228,0)</f>
        <v>0</v>
      </c>
      <c r="BI228" s="191">
        <f>IF(N228="nulová",J228,0)</f>
        <v>0</v>
      </c>
      <c r="BJ228" s="19" t="s">
        <v>171</v>
      </c>
      <c r="BK228" s="191">
        <f>ROUND(I228*H228,2)</f>
        <v>0</v>
      </c>
      <c r="BL228" s="19" t="s">
        <v>91</v>
      </c>
      <c r="BM228" s="190" t="s">
        <v>5117</v>
      </c>
    </row>
    <row r="229" s="2" customFormat="1">
      <c r="A229" s="38"/>
      <c r="B229" s="39"/>
      <c r="C229" s="38"/>
      <c r="D229" s="193" t="s">
        <v>1053</v>
      </c>
      <c r="E229" s="38"/>
      <c r="F229" s="236" t="s">
        <v>5118</v>
      </c>
      <c r="G229" s="38"/>
      <c r="H229" s="38"/>
      <c r="I229" s="237"/>
      <c r="J229" s="38"/>
      <c r="K229" s="38"/>
      <c r="L229" s="39"/>
      <c r="M229" s="238"/>
      <c r="N229" s="239"/>
      <c r="O229" s="78"/>
      <c r="P229" s="78"/>
      <c r="Q229" s="78"/>
      <c r="R229" s="78"/>
      <c r="S229" s="78"/>
      <c r="T229" s="79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T229" s="19" t="s">
        <v>1053</v>
      </c>
      <c r="AU229" s="19" t="s">
        <v>171</v>
      </c>
    </row>
    <row r="230" s="2" customFormat="1" ht="16.5" customHeight="1">
      <c r="A230" s="38"/>
      <c r="B230" s="177"/>
      <c r="C230" s="201" t="s">
        <v>669</v>
      </c>
      <c r="D230" s="201" t="s">
        <v>201</v>
      </c>
      <c r="E230" s="202" t="s">
        <v>5119</v>
      </c>
      <c r="F230" s="203" t="s">
        <v>5120</v>
      </c>
      <c r="G230" s="204" t="s">
        <v>216</v>
      </c>
      <c r="H230" s="205">
        <v>1</v>
      </c>
      <c r="I230" s="206"/>
      <c r="J230" s="207">
        <f>ROUND(I230*H230,2)</f>
        <v>0</v>
      </c>
      <c r="K230" s="208"/>
      <c r="L230" s="209"/>
      <c r="M230" s="210" t="s">
        <v>1</v>
      </c>
      <c r="N230" s="211" t="s">
        <v>42</v>
      </c>
      <c r="O230" s="78"/>
      <c r="P230" s="188">
        <f>O230*H230</f>
        <v>0</v>
      </c>
      <c r="Q230" s="188">
        <v>0</v>
      </c>
      <c r="R230" s="188">
        <f>Q230*H230</f>
        <v>0</v>
      </c>
      <c r="S230" s="188">
        <v>0</v>
      </c>
      <c r="T230" s="189">
        <f>S230*H230</f>
        <v>0</v>
      </c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R230" s="190" t="s">
        <v>103</v>
      </c>
      <c r="AT230" s="190" t="s">
        <v>201</v>
      </c>
      <c r="AU230" s="190" t="s">
        <v>171</v>
      </c>
      <c r="AY230" s="19" t="s">
        <v>165</v>
      </c>
      <c r="BE230" s="191">
        <f>IF(N230="základná",J230,0)</f>
        <v>0</v>
      </c>
      <c r="BF230" s="191">
        <f>IF(N230="znížená",J230,0)</f>
        <v>0</v>
      </c>
      <c r="BG230" s="191">
        <f>IF(N230="zákl. prenesená",J230,0)</f>
        <v>0</v>
      </c>
      <c r="BH230" s="191">
        <f>IF(N230="zníž. prenesená",J230,0)</f>
        <v>0</v>
      </c>
      <c r="BI230" s="191">
        <f>IF(N230="nulová",J230,0)</f>
        <v>0</v>
      </c>
      <c r="BJ230" s="19" t="s">
        <v>171</v>
      </c>
      <c r="BK230" s="191">
        <f>ROUND(I230*H230,2)</f>
        <v>0</v>
      </c>
      <c r="BL230" s="19" t="s">
        <v>91</v>
      </c>
      <c r="BM230" s="190" t="s">
        <v>5121</v>
      </c>
    </row>
    <row r="231" s="2" customFormat="1">
      <c r="A231" s="38"/>
      <c r="B231" s="39"/>
      <c r="C231" s="38"/>
      <c r="D231" s="193" t="s">
        <v>1053</v>
      </c>
      <c r="E231" s="38"/>
      <c r="F231" s="236" t="s">
        <v>5122</v>
      </c>
      <c r="G231" s="38"/>
      <c r="H231" s="38"/>
      <c r="I231" s="237"/>
      <c r="J231" s="38"/>
      <c r="K231" s="38"/>
      <c r="L231" s="39"/>
      <c r="M231" s="238"/>
      <c r="N231" s="239"/>
      <c r="O231" s="78"/>
      <c r="P231" s="78"/>
      <c r="Q231" s="78"/>
      <c r="R231" s="78"/>
      <c r="S231" s="78"/>
      <c r="T231" s="79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T231" s="19" t="s">
        <v>1053</v>
      </c>
      <c r="AU231" s="19" t="s">
        <v>171</v>
      </c>
    </row>
    <row r="232" s="2" customFormat="1" ht="16.5" customHeight="1">
      <c r="A232" s="38"/>
      <c r="B232" s="177"/>
      <c r="C232" s="201" t="s">
        <v>673</v>
      </c>
      <c r="D232" s="201" t="s">
        <v>201</v>
      </c>
      <c r="E232" s="202" t="s">
        <v>5123</v>
      </c>
      <c r="F232" s="203" t="s">
        <v>5124</v>
      </c>
      <c r="G232" s="204" t="s">
        <v>216</v>
      </c>
      <c r="H232" s="205">
        <v>1</v>
      </c>
      <c r="I232" s="206"/>
      <c r="J232" s="207">
        <f>ROUND(I232*H232,2)</f>
        <v>0</v>
      </c>
      <c r="K232" s="208"/>
      <c r="L232" s="209"/>
      <c r="M232" s="210" t="s">
        <v>1</v>
      </c>
      <c r="N232" s="211" t="s">
        <v>42</v>
      </c>
      <c r="O232" s="78"/>
      <c r="P232" s="188">
        <f>O232*H232</f>
        <v>0</v>
      </c>
      <c r="Q232" s="188">
        <v>0</v>
      </c>
      <c r="R232" s="188">
        <f>Q232*H232</f>
        <v>0</v>
      </c>
      <c r="S232" s="188">
        <v>0</v>
      </c>
      <c r="T232" s="189">
        <f>S232*H232</f>
        <v>0</v>
      </c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R232" s="190" t="s">
        <v>103</v>
      </c>
      <c r="AT232" s="190" t="s">
        <v>201</v>
      </c>
      <c r="AU232" s="190" t="s">
        <v>171</v>
      </c>
      <c r="AY232" s="19" t="s">
        <v>165</v>
      </c>
      <c r="BE232" s="191">
        <f>IF(N232="základná",J232,0)</f>
        <v>0</v>
      </c>
      <c r="BF232" s="191">
        <f>IF(N232="znížená",J232,0)</f>
        <v>0</v>
      </c>
      <c r="BG232" s="191">
        <f>IF(N232="zákl. prenesená",J232,0)</f>
        <v>0</v>
      </c>
      <c r="BH232" s="191">
        <f>IF(N232="zníž. prenesená",J232,0)</f>
        <v>0</v>
      </c>
      <c r="BI232" s="191">
        <f>IF(N232="nulová",J232,0)</f>
        <v>0</v>
      </c>
      <c r="BJ232" s="19" t="s">
        <v>171</v>
      </c>
      <c r="BK232" s="191">
        <f>ROUND(I232*H232,2)</f>
        <v>0</v>
      </c>
      <c r="BL232" s="19" t="s">
        <v>91</v>
      </c>
      <c r="BM232" s="190" t="s">
        <v>5125</v>
      </c>
    </row>
    <row r="233" s="2" customFormat="1">
      <c r="A233" s="38"/>
      <c r="B233" s="39"/>
      <c r="C233" s="38"/>
      <c r="D233" s="193" t="s">
        <v>1053</v>
      </c>
      <c r="E233" s="38"/>
      <c r="F233" s="236" t="s">
        <v>5126</v>
      </c>
      <c r="G233" s="38"/>
      <c r="H233" s="38"/>
      <c r="I233" s="237"/>
      <c r="J233" s="38"/>
      <c r="K233" s="38"/>
      <c r="L233" s="39"/>
      <c r="M233" s="238"/>
      <c r="N233" s="239"/>
      <c r="O233" s="78"/>
      <c r="P233" s="78"/>
      <c r="Q233" s="78"/>
      <c r="R233" s="78"/>
      <c r="S233" s="78"/>
      <c r="T233" s="79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T233" s="19" t="s">
        <v>1053</v>
      </c>
      <c r="AU233" s="19" t="s">
        <v>171</v>
      </c>
    </row>
    <row r="234" s="2" customFormat="1" ht="21.75" customHeight="1">
      <c r="A234" s="38"/>
      <c r="B234" s="177"/>
      <c r="C234" s="201" t="s">
        <v>680</v>
      </c>
      <c r="D234" s="201" t="s">
        <v>201</v>
      </c>
      <c r="E234" s="202" t="s">
        <v>5127</v>
      </c>
      <c r="F234" s="203" t="s">
        <v>5054</v>
      </c>
      <c r="G234" s="204" t="s">
        <v>5128</v>
      </c>
      <c r="H234" s="205">
        <v>22</v>
      </c>
      <c r="I234" s="206"/>
      <c r="J234" s="207">
        <f>ROUND(I234*H234,2)</f>
        <v>0</v>
      </c>
      <c r="K234" s="208"/>
      <c r="L234" s="209"/>
      <c r="M234" s="210" t="s">
        <v>1</v>
      </c>
      <c r="N234" s="211" t="s">
        <v>42</v>
      </c>
      <c r="O234" s="78"/>
      <c r="P234" s="188">
        <f>O234*H234</f>
        <v>0</v>
      </c>
      <c r="Q234" s="188">
        <v>0</v>
      </c>
      <c r="R234" s="188">
        <f>Q234*H234</f>
        <v>0</v>
      </c>
      <c r="S234" s="188">
        <v>0</v>
      </c>
      <c r="T234" s="189">
        <f>S234*H234</f>
        <v>0</v>
      </c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R234" s="190" t="s">
        <v>103</v>
      </c>
      <c r="AT234" s="190" t="s">
        <v>201</v>
      </c>
      <c r="AU234" s="190" t="s">
        <v>171</v>
      </c>
      <c r="AY234" s="19" t="s">
        <v>165</v>
      </c>
      <c r="BE234" s="191">
        <f>IF(N234="základná",J234,0)</f>
        <v>0</v>
      </c>
      <c r="BF234" s="191">
        <f>IF(N234="znížená",J234,0)</f>
        <v>0</v>
      </c>
      <c r="BG234" s="191">
        <f>IF(N234="zákl. prenesená",J234,0)</f>
        <v>0</v>
      </c>
      <c r="BH234" s="191">
        <f>IF(N234="zníž. prenesená",J234,0)</f>
        <v>0</v>
      </c>
      <c r="BI234" s="191">
        <f>IF(N234="nulová",J234,0)</f>
        <v>0</v>
      </c>
      <c r="BJ234" s="19" t="s">
        <v>171</v>
      </c>
      <c r="BK234" s="191">
        <f>ROUND(I234*H234,2)</f>
        <v>0</v>
      </c>
      <c r="BL234" s="19" t="s">
        <v>91</v>
      </c>
      <c r="BM234" s="190" t="s">
        <v>5129</v>
      </c>
    </row>
    <row r="235" s="2" customFormat="1" ht="16.5" customHeight="1">
      <c r="A235" s="38"/>
      <c r="B235" s="177"/>
      <c r="C235" s="201" t="s">
        <v>684</v>
      </c>
      <c r="D235" s="201" t="s">
        <v>201</v>
      </c>
      <c r="E235" s="202" t="s">
        <v>5130</v>
      </c>
      <c r="F235" s="203" t="s">
        <v>5057</v>
      </c>
      <c r="G235" s="204" t="s">
        <v>5128</v>
      </c>
      <c r="H235" s="205">
        <v>22</v>
      </c>
      <c r="I235" s="206"/>
      <c r="J235" s="207">
        <f>ROUND(I235*H235,2)</f>
        <v>0</v>
      </c>
      <c r="K235" s="208"/>
      <c r="L235" s="209"/>
      <c r="M235" s="210" t="s">
        <v>1</v>
      </c>
      <c r="N235" s="211" t="s">
        <v>42</v>
      </c>
      <c r="O235" s="78"/>
      <c r="P235" s="188">
        <f>O235*H235</f>
        <v>0</v>
      </c>
      <c r="Q235" s="188">
        <v>0</v>
      </c>
      <c r="R235" s="188">
        <f>Q235*H235</f>
        <v>0</v>
      </c>
      <c r="S235" s="188">
        <v>0</v>
      </c>
      <c r="T235" s="189">
        <f>S235*H235</f>
        <v>0</v>
      </c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R235" s="190" t="s">
        <v>103</v>
      </c>
      <c r="AT235" s="190" t="s">
        <v>201</v>
      </c>
      <c r="AU235" s="190" t="s">
        <v>171</v>
      </c>
      <c r="AY235" s="19" t="s">
        <v>165</v>
      </c>
      <c r="BE235" s="191">
        <f>IF(N235="základná",J235,0)</f>
        <v>0</v>
      </c>
      <c r="BF235" s="191">
        <f>IF(N235="znížená",J235,0)</f>
        <v>0</v>
      </c>
      <c r="BG235" s="191">
        <f>IF(N235="zákl. prenesená",J235,0)</f>
        <v>0</v>
      </c>
      <c r="BH235" s="191">
        <f>IF(N235="zníž. prenesená",J235,0)</f>
        <v>0</v>
      </c>
      <c r="BI235" s="191">
        <f>IF(N235="nulová",J235,0)</f>
        <v>0</v>
      </c>
      <c r="BJ235" s="19" t="s">
        <v>171</v>
      </c>
      <c r="BK235" s="191">
        <f>ROUND(I235*H235,2)</f>
        <v>0</v>
      </c>
      <c r="BL235" s="19" t="s">
        <v>91</v>
      </c>
      <c r="BM235" s="190" t="s">
        <v>5131</v>
      </c>
    </row>
    <row r="236" s="2" customFormat="1">
      <c r="A236" s="38"/>
      <c r="B236" s="39"/>
      <c r="C236" s="38"/>
      <c r="D236" s="193" t="s">
        <v>1053</v>
      </c>
      <c r="E236" s="38"/>
      <c r="F236" s="236" t="s">
        <v>5059</v>
      </c>
      <c r="G236" s="38"/>
      <c r="H236" s="38"/>
      <c r="I236" s="237"/>
      <c r="J236" s="38"/>
      <c r="K236" s="38"/>
      <c r="L236" s="39"/>
      <c r="M236" s="238"/>
      <c r="N236" s="239"/>
      <c r="O236" s="78"/>
      <c r="P236" s="78"/>
      <c r="Q236" s="78"/>
      <c r="R236" s="78"/>
      <c r="S236" s="78"/>
      <c r="T236" s="79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T236" s="19" t="s">
        <v>1053</v>
      </c>
      <c r="AU236" s="19" t="s">
        <v>171</v>
      </c>
    </row>
    <row r="237" s="2" customFormat="1" ht="16.5" customHeight="1">
      <c r="A237" s="38"/>
      <c r="B237" s="177"/>
      <c r="C237" s="201" t="s">
        <v>691</v>
      </c>
      <c r="D237" s="201" t="s">
        <v>201</v>
      </c>
      <c r="E237" s="202" t="s">
        <v>5132</v>
      </c>
      <c r="F237" s="203" t="s">
        <v>5061</v>
      </c>
      <c r="G237" s="204" t="s">
        <v>5128</v>
      </c>
      <c r="H237" s="205">
        <v>22</v>
      </c>
      <c r="I237" s="206"/>
      <c r="J237" s="207">
        <f>ROUND(I237*H237,2)</f>
        <v>0</v>
      </c>
      <c r="K237" s="208"/>
      <c r="L237" s="209"/>
      <c r="M237" s="210" t="s">
        <v>1</v>
      </c>
      <c r="N237" s="211" t="s">
        <v>42</v>
      </c>
      <c r="O237" s="78"/>
      <c r="P237" s="188">
        <f>O237*H237</f>
        <v>0</v>
      </c>
      <c r="Q237" s="188">
        <v>0</v>
      </c>
      <c r="R237" s="188">
        <f>Q237*H237</f>
        <v>0</v>
      </c>
      <c r="S237" s="188">
        <v>0</v>
      </c>
      <c r="T237" s="189">
        <f>S237*H237</f>
        <v>0</v>
      </c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R237" s="190" t="s">
        <v>103</v>
      </c>
      <c r="AT237" s="190" t="s">
        <v>201</v>
      </c>
      <c r="AU237" s="190" t="s">
        <v>171</v>
      </c>
      <c r="AY237" s="19" t="s">
        <v>165</v>
      </c>
      <c r="BE237" s="191">
        <f>IF(N237="základná",J237,0)</f>
        <v>0</v>
      </c>
      <c r="BF237" s="191">
        <f>IF(N237="znížená",J237,0)</f>
        <v>0</v>
      </c>
      <c r="BG237" s="191">
        <f>IF(N237="zákl. prenesená",J237,0)</f>
        <v>0</v>
      </c>
      <c r="BH237" s="191">
        <f>IF(N237="zníž. prenesená",J237,0)</f>
        <v>0</v>
      </c>
      <c r="BI237" s="191">
        <f>IF(N237="nulová",J237,0)</f>
        <v>0</v>
      </c>
      <c r="BJ237" s="19" t="s">
        <v>171</v>
      </c>
      <c r="BK237" s="191">
        <f>ROUND(I237*H237,2)</f>
        <v>0</v>
      </c>
      <c r="BL237" s="19" t="s">
        <v>91</v>
      </c>
      <c r="BM237" s="190" t="s">
        <v>5133</v>
      </c>
    </row>
    <row r="238" s="2" customFormat="1" ht="16.5" customHeight="1">
      <c r="A238" s="38"/>
      <c r="B238" s="177"/>
      <c r="C238" s="201" t="s">
        <v>695</v>
      </c>
      <c r="D238" s="201" t="s">
        <v>201</v>
      </c>
      <c r="E238" s="202" t="s">
        <v>5067</v>
      </c>
      <c r="F238" s="203" t="s">
        <v>5068</v>
      </c>
      <c r="G238" s="204" t="s">
        <v>216</v>
      </c>
      <c r="H238" s="205">
        <v>1</v>
      </c>
      <c r="I238" s="206"/>
      <c r="J238" s="207">
        <f>ROUND(I238*H238,2)</f>
        <v>0</v>
      </c>
      <c r="K238" s="208"/>
      <c r="L238" s="209"/>
      <c r="M238" s="210" t="s">
        <v>1</v>
      </c>
      <c r="N238" s="211" t="s">
        <v>42</v>
      </c>
      <c r="O238" s="78"/>
      <c r="P238" s="188">
        <f>O238*H238</f>
        <v>0</v>
      </c>
      <c r="Q238" s="188">
        <v>0</v>
      </c>
      <c r="R238" s="188">
        <f>Q238*H238</f>
        <v>0</v>
      </c>
      <c r="S238" s="188">
        <v>0</v>
      </c>
      <c r="T238" s="189">
        <f>S238*H238</f>
        <v>0</v>
      </c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R238" s="190" t="s">
        <v>103</v>
      </c>
      <c r="AT238" s="190" t="s">
        <v>201</v>
      </c>
      <c r="AU238" s="190" t="s">
        <v>171</v>
      </c>
      <c r="AY238" s="19" t="s">
        <v>165</v>
      </c>
      <c r="BE238" s="191">
        <f>IF(N238="základná",J238,0)</f>
        <v>0</v>
      </c>
      <c r="BF238" s="191">
        <f>IF(N238="znížená",J238,0)</f>
        <v>0</v>
      </c>
      <c r="BG238" s="191">
        <f>IF(N238="zákl. prenesená",J238,0)</f>
        <v>0</v>
      </c>
      <c r="BH238" s="191">
        <f>IF(N238="zníž. prenesená",J238,0)</f>
        <v>0</v>
      </c>
      <c r="BI238" s="191">
        <f>IF(N238="nulová",J238,0)</f>
        <v>0</v>
      </c>
      <c r="BJ238" s="19" t="s">
        <v>171</v>
      </c>
      <c r="BK238" s="191">
        <f>ROUND(I238*H238,2)</f>
        <v>0</v>
      </c>
      <c r="BL238" s="19" t="s">
        <v>91</v>
      </c>
      <c r="BM238" s="190" t="s">
        <v>5134</v>
      </c>
    </row>
    <row r="239" s="12" customFormat="1" ht="22.8" customHeight="1">
      <c r="A239" s="12"/>
      <c r="B239" s="164"/>
      <c r="C239" s="12"/>
      <c r="D239" s="165" t="s">
        <v>75</v>
      </c>
      <c r="E239" s="175" t="s">
        <v>5135</v>
      </c>
      <c r="F239" s="175" t="s">
        <v>5136</v>
      </c>
      <c r="G239" s="12"/>
      <c r="H239" s="12"/>
      <c r="I239" s="167"/>
      <c r="J239" s="176">
        <f>BK239</f>
        <v>0</v>
      </c>
      <c r="K239" s="12"/>
      <c r="L239" s="164"/>
      <c r="M239" s="169"/>
      <c r="N239" s="170"/>
      <c r="O239" s="170"/>
      <c r="P239" s="171">
        <f>SUM(P240:P268)</f>
        <v>0</v>
      </c>
      <c r="Q239" s="170"/>
      <c r="R239" s="171">
        <f>SUM(R240:R268)</f>
        <v>0</v>
      </c>
      <c r="S239" s="170"/>
      <c r="T239" s="172">
        <f>SUM(T240:T268)</f>
        <v>0</v>
      </c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R239" s="165" t="s">
        <v>88</v>
      </c>
      <c r="AT239" s="173" t="s">
        <v>75</v>
      </c>
      <c r="AU239" s="173" t="s">
        <v>81</v>
      </c>
      <c r="AY239" s="165" t="s">
        <v>165</v>
      </c>
      <c r="BK239" s="174">
        <f>SUM(BK240:BK268)</f>
        <v>0</v>
      </c>
    </row>
    <row r="240" s="2" customFormat="1" ht="16.5" customHeight="1">
      <c r="A240" s="38"/>
      <c r="B240" s="177"/>
      <c r="C240" s="201" t="s">
        <v>699</v>
      </c>
      <c r="D240" s="201" t="s">
        <v>201</v>
      </c>
      <c r="E240" s="202" t="s">
        <v>4955</v>
      </c>
      <c r="F240" s="203" t="s">
        <v>4956</v>
      </c>
      <c r="G240" s="204" t="s">
        <v>222</v>
      </c>
      <c r="H240" s="205">
        <v>25</v>
      </c>
      <c r="I240" s="206"/>
      <c r="J240" s="207">
        <f>ROUND(I240*H240,2)</f>
        <v>0</v>
      </c>
      <c r="K240" s="208"/>
      <c r="L240" s="209"/>
      <c r="M240" s="210" t="s">
        <v>1</v>
      </c>
      <c r="N240" s="211" t="s">
        <v>42</v>
      </c>
      <c r="O240" s="78"/>
      <c r="P240" s="188">
        <f>O240*H240</f>
        <v>0</v>
      </c>
      <c r="Q240" s="188">
        <v>0</v>
      </c>
      <c r="R240" s="188">
        <f>Q240*H240</f>
        <v>0</v>
      </c>
      <c r="S240" s="188">
        <v>0</v>
      </c>
      <c r="T240" s="189">
        <f>S240*H240</f>
        <v>0</v>
      </c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R240" s="190" t="s">
        <v>103</v>
      </c>
      <c r="AT240" s="190" t="s">
        <v>201</v>
      </c>
      <c r="AU240" s="190" t="s">
        <v>171</v>
      </c>
      <c r="AY240" s="19" t="s">
        <v>165</v>
      </c>
      <c r="BE240" s="191">
        <f>IF(N240="základná",J240,0)</f>
        <v>0</v>
      </c>
      <c r="BF240" s="191">
        <f>IF(N240="znížená",J240,0)</f>
        <v>0</v>
      </c>
      <c r="BG240" s="191">
        <f>IF(N240="zákl. prenesená",J240,0)</f>
        <v>0</v>
      </c>
      <c r="BH240" s="191">
        <f>IF(N240="zníž. prenesená",J240,0)</f>
        <v>0</v>
      </c>
      <c r="BI240" s="191">
        <f>IF(N240="nulová",J240,0)</f>
        <v>0</v>
      </c>
      <c r="BJ240" s="19" t="s">
        <v>171</v>
      </c>
      <c r="BK240" s="191">
        <f>ROUND(I240*H240,2)</f>
        <v>0</v>
      </c>
      <c r="BL240" s="19" t="s">
        <v>91</v>
      </c>
      <c r="BM240" s="190" t="s">
        <v>5137</v>
      </c>
    </row>
    <row r="241" s="2" customFormat="1">
      <c r="A241" s="38"/>
      <c r="B241" s="39"/>
      <c r="C241" s="38"/>
      <c r="D241" s="193" t="s">
        <v>1053</v>
      </c>
      <c r="E241" s="38"/>
      <c r="F241" s="236" t="s">
        <v>4958</v>
      </c>
      <c r="G241" s="38"/>
      <c r="H241" s="38"/>
      <c r="I241" s="237"/>
      <c r="J241" s="38"/>
      <c r="K241" s="38"/>
      <c r="L241" s="39"/>
      <c r="M241" s="238"/>
      <c r="N241" s="239"/>
      <c r="O241" s="78"/>
      <c r="P241" s="78"/>
      <c r="Q241" s="78"/>
      <c r="R241" s="78"/>
      <c r="S241" s="78"/>
      <c r="T241" s="79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T241" s="19" t="s">
        <v>1053</v>
      </c>
      <c r="AU241" s="19" t="s">
        <v>171</v>
      </c>
    </row>
    <row r="242" s="2" customFormat="1" ht="16.5" customHeight="1">
      <c r="A242" s="38"/>
      <c r="B242" s="177"/>
      <c r="C242" s="201" t="s">
        <v>703</v>
      </c>
      <c r="D242" s="201" t="s">
        <v>201</v>
      </c>
      <c r="E242" s="202" t="s">
        <v>5138</v>
      </c>
      <c r="F242" s="203" t="s">
        <v>5139</v>
      </c>
      <c r="G242" s="204" t="s">
        <v>222</v>
      </c>
      <c r="H242" s="205">
        <v>75</v>
      </c>
      <c r="I242" s="206"/>
      <c r="J242" s="207">
        <f>ROUND(I242*H242,2)</f>
        <v>0</v>
      </c>
      <c r="K242" s="208"/>
      <c r="L242" s="209"/>
      <c r="M242" s="210" t="s">
        <v>1</v>
      </c>
      <c r="N242" s="211" t="s">
        <v>42</v>
      </c>
      <c r="O242" s="78"/>
      <c r="P242" s="188">
        <f>O242*H242</f>
        <v>0</v>
      </c>
      <c r="Q242" s="188">
        <v>0</v>
      </c>
      <c r="R242" s="188">
        <f>Q242*H242</f>
        <v>0</v>
      </c>
      <c r="S242" s="188">
        <v>0</v>
      </c>
      <c r="T242" s="189">
        <f>S242*H242</f>
        <v>0</v>
      </c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R242" s="190" t="s">
        <v>103</v>
      </c>
      <c r="AT242" s="190" t="s">
        <v>201</v>
      </c>
      <c r="AU242" s="190" t="s">
        <v>171</v>
      </c>
      <c r="AY242" s="19" t="s">
        <v>165</v>
      </c>
      <c r="BE242" s="191">
        <f>IF(N242="základná",J242,0)</f>
        <v>0</v>
      </c>
      <c r="BF242" s="191">
        <f>IF(N242="znížená",J242,0)</f>
        <v>0</v>
      </c>
      <c r="BG242" s="191">
        <f>IF(N242="zákl. prenesená",J242,0)</f>
        <v>0</v>
      </c>
      <c r="BH242" s="191">
        <f>IF(N242="zníž. prenesená",J242,0)</f>
        <v>0</v>
      </c>
      <c r="BI242" s="191">
        <f>IF(N242="nulová",J242,0)</f>
        <v>0</v>
      </c>
      <c r="BJ242" s="19" t="s">
        <v>171</v>
      </c>
      <c r="BK242" s="191">
        <f>ROUND(I242*H242,2)</f>
        <v>0</v>
      </c>
      <c r="BL242" s="19" t="s">
        <v>91</v>
      </c>
      <c r="BM242" s="190" t="s">
        <v>5140</v>
      </c>
    </row>
    <row r="243" s="2" customFormat="1">
      <c r="A243" s="38"/>
      <c r="B243" s="39"/>
      <c r="C243" s="38"/>
      <c r="D243" s="193" t="s">
        <v>1053</v>
      </c>
      <c r="E243" s="38"/>
      <c r="F243" s="236" t="s">
        <v>4958</v>
      </c>
      <c r="G243" s="38"/>
      <c r="H243" s="38"/>
      <c r="I243" s="237"/>
      <c r="J243" s="38"/>
      <c r="K243" s="38"/>
      <c r="L243" s="39"/>
      <c r="M243" s="238"/>
      <c r="N243" s="239"/>
      <c r="O243" s="78"/>
      <c r="P243" s="78"/>
      <c r="Q243" s="78"/>
      <c r="R243" s="78"/>
      <c r="S243" s="78"/>
      <c r="T243" s="79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T243" s="19" t="s">
        <v>1053</v>
      </c>
      <c r="AU243" s="19" t="s">
        <v>171</v>
      </c>
    </row>
    <row r="244" s="2" customFormat="1" ht="16.5" customHeight="1">
      <c r="A244" s="38"/>
      <c r="B244" s="177"/>
      <c r="C244" s="201" t="s">
        <v>707</v>
      </c>
      <c r="D244" s="201" t="s">
        <v>201</v>
      </c>
      <c r="E244" s="202" t="s">
        <v>4959</v>
      </c>
      <c r="F244" s="203" t="s">
        <v>4960</v>
      </c>
      <c r="G244" s="204" t="s">
        <v>222</v>
      </c>
      <c r="H244" s="205">
        <v>125</v>
      </c>
      <c r="I244" s="206"/>
      <c r="J244" s="207">
        <f>ROUND(I244*H244,2)</f>
        <v>0</v>
      </c>
      <c r="K244" s="208"/>
      <c r="L244" s="209"/>
      <c r="M244" s="210" t="s">
        <v>1</v>
      </c>
      <c r="N244" s="211" t="s">
        <v>42</v>
      </c>
      <c r="O244" s="78"/>
      <c r="P244" s="188">
        <f>O244*H244</f>
        <v>0</v>
      </c>
      <c r="Q244" s="188">
        <v>0</v>
      </c>
      <c r="R244" s="188">
        <f>Q244*H244</f>
        <v>0</v>
      </c>
      <c r="S244" s="188">
        <v>0</v>
      </c>
      <c r="T244" s="189">
        <f>S244*H244</f>
        <v>0</v>
      </c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R244" s="190" t="s">
        <v>103</v>
      </c>
      <c r="AT244" s="190" t="s">
        <v>201</v>
      </c>
      <c r="AU244" s="190" t="s">
        <v>171</v>
      </c>
      <c r="AY244" s="19" t="s">
        <v>165</v>
      </c>
      <c r="BE244" s="191">
        <f>IF(N244="základná",J244,0)</f>
        <v>0</v>
      </c>
      <c r="BF244" s="191">
        <f>IF(N244="znížená",J244,0)</f>
        <v>0</v>
      </c>
      <c r="BG244" s="191">
        <f>IF(N244="zákl. prenesená",J244,0)</f>
        <v>0</v>
      </c>
      <c r="BH244" s="191">
        <f>IF(N244="zníž. prenesená",J244,0)</f>
        <v>0</v>
      </c>
      <c r="BI244" s="191">
        <f>IF(N244="nulová",J244,0)</f>
        <v>0</v>
      </c>
      <c r="BJ244" s="19" t="s">
        <v>171</v>
      </c>
      <c r="BK244" s="191">
        <f>ROUND(I244*H244,2)</f>
        <v>0</v>
      </c>
      <c r="BL244" s="19" t="s">
        <v>91</v>
      </c>
      <c r="BM244" s="190" t="s">
        <v>5141</v>
      </c>
    </row>
    <row r="245" s="2" customFormat="1">
      <c r="A245" s="38"/>
      <c r="B245" s="39"/>
      <c r="C245" s="38"/>
      <c r="D245" s="193" t="s">
        <v>1053</v>
      </c>
      <c r="E245" s="38"/>
      <c r="F245" s="236" t="s">
        <v>4958</v>
      </c>
      <c r="G245" s="38"/>
      <c r="H245" s="38"/>
      <c r="I245" s="237"/>
      <c r="J245" s="38"/>
      <c r="K245" s="38"/>
      <c r="L245" s="39"/>
      <c r="M245" s="238"/>
      <c r="N245" s="239"/>
      <c r="O245" s="78"/>
      <c r="P245" s="78"/>
      <c r="Q245" s="78"/>
      <c r="R245" s="78"/>
      <c r="S245" s="78"/>
      <c r="T245" s="79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T245" s="19" t="s">
        <v>1053</v>
      </c>
      <c r="AU245" s="19" t="s">
        <v>171</v>
      </c>
    </row>
    <row r="246" s="2" customFormat="1" ht="16.5" customHeight="1">
      <c r="A246" s="38"/>
      <c r="B246" s="177"/>
      <c r="C246" s="201" t="s">
        <v>712</v>
      </c>
      <c r="D246" s="201" t="s">
        <v>201</v>
      </c>
      <c r="E246" s="202" t="s">
        <v>5142</v>
      </c>
      <c r="F246" s="203" t="s">
        <v>4963</v>
      </c>
      <c r="G246" s="204" t="s">
        <v>2853</v>
      </c>
      <c r="H246" s="205">
        <v>1</v>
      </c>
      <c r="I246" s="206"/>
      <c r="J246" s="207">
        <f>ROUND(I246*H246,2)</f>
        <v>0</v>
      </c>
      <c r="K246" s="208"/>
      <c r="L246" s="209"/>
      <c r="M246" s="210" t="s">
        <v>1</v>
      </c>
      <c r="N246" s="211" t="s">
        <v>42</v>
      </c>
      <c r="O246" s="78"/>
      <c r="P246" s="188">
        <f>O246*H246</f>
        <v>0</v>
      </c>
      <c r="Q246" s="188">
        <v>0</v>
      </c>
      <c r="R246" s="188">
        <f>Q246*H246</f>
        <v>0</v>
      </c>
      <c r="S246" s="188">
        <v>0</v>
      </c>
      <c r="T246" s="189">
        <f>S246*H246</f>
        <v>0</v>
      </c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R246" s="190" t="s">
        <v>103</v>
      </c>
      <c r="AT246" s="190" t="s">
        <v>201</v>
      </c>
      <c r="AU246" s="190" t="s">
        <v>171</v>
      </c>
      <c r="AY246" s="19" t="s">
        <v>165</v>
      </c>
      <c r="BE246" s="191">
        <f>IF(N246="základná",J246,0)</f>
        <v>0</v>
      </c>
      <c r="BF246" s="191">
        <f>IF(N246="znížená",J246,0)</f>
        <v>0</v>
      </c>
      <c r="BG246" s="191">
        <f>IF(N246="zákl. prenesená",J246,0)</f>
        <v>0</v>
      </c>
      <c r="BH246" s="191">
        <f>IF(N246="zníž. prenesená",J246,0)</f>
        <v>0</v>
      </c>
      <c r="BI246" s="191">
        <f>IF(N246="nulová",J246,0)</f>
        <v>0</v>
      </c>
      <c r="BJ246" s="19" t="s">
        <v>171</v>
      </c>
      <c r="BK246" s="191">
        <f>ROUND(I246*H246,2)</f>
        <v>0</v>
      </c>
      <c r="BL246" s="19" t="s">
        <v>91</v>
      </c>
      <c r="BM246" s="190" t="s">
        <v>5143</v>
      </c>
    </row>
    <row r="247" s="2" customFormat="1">
      <c r="A247" s="38"/>
      <c r="B247" s="39"/>
      <c r="C247" s="38"/>
      <c r="D247" s="193" t="s">
        <v>1053</v>
      </c>
      <c r="E247" s="38"/>
      <c r="F247" s="236" t="s">
        <v>4958</v>
      </c>
      <c r="G247" s="38"/>
      <c r="H247" s="38"/>
      <c r="I247" s="237"/>
      <c r="J247" s="38"/>
      <c r="K247" s="38"/>
      <c r="L247" s="39"/>
      <c r="M247" s="238"/>
      <c r="N247" s="239"/>
      <c r="O247" s="78"/>
      <c r="P247" s="78"/>
      <c r="Q247" s="78"/>
      <c r="R247" s="78"/>
      <c r="S247" s="78"/>
      <c r="T247" s="79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T247" s="19" t="s">
        <v>1053</v>
      </c>
      <c r="AU247" s="19" t="s">
        <v>171</v>
      </c>
    </row>
    <row r="248" s="2" customFormat="1" ht="16.5" customHeight="1">
      <c r="A248" s="38"/>
      <c r="B248" s="177"/>
      <c r="C248" s="201" t="s">
        <v>716</v>
      </c>
      <c r="D248" s="201" t="s">
        <v>201</v>
      </c>
      <c r="E248" s="202" t="s">
        <v>4965</v>
      </c>
      <c r="F248" s="203" t="s">
        <v>4966</v>
      </c>
      <c r="G248" s="204" t="s">
        <v>4967</v>
      </c>
      <c r="H248" s="205">
        <v>700</v>
      </c>
      <c r="I248" s="206"/>
      <c r="J248" s="207">
        <f>ROUND(I248*H248,2)</f>
        <v>0</v>
      </c>
      <c r="K248" s="208"/>
      <c r="L248" s="209"/>
      <c r="M248" s="210" t="s">
        <v>1</v>
      </c>
      <c r="N248" s="211" t="s">
        <v>42</v>
      </c>
      <c r="O248" s="78"/>
      <c r="P248" s="188">
        <f>O248*H248</f>
        <v>0</v>
      </c>
      <c r="Q248" s="188">
        <v>0</v>
      </c>
      <c r="R248" s="188">
        <f>Q248*H248</f>
        <v>0</v>
      </c>
      <c r="S248" s="188">
        <v>0</v>
      </c>
      <c r="T248" s="189">
        <f>S248*H248</f>
        <v>0</v>
      </c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R248" s="190" t="s">
        <v>103</v>
      </c>
      <c r="AT248" s="190" t="s">
        <v>201</v>
      </c>
      <c r="AU248" s="190" t="s">
        <v>171</v>
      </c>
      <c r="AY248" s="19" t="s">
        <v>165</v>
      </c>
      <c r="BE248" s="191">
        <f>IF(N248="základná",J248,0)</f>
        <v>0</v>
      </c>
      <c r="BF248" s="191">
        <f>IF(N248="znížená",J248,0)</f>
        <v>0</v>
      </c>
      <c r="BG248" s="191">
        <f>IF(N248="zákl. prenesená",J248,0)</f>
        <v>0</v>
      </c>
      <c r="BH248" s="191">
        <f>IF(N248="zníž. prenesená",J248,0)</f>
        <v>0</v>
      </c>
      <c r="BI248" s="191">
        <f>IF(N248="nulová",J248,0)</f>
        <v>0</v>
      </c>
      <c r="BJ248" s="19" t="s">
        <v>171</v>
      </c>
      <c r="BK248" s="191">
        <f>ROUND(I248*H248,2)</f>
        <v>0</v>
      </c>
      <c r="BL248" s="19" t="s">
        <v>91</v>
      </c>
      <c r="BM248" s="190" t="s">
        <v>5144</v>
      </c>
    </row>
    <row r="249" s="2" customFormat="1">
      <c r="A249" s="38"/>
      <c r="B249" s="39"/>
      <c r="C249" s="38"/>
      <c r="D249" s="193" t="s">
        <v>1053</v>
      </c>
      <c r="E249" s="38"/>
      <c r="F249" s="236" t="s">
        <v>4958</v>
      </c>
      <c r="G249" s="38"/>
      <c r="H249" s="38"/>
      <c r="I249" s="237"/>
      <c r="J249" s="38"/>
      <c r="K249" s="38"/>
      <c r="L249" s="39"/>
      <c r="M249" s="238"/>
      <c r="N249" s="239"/>
      <c r="O249" s="78"/>
      <c r="P249" s="78"/>
      <c r="Q249" s="78"/>
      <c r="R249" s="78"/>
      <c r="S249" s="78"/>
      <c r="T249" s="79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T249" s="19" t="s">
        <v>1053</v>
      </c>
      <c r="AU249" s="19" t="s">
        <v>171</v>
      </c>
    </row>
    <row r="250" s="2" customFormat="1" ht="21.75" customHeight="1">
      <c r="A250" s="38"/>
      <c r="B250" s="177"/>
      <c r="C250" s="201" t="s">
        <v>720</v>
      </c>
      <c r="D250" s="201" t="s">
        <v>201</v>
      </c>
      <c r="E250" s="202" t="s">
        <v>5145</v>
      </c>
      <c r="F250" s="203" t="s">
        <v>5146</v>
      </c>
      <c r="G250" s="204" t="s">
        <v>216</v>
      </c>
      <c r="H250" s="205">
        <v>8</v>
      </c>
      <c r="I250" s="206"/>
      <c r="J250" s="207">
        <f>ROUND(I250*H250,2)</f>
        <v>0</v>
      </c>
      <c r="K250" s="208"/>
      <c r="L250" s="209"/>
      <c r="M250" s="210" t="s">
        <v>1</v>
      </c>
      <c r="N250" s="211" t="s">
        <v>42</v>
      </c>
      <c r="O250" s="78"/>
      <c r="P250" s="188">
        <f>O250*H250</f>
        <v>0</v>
      </c>
      <c r="Q250" s="188">
        <v>0</v>
      </c>
      <c r="R250" s="188">
        <f>Q250*H250</f>
        <v>0</v>
      </c>
      <c r="S250" s="188">
        <v>0</v>
      </c>
      <c r="T250" s="189">
        <f>S250*H250</f>
        <v>0</v>
      </c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R250" s="190" t="s">
        <v>103</v>
      </c>
      <c r="AT250" s="190" t="s">
        <v>201</v>
      </c>
      <c r="AU250" s="190" t="s">
        <v>171</v>
      </c>
      <c r="AY250" s="19" t="s">
        <v>165</v>
      </c>
      <c r="BE250" s="191">
        <f>IF(N250="základná",J250,0)</f>
        <v>0</v>
      </c>
      <c r="BF250" s="191">
        <f>IF(N250="znížená",J250,0)</f>
        <v>0</v>
      </c>
      <c r="BG250" s="191">
        <f>IF(N250="zákl. prenesená",J250,0)</f>
        <v>0</v>
      </c>
      <c r="BH250" s="191">
        <f>IF(N250="zníž. prenesená",J250,0)</f>
        <v>0</v>
      </c>
      <c r="BI250" s="191">
        <f>IF(N250="nulová",J250,0)</f>
        <v>0</v>
      </c>
      <c r="BJ250" s="19" t="s">
        <v>171</v>
      </c>
      <c r="BK250" s="191">
        <f>ROUND(I250*H250,2)</f>
        <v>0</v>
      </c>
      <c r="BL250" s="19" t="s">
        <v>91</v>
      </c>
      <c r="BM250" s="190" t="s">
        <v>5147</v>
      </c>
    </row>
    <row r="251" s="2" customFormat="1">
      <c r="A251" s="38"/>
      <c r="B251" s="39"/>
      <c r="C251" s="38"/>
      <c r="D251" s="193" t="s">
        <v>1053</v>
      </c>
      <c r="E251" s="38"/>
      <c r="F251" s="236" t="s">
        <v>4972</v>
      </c>
      <c r="G251" s="38"/>
      <c r="H251" s="38"/>
      <c r="I251" s="237"/>
      <c r="J251" s="38"/>
      <c r="K251" s="38"/>
      <c r="L251" s="39"/>
      <c r="M251" s="238"/>
      <c r="N251" s="239"/>
      <c r="O251" s="78"/>
      <c r="P251" s="78"/>
      <c r="Q251" s="78"/>
      <c r="R251" s="78"/>
      <c r="S251" s="78"/>
      <c r="T251" s="79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T251" s="19" t="s">
        <v>1053</v>
      </c>
      <c r="AU251" s="19" t="s">
        <v>171</v>
      </c>
    </row>
    <row r="252" s="2" customFormat="1" ht="21.75" customHeight="1">
      <c r="A252" s="38"/>
      <c r="B252" s="177"/>
      <c r="C252" s="201" t="s">
        <v>725</v>
      </c>
      <c r="D252" s="201" t="s">
        <v>201</v>
      </c>
      <c r="E252" s="202" t="s">
        <v>4969</v>
      </c>
      <c r="F252" s="203" t="s">
        <v>4970</v>
      </c>
      <c r="G252" s="204" t="s">
        <v>216</v>
      </c>
      <c r="H252" s="205">
        <v>10</v>
      </c>
      <c r="I252" s="206"/>
      <c r="J252" s="207">
        <f>ROUND(I252*H252,2)</f>
        <v>0</v>
      </c>
      <c r="K252" s="208"/>
      <c r="L252" s="209"/>
      <c r="M252" s="210" t="s">
        <v>1</v>
      </c>
      <c r="N252" s="211" t="s">
        <v>42</v>
      </c>
      <c r="O252" s="78"/>
      <c r="P252" s="188">
        <f>O252*H252</f>
        <v>0</v>
      </c>
      <c r="Q252" s="188">
        <v>0</v>
      </c>
      <c r="R252" s="188">
        <f>Q252*H252</f>
        <v>0</v>
      </c>
      <c r="S252" s="188">
        <v>0</v>
      </c>
      <c r="T252" s="189">
        <f>S252*H252</f>
        <v>0</v>
      </c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R252" s="190" t="s">
        <v>103</v>
      </c>
      <c r="AT252" s="190" t="s">
        <v>201</v>
      </c>
      <c r="AU252" s="190" t="s">
        <v>171</v>
      </c>
      <c r="AY252" s="19" t="s">
        <v>165</v>
      </c>
      <c r="BE252" s="191">
        <f>IF(N252="základná",J252,0)</f>
        <v>0</v>
      </c>
      <c r="BF252" s="191">
        <f>IF(N252="znížená",J252,0)</f>
        <v>0</v>
      </c>
      <c r="BG252" s="191">
        <f>IF(N252="zákl. prenesená",J252,0)</f>
        <v>0</v>
      </c>
      <c r="BH252" s="191">
        <f>IF(N252="zníž. prenesená",J252,0)</f>
        <v>0</v>
      </c>
      <c r="BI252" s="191">
        <f>IF(N252="nulová",J252,0)</f>
        <v>0</v>
      </c>
      <c r="BJ252" s="19" t="s">
        <v>171</v>
      </c>
      <c r="BK252" s="191">
        <f>ROUND(I252*H252,2)</f>
        <v>0</v>
      </c>
      <c r="BL252" s="19" t="s">
        <v>91</v>
      </c>
      <c r="BM252" s="190" t="s">
        <v>5148</v>
      </c>
    </row>
    <row r="253" s="2" customFormat="1">
      <c r="A253" s="38"/>
      <c r="B253" s="39"/>
      <c r="C253" s="38"/>
      <c r="D253" s="193" t="s">
        <v>1053</v>
      </c>
      <c r="E253" s="38"/>
      <c r="F253" s="236" t="s">
        <v>4972</v>
      </c>
      <c r="G253" s="38"/>
      <c r="H253" s="38"/>
      <c r="I253" s="237"/>
      <c r="J253" s="38"/>
      <c r="K253" s="38"/>
      <c r="L253" s="39"/>
      <c r="M253" s="238"/>
      <c r="N253" s="239"/>
      <c r="O253" s="78"/>
      <c r="P253" s="78"/>
      <c r="Q253" s="78"/>
      <c r="R253" s="78"/>
      <c r="S253" s="78"/>
      <c r="T253" s="79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T253" s="19" t="s">
        <v>1053</v>
      </c>
      <c r="AU253" s="19" t="s">
        <v>171</v>
      </c>
    </row>
    <row r="254" s="2" customFormat="1" ht="16.5" customHeight="1">
      <c r="A254" s="38"/>
      <c r="B254" s="177"/>
      <c r="C254" s="201" t="s">
        <v>730</v>
      </c>
      <c r="D254" s="201" t="s">
        <v>201</v>
      </c>
      <c r="E254" s="202" t="s">
        <v>5149</v>
      </c>
      <c r="F254" s="203" t="s">
        <v>5150</v>
      </c>
      <c r="G254" s="204" t="s">
        <v>216</v>
      </c>
      <c r="H254" s="205">
        <v>17</v>
      </c>
      <c r="I254" s="206"/>
      <c r="J254" s="207">
        <f>ROUND(I254*H254,2)</f>
        <v>0</v>
      </c>
      <c r="K254" s="208"/>
      <c r="L254" s="209"/>
      <c r="M254" s="210" t="s">
        <v>1</v>
      </c>
      <c r="N254" s="211" t="s">
        <v>42</v>
      </c>
      <c r="O254" s="78"/>
      <c r="P254" s="188">
        <f>O254*H254</f>
        <v>0</v>
      </c>
      <c r="Q254" s="188">
        <v>0</v>
      </c>
      <c r="R254" s="188">
        <f>Q254*H254</f>
        <v>0</v>
      </c>
      <c r="S254" s="188">
        <v>0</v>
      </c>
      <c r="T254" s="189">
        <f>S254*H254</f>
        <v>0</v>
      </c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R254" s="190" t="s">
        <v>103</v>
      </c>
      <c r="AT254" s="190" t="s">
        <v>201</v>
      </c>
      <c r="AU254" s="190" t="s">
        <v>171</v>
      </c>
      <c r="AY254" s="19" t="s">
        <v>165</v>
      </c>
      <c r="BE254" s="191">
        <f>IF(N254="základná",J254,0)</f>
        <v>0</v>
      </c>
      <c r="BF254" s="191">
        <f>IF(N254="znížená",J254,0)</f>
        <v>0</v>
      </c>
      <c r="BG254" s="191">
        <f>IF(N254="zákl. prenesená",J254,0)</f>
        <v>0</v>
      </c>
      <c r="BH254" s="191">
        <f>IF(N254="zníž. prenesená",J254,0)</f>
        <v>0</v>
      </c>
      <c r="BI254" s="191">
        <f>IF(N254="nulová",J254,0)</f>
        <v>0</v>
      </c>
      <c r="BJ254" s="19" t="s">
        <v>171</v>
      </c>
      <c r="BK254" s="191">
        <f>ROUND(I254*H254,2)</f>
        <v>0</v>
      </c>
      <c r="BL254" s="19" t="s">
        <v>91</v>
      </c>
      <c r="BM254" s="190" t="s">
        <v>5151</v>
      </c>
    </row>
    <row r="255" s="2" customFormat="1" ht="16.5" customHeight="1">
      <c r="A255" s="38"/>
      <c r="B255" s="177"/>
      <c r="C255" s="201" t="s">
        <v>734</v>
      </c>
      <c r="D255" s="201" t="s">
        <v>201</v>
      </c>
      <c r="E255" s="202" t="s">
        <v>5099</v>
      </c>
      <c r="F255" s="203" t="s">
        <v>5100</v>
      </c>
      <c r="G255" s="204" t="s">
        <v>216</v>
      </c>
      <c r="H255" s="205">
        <v>3</v>
      </c>
      <c r="I255" s="206"/>
      <c r="J255" s="207">
        <f>ROUND(I255*H255,2)</f>
        <v>0</v>
      </c>
      <c r="K255" s="208"/>
      <c r="L255" s="209"/>
      <c r="M255" s="210" t="s">
        <v>1</v>
      </c>
      <c r="N255" s="211" t="s">
        <v>42</v>
      </c>
      <c r="O255" s="78"/>
      <c r="P255" s="188">
        <f>O255*H255</f>
        <v>0</v>
      </c>
      <c r="Q255" s="188">
        <v>0</v>
      </c>
      <c r="R255" s="188">
        <f>Q255*H255</f>
        <v>0</v>
      </c>
      <c r="S255" s="188">
        <v>0</v>
      </c>
      <c r="T255" s="189">
        <f>S255*H255</f>
        <v>0</v>
      </c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R255" s="190" t="s">
        <v>103</v>
      </c>
      <c r="AT255" s="190" t="s">
        <v>201</v>
      </c>
      <c r="AU255" s="190" t="s">
        <v>171</v>
      </c>
      <c r="AY255" s="19" t="s">
        <v>165</v>
      </c>
      <c r="BE255" s="191">
        <f>IF(N255="základná",J255,0)</f>
        <v>0</v>
      </c>
      <c r="BF255" s="191">
        <f>IF(N255="znížená",J255,0)</f>
        <v>0</v>
      </c>
      <c r="BG255" s="191">
        <f>IF(N255="zákl. prenesená",J255,0)</f>
        <v>0</v>
      </c>
      <c r="BH255" s="191">
        <f>IF(N255="zníž. prenesená",J255,0)</f>
        <v>0</v>
      </c>
      <c r="BI255" s="191">
        <f>IF(N255="nulová",J255,0)</f>
        <v>0</v>
      </c>
      <c r="BJ255" s="19" t="s">
        <v>171</v>
      </c>
      <c r="BK255" s="191">
        <f>ROUND(I255*H255,2)</f>
        <v>0</v>
      </c>
      <c r="BL255" s="19" t="s">
        <v>91</v>
      </c>
      <c r="BM255" s="190" t="s">
        <v>5152</v>
      </c>
    </row>
    <row r="256" s="2" customFormat="1">
      <c r="A256" s="38"/>
      <c r="B256" s="39"/>
      <c r="C256" s="38"/>
      <c r="D256" s="193" t="s">
        <v>1053</v>
      </c>
      <c r="E256" s="38"/>
      <c r="F256" s="236" t="s">
        <v>4976</v>
      </c>
      <c r="G256" s="38"/>
      <c r="H256" s="38"/>
      <c r="I256" s="237"/>
      <c r="J256" s="38"/>
      <c r="K256" s="38"/>
      <c r="L256" s="39"/>
      <c r="M256" s="238"/>
      <c r="N256" s="239"/>
      <c r="O256" s="78"/>
      <c r="P256" s="78"/>
      <c r="Q256" s="78"/>
      <c r="R256" s="78"/>
      <c r="S256" s="78"/>
      <c r="T256" s="79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T256" s="19" t="s">
        <v>1053</v>
      </c>
      <c r="AU256" s="19" t="s">
        <v>171</v>
      </c>
    </row>
    <row r="257" s="2" customFormat="1" ht="16.5" customHeight="1">
      <c r="A257" s="38"/>
      <c r="B257" s="177"/>
      <c r="C257" s="201" t="s">
        <v>738</v>
      </c>
      <c r="D257" s="201" t="s">
        <v>201</v>
      </c>
      <c r="E257" s="202" t="s">
        <v>4980</v>
      </c>
      <c r="F257" s="203" t="s">
        <v>4981</v>
      </c>
      <c r="G257" s="204" t="s">
        <v>216</v>
      </c>
      <c r="H257" s="205">
        <v>1</v>
      </c>
      <c r="I257" s="206"/>
      <c r="J257" s="207">
        <f>ROUND(I257*H257,2)</f>
        <v>0</v>
      </c>
      <c r="K257" s="208"/>
      <c r="L257" s="209"/>
      <c r="M257" s="210" t="s">
        <v>1</v>
      </c>
      <c r="N257" s="211" t="s">
        <v>42</v>
      </c>
      <c r="O257" s="78"/>
      <c r="P257" s="188">
        <f>O257*H257</f>
        <v>0</v>
      </c>
      <c r="Q257" s="188">
        <v>0</v>
      </c>
      <c r="R257" s="188">
        <f>Q257*H257</f>
        <v>0</v>
      </c>
      <c r="S257" s="188">
        <v>0</v>
      </c>
      <c r="T257" s="189">
        <f>S257*H257</f>
        <v>0</v>
      </c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R257" s="190" t="s">
        <v>103</v>
      </c>
      <c r="AT257" s="190" t="s">
        <v>201</v>
      </c>
      <c r="AU257" s="190" t="s">
        <v>171</v>
      </c>
      <c r="AY257" s="19" t="s">
        <v>165</v>
      </c>
      <c r="BE257" s="191">
        <f>IF(N257="základná",J257,0)</f>
        <v>0</v>
      </c>
      <c r="BF257" s="191">
        <f>IF(N257="znížená",J257,0)</f>
        <v>0</v>
      </c>
      <c r="BG257" s="191">
        <f>IF(N257="zákl. prenesená",J257,0)</f>
        <v>0</v>
      </c>
      <c r="BH257" s="191">
        <f>IF(N257="zníž. prenesená",J257,0)</f>
        <v>0</v>
      </c>
      <c r="BI257" s="191">
        <f>IF(N257="nulová",J257,0)</f>
        <v>0</v>
      </c>
      <c r="BJ257" s="19" t="s">
        <v>171</v>
      </c>
      <c r="BK257" s="191">
        <f>ROUND(I257*H257,2)</f>
        <v>0</v>
      </c>
      <c r="BL257" s="19" t="s">
        <v>91</v>
      </c>
      <c r="BM257" s="190" t="s">
        <v>5153</v>
      </c>
    </row>
    <row r="258" s="2" customFormat="1">
      <c r="A258" s="38"/>
      <c r="B258" s="39"/>
      <c r="C258" s="38"/>
      <c r="D258" s="193" t="s">
        <v>1053</v>
      </c>
      <c r="E258" s="38"/>
      <c r="F258" s="236" t="s">
        <v>5154</v>
      </c>
      <c r="G258" s="38"/>
      <c r="H258" s="38"/>
      <c r="I258" s="237"/>
      <c r="J258" s="38"/>
      <c r="K258" s="38"/>
      <c r="L258" s="39"/>
      <c r="M258" s="238"/>
      <c r="N258" s="239"/>
      <c r="O258" s="78"/>
      <c r="P258" s="78"/>
      <c r="Q258" s="78"/>
      <c r="R258" s="78"/>
      <c r="S258" s="78"/>
      <c r="T258" s="79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T258" s="19" t="s">
        <v>1053</v>
      </c>
      <c r="AU258" s="19" t="s">
        <v>171</v>
      </c>
    </row>
    <row r="259" s="2" customFormat="1" ht="16.5" customHeight="1">
      <c r="A259" s="38"/>
      <c r="B259" s="177"/>
      <c r="C259" s="201" t="s">
        <v>742</v>
      </c>
      <c r="D259" s="201" t="s">
        <v>201</v>
      </c>
      <c r="E259" s="202" t="s">
        <v>5155</v>
      </c>
      <c r="F259" s="203" t="s">
        <v>5156</v>
      </c>
      <c r="G259" s="204" t="s">
        <v>216</v>
      </c>
      <c r="H259" s="205">
        <v>5</v>
      </c>
      <c r="I259" s="206"/>
      <c r="J259" s="207">
        <f>ROUND(I259*H259,2)</f>
        <v>0</v>
      </c>
      <c r="K259" s="208"/>
      <c r="L259" s="209"/>
      <c r="M259" s="210" t="s">
        <v>1</v>
      </c>
      <c r="N259" s="211" t="s">
        <v>42</v>
      </c>
      <c r="O259" s="78"/>
      <c r="P259" s="188">
        <f>O259*H259</f>
        <v>0</v>
      </c>
      <c r="Q259" s="188">
        <v>0</v>
      </c>
      <c r="R259" s="188">
        <f>Q259*H259</f>
        <v>0</v>
      </c>
      <c r="S259" s="188">
        <v>0</v>
      </c>
      <c r="T259" s="189">
        <f>S259*H259</f>
        <v>0</v>
      </c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R259" s="190" t="s">
        <v>103</v>
      </c>
      <c r="AT259" s="190" t="s">
        <v>201</v>
      </c>
      <c r="AU259" s="190" t="s">
        <v>171</v>
      </c>
      <c r="AY259" s="19" t="s">
        <v>165</v>
      </c>
      <c r="BE259" s="191">
        <f>IF(N259="základná",J259,0)</f>
        <v>0</v>
      </c>
      <c r="BF259" s="191">
        <f>IF(N259="znížená",J259,0)</f>
        <v>0</v>
      </c>
      <c r="BG259" s="191">
        <f>IF(N259="zákl. prenesená",J259,0)</f>
        <v>0</v>
      </c>
      <c r="BH259" s="191">
        <f>IF(N259="zníž. prenesená",J259,0)</f>
        <v>0</v>
      </c>
      <c r="BI259" s="191">
        <f>IF(N259="nulová",J259,0)</f>
        <v>0</v>
      </c>
      <c r="BJ259" s="19" t="s">
        <v>171</v>
      </c>
      <c r="BK259" s="191">
        <f>ROUND(I259*H259,2)</f>
        <v>0</v>
      </c>
      <c r="BL259" s="19" t="s">
        <v>91</v>
      </c>
      <c r="BM259" s="190" t="s">
        <v>5157</v>
      </c>
    </row>
    <row r="260" s="2" customFormat="1">
      <c r="A260" s="38"/>
      <c r="B260" s="39"/>
      <c r="C260" s="38"/>
      <c r="D260" s="193" t="s">
        <v>1053</v>
      </c>
      <c r="E260" s="38"/>
      <c r="F260" s="236" t="s">
        <v>4958</v>
      </c>
      <c r="G260" s="38"/>
      <c r="H260" s="38"/>
      <c r="I260" s="237"/>
      <c r="J260" s="38"/>
      <c r="K260" s="38"/>
      <c r="L260" s="39"/>
      <c r="M260" s="238"/>
      <c r="N260" s="239"/>
      <c r="O260" s="78"/>
      <c r="P260" s="78"/>
      <c r="Q260" s="78"/>
      <c r="R260" s="78"/>
      <c r="S260" s="78"/>
      <c r="T260" s="79"/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T260" s="19" t="s">
        <v>1053</v>
      </c>
      <c r="AU260" s="19" t="s">
        <v>171</v>
      </c>
    </row>
    <row r="261" s="2" customFormat="1" ht="21.75" customHeight="1">
      <c r="A261" s="38"/>
      <c r="B261" s="177"/>
      <c r="C261" s="201" t="s">
        <v>746</v>
      </c>
      <c r="D261" s="201" t="s">
        <v>201</v>
      </c>
      <c r="E261" s="202" t="s">
        <v>5127</v>
      </c>
      <c r="F261" s="203" t="s">
        <v>5054</v>
      </c>
      <c r="G261" s="204" t="s">
        <v>5128</v>
      </c>
      <c r="H261" s="205">
        <v>225</v>
      </c>
      <c r="I261" s="206"/>
      <c r="J261" s="207">
        <f>ROUND(I261*H261,2)</f>
        <v>0</v>
      </c>
      <c r="K261" s="208"/>
      <c r="L261" s="209"/>
      <c r="M261" s="210" t="s">
        <v>1</v>
      </c>
      <c r="N261" s="211" t="s">
        <v>42</v>
      </c>
      <c r="O261" s="78"/>
      <c r="P261" s="188">
        <f>O261*H261</f>
        <v>0</v>
      </c>
      <c r="Q261" s="188">
        <v>0</v>
      </c>
      <c r="R261" s="188">
        <f>Q261*H261</f>
        <v>0</v>
      </c>
      <c r="S261" s="188">
        <v>0</v>
      </c>
      <c r="T261" s="189">
        <f>S261*H261</f>
        <v>0</v>
      </c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R261" s="190" t="s">
        <v>103</v>
      </c>
      <c r="AT261" s="190" t="s">
        <v>201</v>
      </c>
      <c r="AU261" s="190" t="s">
        <v>171</v>
      </c>
      <c r="AY261" s="19" t="s">
        <v>165</v>
      </c>
      <c r="BE261" s="191">
        <f>IF(N261="základná",J261,0)</f>
        <v>0</v>
      </c>
      <c r="BF261" s="191">
        <f>IF(N261="znížená",J261,0)</f>
        <v>0</v>
      </c>
      <c r="BG261" s="191">
        <f>IF(N261="zákl. prenesená",J261,0)</f>
        <v>0</v>
      </c>
      <c r="BH261" s="191">
        <f>IF(N261="zníž. prenesená",J261,0)</f>
        <v>0</v>
      </c>
      <c r="BI261" s="191">
        <f>IF(N261="nulová",J261,0)</f>
        <v>0</v>
      </c>
      <c r="BJ261" s="19" t="s">
        <v>171</v>
      </c>
      <c r="BK261" s="191">
        <f>ROUND(I261*H261,2)</f>
        <v>0</v>
      </c>
      <c r="BL261" s="19" t="s">
        <v>91</v>
      </c>
      <c r="BM261" s="190" t="s">
        <v>5158</v>
      </c>
    </row>
    <row r="262" s="2" customFormat="1" ht="16.5" customHeight="1">
      <c r="A262" s="38"/>
      <c r="B262" s="177"/>
      <c r="C262" s="201" t="s">
        <v>751</v>
      </c>
      <c r="D262" s="201" t="s">
        <v>201</v>
      </c>
      <c r="E262" s="202" t="s">
        <v>5130</v>
      </c>
      <c r="F262" s="203" t="s">
        <v>5057</v>
      </c>
      <c r="G262" s="204" t="s">
        <v>5128</v>
      </c>
      <c r="H262" s="205">
        <v>225</v>
      </c>
      <c r="I262" s="206"/>
      <c r="J262" s="207">
        <f>ROUND(I262*H262,2)</f>
        <v>0</v>
      </c>
      <c r="K262" s="208"/>
      <c r="L262" s="209"/>
      <c r="M262" s="210" t="s">
        <v>1</v>
      </c>
      <c r="N262" s="211" t="s">
        <v>42</v>
      </c>
      <c r="O262" s="78"/>
      <c r="P262" s="188">
        <f>O262*H262</f>
        <v>0</v>
      </c>
      <c r="Q262" s="188">
        <v>0</v>
      </c>
      <c r="R262" s="188">
        <f>Q262*H262</f>
        <v>0</v>
      </c>
      <c r="S262" s="188">
        <v>0</v>
      </c>
      <c r="T262" s="189">
        <f>S262*H262</f>
        <v>0</v>
      </c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R262" s="190" t="s">
        <v>103</v>
      </c>
      <c r="AT262" s="190" t="s">
        <v>201</v>
      </c>
      <c r="AU262" s="190" t="s">
        <v>171</v>
      </c>
      <c r="AY262" s="19" t="s">
        <v>165</v>
      </c>
      <c r="BE262" s="191">
        <f>IF(N262="základná",J262,0)</f>
        <v>0</v>
      </c>
      <c r="BF262" s="191">
        <f>IF(N262="znížená",J262,0)</f>
        <v>0</v>
      </c>
      <c r="BG262" s="191">
        <f>IF(N262="zákl. prenesená",J262,0)</f>
        <v>0</v>
      </c>
      <c r="BH262" s="191">
        <f>IF(N262="zníž. prenesená",J262,0)</f>
        <v>0</v>
      </c>
      <c r="BI262" s="191">
        <f>IF(N262="nulová",J262,0)</f>
        <v>0</v>
      </c>
      <c r="BJ262" s="19" t="s">
        <v>171</v>
      </c>
      <c r="BK262" s="191">
        <f>ROUND(I262*H262,2)</f>
        <v>0</v>
      </c>
      <c r="BL262" s="19" t="s">
        <v>91</v>
      </c>
      <c r="BM262" s="190" t="s">
        <v>5159</v>
      </c>
    </row>
    <row r="263" s="2" customFormat="1">
      <c r="A263" s="38"/>
      <c r="B263" s="39"/>
      <c r="C263" s="38"/>
      <c r="D263" s="193" t="s">
        <v>1053</v>
      </c>
      <c r="E263" s="38"/>
      <c r="F263" s="236" t="s">
        <v>5059</v>
      </c>
      <c r="G263" s="38"/>
      <c r="H263" s="38"/>
      <c r="I263" s="237"/>
      <c r="J263" s="38"/>
      <c r="K263" s="38"/>
      <c r="L263" s="39"/>
      <c r="M263" s="238"/>
      <c r="N263" s="239"/>
      <c r="O263" s="78"/>
      <c r="P263" s="78"/>
      <c r="Q263" s="78"/>
      <c r="R263" s="78"/>
      <c r="S263" s="78"/>
      <c r="T263" s="79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T263" s="19" t="s">
        <v>1053</v>
      </c>
      <c r="AU263" s="19" t="s">
        <v>171</v>
      </c>
    </row>
    <row r="264" s="2" customFormat="1" ht="16.5" customHeight="1">
      <c r="A264" s="38"/>
      <c r="B264" s="177"/>
      <c r="C264" s="201" t="s">
        <v>767</v>
      </c>
      <c r="D264" s="201" t="s">
        <v>201</v>
      </c>
      <c r="E264" s="202" t="s">
        <v>5132</v>
      </c>
      <c r="F264" s="203" t="s">
        <v>5061</v>
      </c>
      <c r="G264" s="204" t="s">
        <v>5128</v>
      </c>
      <c r="H264" s="205">
        <v>225</v>
      </c>
      <c r="I264" s="206"/>
      <c r="J264" s="207">
        <f>ROUND(I264*H264,2)</f>
        <v>0</v>
      </c>
      <c r="K264" s="208"/>
      <c r="L264" s="209"/>
      <c r="M264" s="210" t="s">
        <v>1</v>
      </c>
      <c r="N264" s="211" t="s">
        <v>42</v>
      </c>
      <c r="O264" s="78"/>
      <c r="P264" s="188">
        <f>O264*H264</f>
        <v>0</v>
      </c>
      <c r="Q264" s="188">
        <v>0</v>
      </c>
      <c r="R264" s="188">
        <f>Q264*H264</f>
        <v>0</v>
      </c>
      <c r="S264" s="188">
        <v>0</v>
      </c>
      <c r="T264" s="189">
        <f>S264*H264</f>
        <v>0</v>
      </c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R264" s="190" t="s">
        <v>103</v>
      </c>
      <c r="AT264" s="190" t="s">
        <v>201</v>
      </c>
      <c r="AU264" s="190" t="s">
        <v>171</v>
      </c>
      <c r="AY264" s="19" t="s">
        <v>165</v>
      </c>
      <c r="BE264" s="191">
        <f>IF(N264="základná",J264,0)</f>
        <v>0</v>
      </c>
      <c r="BF264" s="191">
        <f>IF(N264="znížená",J264,0)</f>
        <v>0</v>
      </c>
      <c r="BG264" s="191">
        <f>IF(N264="zákl. prenesená",J264,0)</f>
        <v>0</v>
      </c>
      <c r="BH264" s="191">
        <f>IF(N264="zníž. prenesená",J264,0)</f>
        <v>0</v>
      </c>
      <c r="BI264" s="191">
        <f>IF(N264="nulová",J264,0)</f>
        <v>0</v>
      </c>
      <c r="BJ264" s="19" t="s">
        <v>171</v>
      </c>
      <c r="BK264" s="191">
        <f>ROUND(I264*H264,2)</f>
        <v>0</v>
      </c>
      <c r="BL264" s="19" t="s">
        <v>91</v>
      </c>
      <c r="BM264" s="190" t="s">
        <v>5160</v>
      </c>
    </row>
    <row r="265" s="2" customFormat="1" ht="16.5" customHeight="1">
      <c r="A265" s="38"/>
      <c r="B265" s="177"/>
      <c r="C265" s="201" t="s">
        <v>775</v>
      </c>
      <c r="D265" s="201" t="s">
        <v>201</v>
      </c>
      <c r="E265" s="202" t="s">
        <v>5161</v>
      </c>
      <c r="F265" s="203" t="s">
        <v>5162</v>
      </c>
      <c r="G265" s="204" t="s">
        <v>216</v>
      </c>
      <c r="H265" s="205">
        <v>5</v>
      </c>
      <c r="I265" s="206"/>
      <c r="J265" s="207">
        <f>ROUND(I265*H265,2)</f>
        <v>0</v>
      </c>
      <c r="K265" s="208"/>
      <c r="L265" s="209"/>
      <c r="M265" s="210" t="s">
        <v>1</v>
      </c>
      <c r="N265" s="211" t="s">
        <v>42</v>
      </c>
      <c r="O265" s="78"/>
      <c r="P265" s="188">
        <f>O265*H265</f>
        <v>0</v>
      </c>
      <c r="Q265" s="188">
        <v>0</v>
      </c>
      <c r="R265" s="188">
        <f>Q265*H265</f>
        <v>0</v>
      </c>
      <c r="S265" s="188">
        <v>0</v>
      </c>
      <c r="T265" s="189">
        <f>S265*H265</f>
        <v>0</v>
      </c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R265" s="190" t="s">
        <v>103</v>
      </c>
      <c r="AT265" s="190" t="s">
        <v>201</v>
      </c>
      <c r="AU265" s="190" t="s">
        <v>171</v>
      </c>
      <c r="AY265" s="19" t="s">
        <v>165</v>
      </c>
      <c r="BE265" s="191">
        <f>IF(N265="základná",J265,0)</f>
        <v>0</v>
      </c>
      <c r="BF265" s="191">
        <f>IF(N265="znížená",J265,0)</f>
        <v>0</v>
      </c>
      <c r="BG265" s="191">
        <f>IF(N265="zákl. prenesená",J265,0)</f>
        <v>0</v>
      </c>
      <c r="BH265" s="191">
        <f>IF(N265="zníž. prenesená",J265,0)</f>
        <v>0</v>
      </c>
      <c r="BI265" s="191">
        <f>IF(N265="nulová",J265,0)</f>
        <v>0</v>
      </c>
      <c r="BJ265" s="19" t="s">
        <v>171</v>
      </c>
      <c r="BK265" s="191">
        <f>ROUND(I265*H265,2)</f>
        <v>0</v>
      </c>
      <c r="BL265" s="19" t="s">
        <v>91</v>
      </c>
      <c r="BM265" s="190" t="s">
        <v>5163</v>
      </c>
    </row>
    <row r="266" s="2" customFormat="1">
      <c r="A266" s="38"/>
      <c r="B266" s="39"/>
      <c r="C266" s="38"/>
      <c r="D266" s="193" t="s">
        <v>1053</v>
      </c>
      <c r="E266" s="38"/>
      <c r="F266" s="236" t="s">
        <v>4958</v>
      </c>
      <c r="G266" s="38"/>
      <c r="H266" s="38"/>
      <c r="I266" s="237"/>
      <c r="J266" s="38"/>
      <c r="K266" s="38"/>
      <c r="L266" s="39"/>
      <c r="M266" s="238"/>
      <c r="N266" s="239"/>
      <c r="O266" s="78"/>
      <c r="P266" s="78"/>
      <c r="Q266" s="78"/>
      <c r="R266" s="78"/>
      <c r="S266" s="78"/>
      <c r="T266" s="79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T266" s="19" t="s">
        <v>1053</v>
      </c>
      <c r="AU266" s="19" t="s">
        <v>171</v>
      </c>
    </row>
    <row r="267" s="2" customFormat="1" ht="16.5" customHeight="1">
      <c r="A267" s="38"/>
      <c r="B267" s="177"/>
      <c r="C267" s="201" t="s">
        <v>782</v>
      </c>
      <c r="D267" s="201" t="s">
        <v>201</v>
      </c>
      <c r="E267" s="202" t="s">
        <v>5164</v>
      </c>
      <c r="F267" s="203" t="s">
        <v>5068</v>
      </c>
      <c r="G267" s="204" t="s">
        <v>216</v>
      </c>
      <c r="H267" s="205">
        <v>1</v>
      </c>
      <c r="I267" s="206"/>
      <c r="J267" s="207">
        <f>ROUND(I267*H267,2)</f>
        <v>0</v>
      </c>
      <c r="K267" s="208"/>
      <c r="L267" s="209"/>
      <c r="M267" s="210" t="s">
        <v>1</v>
      </c>
      <c r="N267" s="211" t="s">
        <v>42</v>
      </c>
      <c r="O267" s="78"/>
      <c r="P267" s="188">
        <f>O267*H267</f>
        <v>0</v>
      </c>
      <c r="Q267" s="188">
        <v>0</v>
      </c>
      <c r="R267" s="188">
        <f>Q267*H267</f>
        <v>0</v>
      </c>
      <c r="S267" s="188">
        <v>0</v>
      </c>
      <c r="T267" s="189">
        <f>S267*H267</f>
        <v>0</v>
      </c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R267" s="190" t="s">
        <v>103</v>
      </c>
      <c r="AT267" s="190" t="s">
        <v>201</v>
      </c>
      <c r="AU267" s="190" t="s">
        <v>171</v>
      </c>
      <c r="AY267" s="19" t="s">
        <v>165</v>
      </c>
      <c r="BE267" s="191">
        <f>IF(N267="základná",J267,0)</f>
        <v>0</v>
      </c>
      <c r="BF267" s="191">
        <f>IF(N267="znížená",J267,0)</f>
        <v>0</v>
      </c>
      <c r="BG267" s="191">
        <f>IF(N267="zákl. prenesená",J267,0)</f>
        <v>0</v>
      </c>
      <c r="BH267" s="191">
        <f>IF(N267="zníž. prenesená",J267,0)</f>
        <v>0</v>
      </c>
      <c r="BI267" s="191">
        <f>IF(N267="nulová",J267,0)</f>
        <v>0</v>
      </c>
      <c r="BJ267" s="19" t="s">
        <v>171</v>
      </c>
      <c r="BK267" s="191">
        <f>ROUND(I267*H267,2)</f>
        <v>0</v>
      </c>
      <c r="BL267" s="19" t="s">
        <v>91</v>
      </c>
      <c r="BM267" s="190" t="s">
        <v>5165</v>
      </c>
    </row>
    <row r="268" s="2" customFormat="1">
      <c r="A268" s="38"/>
      <c r="B268" s="39"/>
      <c r="C268" s="38"/>
      <c r="D268" s="193" t="s">
        <v>1053</v>
      </c>
      <c r="E268" s="38"/>
      <c r="F268" s="236" t="s">
        <v>4958</v>
      </c>
      <c r="G268" s="38"/>
      <c r="H268" s="38"/>
      <c r="I268" s="237"/>
      <c r="J268" s="38"/>
      <c r="K268" s="38"/>
      <c r="L268" s="39"/>
      <c r="M268" s="238"/>
      <c r="N268" s="239"/>
      <c r="O268" s="78"/>
      <c r="P268" s="78"/>
      <c r="Q268" s="78"/>
      <c r="R268" s="78"/>
      <c r="S268" s="78"/>
      <c r="T268" s="79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T268" s="19" t="s">
        <v>1053</v>
      </c>
      <c r="AU268" s="19" t="s">
        <v>171</v>
      </c>
    </row>
    <row r="269" s="12" customFormat="1" ht="22.8" customHeight="1">
      <c r="A269" s="12"/>
      <c r="B269" s="164"/>
      <c r="C269" s="12"/>
      <c r="D269" s="165" t="s">
        <v>75</v>
      </c>
      <c r="E269" s="175" t="s">
        <v>5166</v>
      </c>
      <c r="F269" s="175" t="s">
        <v>5167</v>
      </c>
      <c r="G269" s="12"/>
      <c r="H269" s="12"/>
      <c r="I269" s="167"/>
      <c r="J269" s="176">
        <f>BK269</f>
        <v>0</v>
      </c>
      <c r="K269" s="12"/>
      <c r="L269" s="164"/>
      <c r="M269" s="169"/>
      <c r="N269" s="170"/>
      <c r="O269" s="170"/>
      <c r="P269" s="171">
        <f>SUM(P270:P298)</f>
        <v>0</v>
      </c>
      <c r="Q269" s="170"/>
      <c r="R269" s="171">
        <f>SUM(R270:R298)</f>
        <v>0</v>
      </c>
      <c r="S269" s="170"/>
      <c r="T269" s="172">
        <f>SUM(T270:T298)</f>
        <v>0</v>
      </c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R269" s="165" t="s">
        <v>88</v>
      </c>
      <c r="AT269" s="173" t="s">
        <v>75</v>
      </c>
      <c r="AU269" s="173" t="s">
        <v>81</v>
      </c>
      <c r="AY269" s="165" t="s">
        <v>165</v>
      </c>
      <c r="BK269" s="174">
        <f>SUM(BK270:BK298)</f>
        <v>0</v>
      </c>
    </row>
    <row r="270" s="2" customFormat="1" ht="16.5" customHeight="1">
      <c r="A270" s="38"/>
      <c r="B270" s="177"/>
      <c r="C270" s="201" t="s">
        <v>789</v>
      </c>
      <c r="D270" s="201" t="s">
        <v>201</v>
      </c>
      <c r="E270" s="202" t="s">
        <v>4955</v>
      </c>
      <c r="F270" s="203" t="s">
        <v>4956</v>
      </c>
      <c r="G270" s="204" t="s">
        <v>222</v>
      </c>
      <c r="H270" s="205">
        <v>25</v>
      </c>
      <c r="I270" s="206"/>
      <c r="J270" s="207">
        <f>ROUND(I270*H270,2)</f>
        <v>0</v>
      </c>
      <c r="K270" s="208"/>
      <c r="L270" s="209"/>
      <c r="M270" s="210" t="s">
        <v>1</v>
      </c>
      <c r="N270" s="211" t="s">
        <v>42</v>
      </c>
      <c r="O270" s="78"/>
      <c r="P270" s="188">
        <f>O270*H270</f>
        <v>0</v>
      </c>
      <c r="Q270" s="188">
        <v>0</v>
      </c>
      <c r="R270" s="188">
        <f>Q270*H270</f>
        <v>0</v>
      </c>
      <c r="S270" s="188">
        <v>0</v>
      </c>
      <c r="T270" s="189">
        <f>S270*H270</f>
        <v>0</v>
      </c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R270" s="190" t="s">
        <v>103</v>
      </c>
      <c r="AT270" s="190" t="s">
        <v>201</v>
      </c>
      <c r="AU270" s="190" t="s">
        <v>171</v>
      </c>
      <c r="AY270" s="19" t="s">
        <v>165</v>
      </c>
      <c r="BE270" s="191">
        <f>IF(N270="základná",J270,0)</f>
        <v>0</v>
      </c>
      <c r="BF270" s="191">
        <f>IF(N270="znížená",J270,0)</f>
        <v>0</v>
      </c>
      <c r="BG270" s="191">
        <f>IF(N270="zákl. prenesená",J270,0)</f>
        <v>0</v>
      </c>
      <c r="BH270" s="191">
        <f>IF(N270="zníž. prenesená",J270,0)</f>
        <v>0</v>
      </c>
      <c r="BI270" s="191">
        <f>IF(N270="nulová",J270,0)</f>
        <v>0</v>
      </c>
      <c r="BJ270" s="19" t="s">
        <v>171</v>
      </c>
      <c r="BK270" s="191">
        <f>ROUND(I270*H270,2)</f>
        <v>0</v>
      </c>
      <c r="BL270" s="19" t="s">
        <v>91</v>
      </c>
      <c r="BM270" s="190" t="s">
        <v>5168</v>
      </c>
    </row>
    <row r="271" s="2" customFormat="1">
      <c r="A271" s="38"/>
      <c r="B271" s="39"/>
      <c r="C271" s="38"/>
      <c r="D271" s="193" t="s">
        <v>1053</v>
      </c>
      <c r="E271" s="38"/>
      <c r="F271" s="236" t="s">
        <v>4958</v>
      </c>
      <c r="G271" s="38"/>
      <c r="H271" s="38"/>
      <c r="I271" s="237"/>
      <c r="J271" s="38"/>
      <c r="K271" s="38"/>
      <c r="L271" s="39"/>
      <c r="M271" s="238"/>
      <c r="N271" s="239"/>
      <c r="O271" s="78"/>
      <c r="P271" s="78"/>
      <c r="Q271" s="78"/>
      <c r="R271" s="78"/>
      <c r="S271" s="78"/>
      <c r="T271" s="79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T271" s="19" t="s">
        <v>1053</v>
      </c>
      <c r="AU271" s="19" t="s">
        <v>171</v>
      </c>
    </row>
    <row r="272" s="2" customFormat="1" ht="16.5" customHeight="1">
      <c r="A272" s="38"/>
      <c r="B272" s="177"/>
      <c r="C272" s="201" t="s">
        <v>795</v>
      </c>
      <c r="D272" s="201" t="s">
        <v>201</v>
      </c>
      <c r="E272" s="202" t="s">
        <v>5138</v>
      </c>
      <c r="F272" s="203" t="s">
        <v>5139</v>
      </c>
      <c r="G272" s="204" t="s">
        <v>222</v>
      </c>
      <c r="H272" s="205">
        <v>75</v>
      </c>
      <c r="I272" s="206"/>
      <c r="J272" s="207">
        <f>ROUND(I272*H272,2)</f>
        <v>0</v>
      </c>
      <c r="K272" s="208"/>
      <c r="L272" s="209"/>
      <c r="M272" s="210" t="s">
        <v>1</v>
      </c>
      <c r="N272" s="211" t="s">
        <v>42</v>
      </c>
      <c r="O272" s="78"/>
      <c r="P272" s="188">
        <f>O272*H272</f>
        <v>0</v>
      </c>
      <c r="Q272" s="188">
        <v>0</v>
      </c>
      <c r="R272" s="188">
        <f>Q272*H272</f>
        <v>0</v>
      </c>
      <c r="S272" s="188">
        <v>0</v>
      </c>
      <c r="T272" s="189">
        <f>S272*H272</f>
        <v>0</v>
      </c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R272" s="190" t="s">
        <v>103</v>
      </c>
      <c r="AT272" s="190" t="s">
        <v>201</v>
      </c>
      <c r="AU272" s="190" t="s">
        <v>171</v>
      </c>
      <c r="AY272" s="19" t="s">
        <v>165</v>
      </c>
      <c r="BE272" s="191">
        <f>IF(N272="základná",J272,0)</f>
        <v>0</v>
      </c>
      <c r="BF272" s="191">
        <f>IF(N272="znížená",J272,0)</f>
        <v>0</v>
      </c>
      <c r="BG272" s="191">
        <f>IF(N272="zákl. prenesená",J272,0)</f>
        <v>0</v>
      </c>
      <c r="BH272" s="191">
        <f>IF(N272="zníž. prenesená",J272,0)</f>
        <v>0</v>
      </c>
      <c r="BI272" s="191">
        <f>IF(N272="nulová",J272,0)</f>
        <v>0</v>
      </c>
      <c r="BJ272" s="19" t="s">
        <v>171</v>
      </c>
      <c r="BK272" s="191">
        <f>ROUND(I272*H272,2)</f>
        <v>0</v>
      </c>
      <c r="BL272" s="19" t="s">
        <v>91</v>
      </c>
      <c r="BM272" s="190" t="s">
        <v>5169</v>
      </c>
    </row>
    <row r="273" s="2" customFormat="1">
      <c r="A273" s="38"/>
      <c r="B273" s="39"/>
      <c r="C273" s="38"/>
      <c r="D273" s="193" t="s">
        <v>1053</v>
      </c>
      <c r="E273" s="38"/>
      <c r="F273" s="236" t="s">
        <v>4958</v>
      </c>
      <c r="G273" s="38"/>
      <c r="H273" s="38"/>
      <c r="I273" s="237"/>
      <c r="J273" s="38"/>
      <c r="K273" s="38"/>
      <c r="L273" s="39"/>
      <c r="M273" s="238"/>
      <c r="N273" s="239"/>
      <c r="O273" s="78"/>
      <c r="P273" s="78"/>
      <c r="Q273" s="78"/>
      <c r="R273" s="78"/>
      <c r="S273" s="78"/>
      <c r="T273" s="79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T273" s="19" t="s">
        <v>1053</v>
      </c>
      <c r="AU273" s="19" t="s">
        <v>171</v>
      </c>
    </row>
    <row r="274" s="2" customFormat="1" ht="16.5" customHeight="1">
      <c r="A274" s="38"/>
      <c r="B274" s="177"/>
      <c r="C274" s="201" t="s">
        <v>799</v>
      </c>
      <c r="D274" s="201" t="s">
        <v>201</v>
      </c>
      <c r="E274" s="202" t="s">
        <v>4959</v>
      </c>
      <c r="F274" s="203" t="s">
        <v>4960</v>
      </c>
      <c r="G274" s="204" t="s">
        <v>222</v>
      </c>
      <c r="H274" s="205">
        <v>135</v>
      </c>
      <c r="I274" s="206"/>
      <c r="J274" s="207">
        <f>ROUND(I274*H274,2)</f>
        <v>0</v>
      </c>
      <c r="K274" s="208"/>
      <c r="L274" s="209"/>
      <c r="M274" s="210" t="s">
        <v>1</v>
      </c>
      <c r="N274" s="211" t="s">
        <v>42</v>
      </c>
      <c r="O274" s="78"/>
      <c r="P274" s="188">
        <f>O274*H274</f>
        <v>0</v>
      </c>
      <c r="Q274" s="188">
        <v>0</v>
      </c>
      <c r="R274" s="188">
        <f>Q274*H274</f>
        <v>0</v>
      </c>
      <c r="S274" s="188">
        <v>0</v>
      </c>
      <c r="T274" s="189">
        <f>S274*H274</f>
        <v>0</v>
      </c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R274" s="190" t="s">
        <v>103</v>
      </c>
      <c r="AT274" s="190" t="s">
        <v>201</v>
      </c>
      <c r="AU274" s="190" t="s">
        <v>171</v>
      </c>
      <c r="AY274" s="19" t="s">
        <v>165</v>
      </c>
      <c r="BE274" s="191">
        <f>IF(N274="základná",J274,0)</f>
        <v>0</v>
      </c>
      <c r="BF274" s="191">
        <f>IF(N274="znížená",J274,0)</f>
        <v>0</v>
      </c>
      <c r="BG274" s="191">
        <f>IF(N274="zákl. prenesená",J274,0)</f>
        <v>0</v>
      </c>
      <c r="BH274" s="191">
        <f>IF(N274="zníž. prenesená",J274,0)</f>
        <v>0</v>
      </c>
      <c r="BI274" s="191">
        <f>IF(N274="nulová",J274,0)</f>
        <v>0</v>
      </c>
      <c r="BJ274" s="19" t="s">
        <v>171</v>
      </c>
      <c r="BK274" s="191">
        <f>ROUND(I274*H274,2)</f>
        <v>0</v>
      </c>
      <c r="BL274" s="19" t="s">
        <v>91</v>
      </c>
      <c r="BM274" s="190" t="s">
        <v>5170</v>
      </c>
    </row>
    <row r="275" s="2" customFormat="1">
      <c r="A275" s="38"/>
      <c r="B275" s="39"/>
      <c r="C275" s="38"/>
      <c r="D275" s="193" t="s">
        <v>1053</v>
      </c>
      <c r="E275" s="38"/>
      <c r="F275" s="236" t="s">
        <v>4958</v>
      </c>
      <c r="G275" s="38"/>
      <c r="H275" s="38"/>
      <c r="I275" s="237"/>
      <c r="J275" s="38"/>
      <c r="K275" s="38"/>
      <c r="L275" s="39"/>
      <c r="M275" s="238"/>
      <c r="N275" s="239"/>
      <c r="O275" s="78"/>
      <c r="P275" s="78"/>
      <c r="Q275" s="78"/>
      <c r="R275" s="78"/>
      <c r="S275" s="78"/>
      <c r="T275" s="79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T275" s="19" t="s">
        <v>1053</v>
      </c>
      <c r="AU275" s="19" t="s">
        <v>171</v>
      </c>
    </row>
    <row r="276" s="2" customFormat="1" ht="16.5" customHeight="1">
      <c r="A276" s="38"/>
      <c r="B276" s="177"/>
      <c r="C276" s="201" t="s">
        <v>807</v>
      </c>
      <c r="D276" s="201" t="s">
        <v>201</v>
      </c>
      <c r="E276" s="202" t="s">
        <v>5171</v>
      </c>
      <c r="F276" s="203" t="s">
        <v>4963</v>
      </c>
      <c r="G276" s="204" t="s">
        <v>2853</v>
      </c>
      <c r="H276" s="205">
        <v>1</v>
      </c>
      <c r="I276" s="206"/>
      <c r="J276" s="207">
        <f>ROUND(I276*H276,2)</f>
        <v>0</v>
      </c>
      <c r="K276" s="208"/>
      <c r="L276" s="209"/>
      <c r="M276" s="210" t="s">
        <v>1</v>
      </c>
      <c r="N276" s="211" t="s">
        <v>42</v>
      </c>
      <c r="O276" s="78"/>
      <c r="P276" s="188">
        <f>O276*H276</f>
        <v>0</v>
      </c>
      <c r="Q276" s="188">
        <v>0</v>
      </c>
      <c r="R276" s="188">
        <f>Q276*H276</f>
        <v>0</v>
      </c>
      <c r="S276" s="188">
        <v>0</v>
      </c>
      <c r="T276" s="189">
        <f>S276*H276</f>
        <v>0</v>
      </c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R276" s="190" t="s">
        <v>103</v>
      </c>
      <c r="AT276" s="190" t="s">
        <v>201</v>
      </c>
      <c r="AU276" s="190" t="s">
        <v>171</v>
      </c>
      <c r="AY276" s="19" t="s">
        <v>165</v>
      </c>
      <c r="BE276" s="191">
        <f>IF(N276="základná",J276,0)</f>
        <v>0</v>
      </c>
      <c r="BF276" s="191">
        <f>IF(N276="znížená",J276,0)</f>
        <v>0</v>
      </c>
      <c r="BG276" s="191">
        <f>IF(N276="zákl. prenesená",J276,0)</f>
        <v>0</v>
      </c>
      <c r="BH276" s="191">
        <f>IF(N276="zníž. prenesená",J276,0)</f>
        <v>0</v>
      </c>
      <c r="BI276" s="191">
        <f>IF(N276="nulová",J276,0)</f>
        <v>0</v>
      </c>
      <c r="BJ276" s="19" t="s">
        <v>171</v>
      </c>
      <c r="BK276" s="191">
        <f>ROUND(I276*H276,2)</f>
        <v>0</v>
      </c>
      <c r="BL276" s="19" t="s">
        <v>91</v>
      </c>
      <c r="BM276" s="190" t="s">
        <v>5172</v>
      </c>
    </row>
    <row r="277" s="2" customFormat="1">
      <c r="A277" s="38"/>
      <c r="B277" s="39"/>
      <c r="C277" s="38"/>
      <c r="D277" s="193" t="s">
        <v>1053</v>
      </c>
      <c r="E277" s="38"/>
      <c r="F277" s="236" t="s">
        <v>4958</v>
      </c>
      <c r="G277" s="38"/>
      <c r="H277" s="38"/>
      <c r="I277" s="237"/>
      <c r="J277" s="38"/>
      <c r="K277" s="38"/>
      <c r="L277" s="39"/>
      <c r="M277" s="238"/>
      <c r="N277" s="239"/>
      <c r="O277" s="78"/>
      <c r="P277" s="78"/>
      <c r="Q277" s="78"/>
      <c r="R277" s="78"/>
      <c r="S277" s="78"/>
      <c r="T277" s="79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T277" s="19" t="s">
        <v>1053</v>
      </c>
      <c r="AU277" s="19" t="s">
        <v>171</v>
      </c>
    </row>
    <row r="278" s="2" customFormat="1" ht="16.5" customHeight="1">
      <c r="A278" s="38"/>
      <c r="B278" s="177"/>
      <c r="C278" s="201" t="s">
        <v>823</v>
      </c>
      <c r="D278" s="201" t="s">
        <v>201</v>
      </c>
      <c r="E278" s="202" t="s">
        <v>4965</v>
      </c>
      <c r="F278" s="203" t="s">
        <v>4966</v>
      </c>
      <c r="G278" s="204" t="s">
        <v>4967</v>
      </c>
      <c r="H278" s="205">
        <v>740</v>
      </c>
      <c r="I278" s="206"/>
      <c r="J278" s="207">
        <f>ROUND(I278*H278,2)</f>
        <v>0</v>
      </c>
      <c r="K278" s="208"/>
      <c r="L278" s="209"/>
      <c r="M278" s="210" t="s">
        <v>1</v>
      </c>
      <c r="N278" s="211" t="s">
        <v>42</v>
      </c>
      <c r="O278" s="78"/>
      <c r="P278" s="188">
        <f>O278*H278</f>
        <v>0</v>
      </c>
      <c r="Q278" s="188">
        <v>0</v>
      </c>
      <c r="R278" s="188">
        <f>Q278*H278</f>
        <v>0</v>
      </c>
      <c r="S278" s="188">
        <v>0</v>
      </c>
      <c r="T278" s="189">
        <f>S278*H278</f>
        <v>0</v>
      </c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R278" s="190" t="s">
        <v>103</v>
      </c>
      <c r="AT278" s="190" t="s">
        <v>201</v>
      </c>
      <c r="AU278" s="190" t="s">
        <v>171</v>
      </c>
      <c r="AY278" s="19" t="s">
        <v>165</v>
      </c>
      <c r="BE278" s="191">
        <f>IF(N278="základná",J278,0)</f>
        <v>0</v>
      </c>
      <c r="BF278" s="191">
        <f>IF(N278="znížená",J278,0)</f>
        <v>0</v>
      </c>
      <c r="BG278" s="191">
        <f>IF(N278="zákl. prenesená",J278,0)</f>
        <v>0</v>
      </c>
      <c r="BH278" s="191">
        <f>IF(N278="zníž. prenesená",J278,0)</f>
        <v>0</v>
      </c>
      <c r="BI278" s="191">
        <f>IF(N278="nulová",J278,0)</f>
        <v>0</v>
      </c>
      <c r="BJ278" s="19" t="s">
        <v>171</v>
      </c>
      <c r="BK278" s="191">
        <f>ROUND(I278*H278,2)</f>
        <v>0</v>
      </c>
      <c r="BL278" s="19" t="s">
        <v>91</v>
      </c>
      <c r="BM278" s="190" t="s">
        <v>5173</v>
      </c>
    </row>
    <row r="279" s="2" customFormat="1">
      <c r="A279" s="38"/>
      <c r="B279" s="39"/>
      <c r="C279" s="38"/>
      <c r="D279" s="193" t="s">
        <v>1053</v>
      </c>
      <c r="E279" s="38"/>
      <c r="F279" s="236" t="s">
        <v>4958</v>
      </c>
      <c r="G279" s="38"/>
      <c r="H279" s="38"/>
      <c r="I279" s="237"/>
      <c r="J279" s="38"/>
      <c r="K279" s="38"/>
      <c r="L279" s="39"/>
      <c r="M279" s="238"/>
      <c r="N279" s="239"/>
      <c r="O279" s="78"/>
      <c r="P279" s="78"/>
      <c r="Q279" s="78"/>
      <c r="R279" s="78"/>
      <c r="S279" s="78"/>
      <c r="T279" s="79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T279" s="19" t="s">
        <v>1053</v>
      </c>
      <c r="AU279" s="19" t="s">
        <v>171</v>
      </c>
    </row>
    <row r="280" s="2" customFormat="1" ht="21.75" customHeight="1">
      <c r="A280" s="38"/>
      <c r="B280" s="177"/>
      <c r="C280" s="201" t="s">
        <v>835</v>
      </c>
      <c r="D280" s="201" t="s">
        <v>201</v>
      </c>
      <c r="E280" s="202" t="s">
        <v>5145</v>
      </c>
      <c r="F280" s="203" t="s">
        <v>5146</v>
      </c>
      <c r="G280" s="204" t="s">
        <v>216</v>
      </c>
      <c r="H280" s="205">
        <v>8</v>
      </c>
      <c r="I280" s="206"/>
      <c r="J280" s="207">
        <f>ROUND(I280*H280,2)</f>
        <v>0</v>
      </c>
      <c r="K280" s="208"/>
      <c r="L280" s="209"/>
      <c r="M280" s="210" t="s">
        <v>1</v>
      </c>
      <c r="N280" s="211" t="s">
        <v>42</v>
      </c>
      <c r="O280" s="78"/>
      <c r="P280" s="188">
        <f>O280*H280</f>
        <v>0</v>
      </c>
      <c r="Q280" s="188">
        <v>0</v>
      </c>
      <c r="R280" s="188">
        <f>Q280*H280</f>
        <v>0</v>
      </c>
      <c r="S280" s="188">
        <v>0</v>
      </c>
      <c r="T280" s="189">
        <f>S280*H280</f>
        <v>0</v>
      </c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R280" s="190" t="s">
        <v>103</v>
      </c>
      <c r="AT280" s="190" t="s">
        <v>201</v>
      </c>
      <c r="AU280" s="190" t="s">
        <v>171</v>
      </c>
      <c r="AY280" s="19" t="s">
        <v>165</v>
      </c>
      <c r="BE280" s="191">
        <f>IF(N280="základná",J280,0)</f>
        <v>0</v>
      </c>
      <c r="BF280" s="191">
        <f>IF(N280="znížená",J280,0)</f>
        <v>0</v>
      </c>
      <c r="BG280" s="191">
        <f>IF(N280="zákl. prenesená",J280,0)</f>
        <v>0</v>
      </c>
      <c r="BH280" s="191">
        <f>IF(N280="zníž. prenesená",J280,0)</f>
        <v>0</v>
      </c>
      <c r="BI280" s="191">
        <f>IF(N280="nulová",J280,0)</f>
        <v>0</v>
      </c>
      <c r="BJ280" s="19" t="s">
        <v>171</v>
      </c>
      <c r="BK280" s="191">
        <f>ROUND(I280*H280,2)</f>
        <v>0</v>
      </c>
      <c r="BL280" s="19" t="s">
        <v>91</v>
      </c>
      <c r="BM280" s="190" t="s">
        <v>5174</v>
      </c>
    </row>
    <row r="281" s="2" customFormat="1">
      <c r="A281" s="38"/>
      <c r="B281" s="39"/>
      <c r="C281" s="38"/>
      <c r="D281" s="193" t="s">
        <v>1053</v>
      </c>
      <c r="E281" s="38"/>
      <c r="F281" s="236" t="s">
        <v>4972</v>
      </c>
      <c r="G281" s="38"/>
      <c r="H281" s="38"/>
      <c r="I281" s="237"/>
      <c r="J281" s="38"/>
      <c r="K281" s="38"/>
      <c r="L281" s="39"/>
      <c r="M281" s="238"/>
      <c r="N281" s="239"/>
      <c r="O281" s="78"/>
      <c r="P281" s="78"/>
      <c r="Q281" s="78"/>
      <c r="R281" s="78"/>
      <c r="S281" s="78"/>
      <c r="T281" s="79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T281" s="19" t="s">
        <v>1053</v>
      </c>
      <c r="AU281" s="19" t="s">
        <v>171</v>
      </c>
    </row>
    <row r="282" s="2" customFormat="1" ht="21.75" customHeight="1">
      <c r="A282" s="38"/>
      <c r="B282" s="177"/>
      <c r="C282" s="201" t="s">
        <v>840</v>
      </c>
      <c r="D282" s="201" t="s">
        <v>201</v>
      </c>
      <c r="E282" s="202" t="s">
        <v>4969</v>
      </c>
      <c r="F282" s="203" t="s">
        <v>4970</v>
      </c>
      <c r="G282" s="204" t="s">
        <v>216</v>
      </c>
      <c r="H282" s="205">
        <v>10</v>
      </c>
      <c r="I282" s="206"/>
      <c r="J282" s="207">
        <f>ROUND(I282*H282,2)</f>
        <v>0</v>
      </c>
      <c r="K282" s="208"/>
      <c r="L282" s="209"/>
      <c r="M282" s="210" t="s">
        <v>1</v>
      </c>
      <c r="N282" s="211" t="s">
        <v>42</v>
      </c>
      <c r="O282" s="78"/>
      <c r="P282" s="188">
        <f>O282*H282</f>
        <v>0</v>
      </c>
      <c r="Q282" s="188">
        <v>0</v>
      </c>
      <c r="R282" s="188">
        <f>Q282*H282</f>
        <v>0</v>
      </c>
      <c r="S282" s="188">
        <v>0</v>
      </c>
      <c r="T282" s="189">
        <f>S282*H282</f>
        <v>0</v>
      </c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R282" s="190" t="s">
        <v>103</v>
      </c>
      <c r="AT282" s="190" t="s">
        <v>201</v>
      </c>
      <c r="AU282" s="190" t="s">
        <v>171</v>
      </c>
      <c r="AY282" s="19" t="s">
        <v>165</v>
      </c>
      <c r="BE282" s="191">
        <f>IF(N282="základná",J282,0)</f>
        <v>0</v>
      </c>
      <c r="BF282" s="191">
        <f>IF(N282="znížená",J282,0)</f>
        <v>0</v>
      </c>
      <c r="BG282" s="191">
        <f>IF(N282="zákl. prenesená",J282,0)</f>
        <v>0</v>
      </c>
      <c r="BH282" s="191">
        <f>IF(N282="zníž. prenesená",J282,0)</f>
        <v>0</v>
      </c>
      <c r="BI282" s="191">
        <f>IF(N282="nulová",J282,0)</f>
        <v>0</v>
      </c>
      <c r="BJ282" s="19" t="s">
        <v>171</v>
      </c>
      <c r="BK282" s="191">
        <f>ROUND(I282*H282,2)</f>
        <v>0</v>
      </c>
      <c r="BL282" s="19" t="s">
        <v>91</v>
      </c>
      <c r="BM282" s="190" t="s">
        <v>5175</v>
      </c>
    </row>
    <row r="283" s="2" customFormat="1">
      <c r="A283" s="38"/>
      <c r="B283" s="39"/>
      <c r="C283" s="38"/>
      <c r="D283" s="193" t="s">
        <v>1053</v>
      </c>
      <c r="E283" s="38"/>
      <c r="F283" s="236" t="s">
        <v>4972</v>
      </c>
      <c r="G283" s="38"/>
      <c r="H283" s="38"/>
      <c r="I283" s="237"/>
      <c r="J283" s="38"/>
      <c r="K283" s="38"/>
      <c r="L283" s="39"/>
      <c r="M283" s="238"/>
      <c r="N283" s="239"/>
      <c r="O283" s="78"/>
      <c r="P283" s="78"/>
      <c r="Q283" s="78"/>
      <c r="R283" s="78"/>
      <c r="S283" s="78"/>
      <c r="T283" s="79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T283" s="19" t="s">
        <v>1053</v>
      </c>
      <c r="AU283" s="19" t="s">
        <v>171</v>
      </c>
    </row>
    <row r="284" s="2" customFormat="1" ht="16.5" customHeight="1">
      <c r="A284" s="38"/>
      <c r="B284" s="177"/>
      <c r="C284" s="201" t="s">
        <v>846</v>
      </c>
      <c r="D284" s="201" t="s">
        <v>201</v>
      </c>
      <c r="E284" s="202" t="s">
        <v>5149</v>
      </c>
      <c r="F284" s="203" t="s">
        <v>5150</v>
      </c>
      <c r="G284" s="204" t="s">
        <v>216</v>
      </c>
      <c r="H284" s="205">
        <v>17</v>
      </c>
      <c r="I284" s="206"/>
      <c r="J284" s="207">
        <f>ROUND(I284*H284,2)</f>
        <v>0</v>
      </c>
      <c r="K284" s="208"/>
      <c r="L284" s="209"/>
      <c r="M284" s="210" t="s">
        <v>1</v>
      </c>
      <c r="N284" s="211" t="s">
        <v>42</v>
      </c>
      <c r="O284" s="78"/>
      <c r="P284" s="188">
        <f>O284*H284</f>
        <v>0</v>
      </c>
      <c r="Q284" s="188">
        <v>0</v>
      </c>
      <c r="R284" s="188">
        <f>Q284*H284</f>
        <v>0</v>
      </c>
      <c r="S284" s="188">
        <v>0</v>
      </c>
      <c r="T284" s="189">
        <f>S284*H284</f>
        <v>0</v>
      </c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R284" s="190" t="s">
        <v>103</v>
      </c>
      <c r="AT284" s="190" t="s">
        <v>201</v>
      </c>
      <c r="AU284" s="190" t="s">
        <v>171</v>
      </c>
      <c r="AY284" s="19" t="s">
        <v>165</v>
      </c>
      <c r="BE284" s="191">
        <f>IF(N284="základná",J284,0)</f>
        <v>0</v>
      </c>
      <c r="BF284" s="191">
        <f>IF(N284="znížená",J284,0)</f>
        <v>0</v>
      </c>
      <c r="BG284" s="191">
        <f>IF(N284="zákl. prenesená",J284,0)</f>
        <v>0</v>
      </c>
      <c r="BH284" s="191">
        <f>IF(N284="zníž. prenesená",J284,0)</f>
        <v>0</v>
      </c>
      <c r="BI284" s="191">
        <f>IF(N284="nulová",J284,0)</f>
        <v>0</v>
      </c>
      <c r="BJ284" s="19" t="s">
        <v>171</v>
      </c>
      <c r="BK284" s="191">
        <f>ROUND(I284*H284,2)</f>
        <v>0</v>
      </c>
      <c r="BL284" s="19" t="s">
        <v>91</v>
      </c>
      <c r="BM284" s="190" t="s">
        <v>5176</v>
      </c>
    </row>
    <row r="285" s="2" customFormat="1" ht="16.5" customHeight="1">
      <c r="A285" s="38"/>
      <c r="B285" s="177"/>
      <c r="C285" s="201" t="s">
        <v>853</v>
      </c>
      <c r="D285" s="201" t="s">
        <v>201</v>
      </c>
      <c r="E285" s="202" t="s">
        <v>5099</v>
      </c>
      <c r="F285" s="203" t="s">
        <v>5100</v>
      </c>
      <c r="G285" s="204" t="s">
        <v>216</v>
      </c>
      <c r="H285" s="205">
        <v>3</v>
      </c>
      <c r="I285" s="206"/>
      <c r="J285" s="207">
        <f>ROUND(I285*H285,2)</f>
        <v>0</v>
      </c>
      <c r="K285" s="208"/>
      <c r="L285" s="209"/>
      <c r="M285" s="210" t="s">
        <v>1</v>
      </c>
      <c r="N285" s="211" t="s">
        <v>42</v>
      </c>
      <c r="O285" s="78"/>
      <c r="P285" s="188">
        <f>O285*H285</f>
        <v>0</v>
      </c>
      <c r="Q285" s="188">
        <v>0</v>
      </c>
      <c r="R285" s="188">
        <f>Q285*H285</f>
        <v>0</v>
      </c>
      <c r="S285" s="188">
        <v>0</v>
      </c>
      <c r="T285" s="189">
        <f>S285*H285</f>
        <v>0</v>
      </c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R285" s="190" t="s">
        <v>103</v>
      </c>
      <c r="AT285" s="190" t="s">
        <v>201</v>
      </c>
      <c r="AU285" s="190" t="s">
        <v>171</v>
      </c>
      <c r="AY285" s="19" t="s">
        <v>165</v>
      </c>
      <c r="BE285" s="191">
        <f>IF(N285="základná",J285,0)</f>
        <v>0</v>
      </c>
      <c r="BF285" s="191">
        <f>IF(N285="znížená",J285,0)</f>
        <v>0</v>
      </c>
      <c r="BG285" s="191">
        <f>IF(N285="zákl. prenesená",J285,0)</f>
        <v>0</v>
      </c>
      <c r="BH285" s="191">
        <f>IF(N285="zníž. prenesená",J285,0)</f>
        <v>0</v>
      </c>
      <c r="BI285" s="191">
        <f>IF(N285="nulová",J285,0)</f>
        <v>0</v>
      </c>
      <c r="BJ285" s="19" t="s">
        <v>171</v>
      </c>
      <c r="BK285" s="191">
        <f>ROUND(I285*H285,2)</f>
        <v>0</v>
      </c>
      <c r="BL285" s="19" t="s">
        <v>91</v>
      </c>
      <c r="BM285" s="190" t="s">
        <v>5177</v>
      </c>
    </row>
    <row r="286" s="2" customFormat="1">
      <c r="A286" s="38"/>
      <c r="B286" s="39"/>
      <c r="C286" s="38"/>
      <c r="D286" s="193" t="s">
        <v>1053</v>
      </c>
      <c r="E286" s="38"/>
      <c r="F286" s="236" t="s">
        <v>4976</v>
      </c>
      <c r="G286" s="38"/>
      <c r="H286" s="38"/>
      <c r="I286" s="237"/>
      <c r="J286" s="38"/>
      <c r="K286" s="38"/>
      <c r="L286" s="39"/>
      <c r="M286" s="238"/>
      <c r="N286" s="239"/>
      <c r="O286" s="78"/>
      <c r="P286" s="78"/>
      <c r="Q286" s="78"/>
      <c r="R286" s="78"/>
      <c r="S286" s="78"/>
      <c r="T286" s="79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T286" s="19" t="s">
        <v>1053</v>
      </c>
      <c r="AU286" s="19" t="s">
        <v>171</v>
      </c>
    </row>
    <row r="287" s="2" customFormat="1" ht="16.5" customHeight="1">
      <c r="A287" s="38"/>
      <c r="B287" s="177"/>
      <c r="C287" s="201" t="s">
        <v>860</v>
      </c>
      <c r="D287" s="201" t="s">
        <v>201</v>
      </c>
      <c r="E287" s="202" t="s">
        <v>4980</v>
      </c>
      <c r="F287" s="203" t="s">
        <v>4981</v>
      </c>
      <c r="G287" s="204" t="s">
        <v>216</v>
      </c>
      <c r="H287" s="205">
        <v>1</v>
      </c>
      <c r="I287" s="206"/>
      <c r="J287" s="207">
        <f>ROUND(I287*H287,2)</f>
        <v>0</v>
      </c>
      <c r="K287" s="208"/>
      <c r="L287" s="209"/>
      <c r="M287" s="210" t="s">
        <v>1</v>
      </c>
      <c r="N287" s="211" t="s">
        <v>42</v>
      </c>
      <c r="O287" s="78"/>
      <c r="P287" s="188">
        <f>O287*H287</f>
        <v>0</v>
      </c>
      <c r="Q287" s="188">
        <v>0</v>
      </c>
      <c r="R287" s="188">
        <f>Q287*H287</f>
        <v>0</v>
      </c>
      <c r="S287" s="188">
        <v>0</v>
      </c>
      <c r="T287" s="189">
        <f>S287*H287</f>
        <v>0</v>
      </c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R287" s="190" t="s">
        <v>103</v>
      </c>
      <c r="AT287" s="190" t="s">
        <v>201</v>
      </c>
      <c r="AU287" s="190" t="s">
        <v>171</v>
      </c>
      <c r="AY287" s="19" t="s">
        <v>165</v>
      </c>
      <c r="BE287" s="191">
        <f>IF(N287="základná",J287,0)</f>
        <v>0</v>
      </c>
      <c r="BF287" s="191">
        <f>IF(N287="znížená",J287,0)</f>
        <v>0</v>
      </c>
      <c r="BG287" s="191">
        <f>IF(N287="zákl. prenesená",J287,0)</f>
        <v>0</v>
      </c>
      <c r="BH287" s="191">
        <f>IF(N287="zníž. prenesená",J287,0)</f>
        <v>0</v>
      </c>
      <c r="BI287" s="191">
        <f>IF(N287="nulová",J287,0)</f>
        <v>0</v>
      </c>
      <c r="BJ287" s="19" t="s">
        <v>171</v>
      </c>
      <c r="BK287" s="191">
        <f>ROUND(I287*H287,2)</f>
        <v>0</v>
      </c>
      <c r="BL287" s="19" t="s">
        <v>91</v>
      </c>
      <c r="BM287" s="190" t="s">
        <v>5178</v>
      </c>
    </row>
    <row r="288" s="2" customFormat="1">
      <c r="A288" s="38"/>
      <c r="B288" s="39"/>
      <c r="C288" s="38"/>
      <c r="D288" s="193" t="s">
        <v>1053</v>
      </c>
      <c r="E288" s="38"/>
      <c r="F288" s="236" t="s">
        <v>5154</v>
      </c>
      <c r="G288" s="38"/>
      <c r="H288" s="38"/>
      <c r="I288" s="237"/>
      <c r="J288" s="38"/>
      <c r="K288" s="38"/>
      <c r="L288" s="39"/>
      <c r="M288" s="238"/>
      <c r="N288" s="239"/>
      <c r="O288" s="78"/>
      <c r="P288" s="78"/>
      <c r="Q288" s="78"/>
      <c r="R288" s="78"/>
      <c r="S288" s="78"/>
      <c r="T288" s="79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T288" s="19" t="s">
        <v>1053</v>
      </c>
      <c r="AU288" s="19" t="s">
        <v>171</v>
      </c>
    </row>
    <row r="289" s="2" customFormat="1" ht="16.5" customHeight="1">
      <c r="A289" s="38"/>
      <c r="B289" s="177"/>
      <c r="C289" s="201" t="s">
        <v>864</v>
      </c>
      <c r="D289" s="201" t="s">
        <v>201</v>
      </c>
      <c r="E289" s="202" t="s">
        <v>5155</v>
      </c>
      <c r="F289" s="203" t="s">
        <v>5156</v>
      </c>
      <c r="G289" s="204" t="s">
        <v>216</v>
      </c>
      <c r="H289" s="205">
        <v>5</v>
      </c>
      <c r="I289" s="206"/>
      <c r="J289" s="207">
        <f>ROUND(I289*H289,2)</f>
        <v>0</v>
      </c>
      <c r="K289" s="208"/>
      <c r="L289" s="209"/>
      <c r="M289" s="210" t="s">
        <v>1</v>
      </c>
      <c r="N289" s="211" t="s">
        <v>42</v>
      </c>
      <c r="O289" s="78"/>
      <c r="P289" s="188">
        <f>O289*H289</f>
        <v>0</v>
      </c>
      <c r="Q289" s="188">
        <v>0</v>
      </c>
      <c r="R289" s="188">
        <f>Q289*H289</f>
        <v>0</v>
      </c>
      <c r="S289" s="188">
        <v>0</v>
      </c>
      <c r="T289" s="189">
        <f>S289*H289</f>
        <v>0</v>
      </c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R289" s="190" t="s">
        <v>103</v>
      </c>
      <c r="AT289" s="190" t="s">
        <v>201</v>
      </c>
      <c r="AU289" s="190" t="s">
        <v>171</v>
      </c>
      <c r="AY289" s="19" t="s">
        <v>165</v>
      </c>
      <c r="BE289" s="191">
        <f>IF(N289="základná",J289,0)</f>
        <v>0</v>
      </c>
      <c r="BF289" s="191">
        <f>IF(N289="znížená",J289,0)</f>
        <v>0</v>
      </c>
      <c r="BG289" s="191">
        <f>IF(N289="zákl. prenesená",J289,0)</f>
        <v>0</v>
      </c>
      <c r="BH289" s="191">
        <f>IF(N289="zníž. prenesená",J289,0)</f>
        <v>0</v>
      </c>
      <c r="BI289" s="191">
        <f>IF(N289="nulová",J289,0)</f>
        <v>0</v>
      </c>
      <c r="BJ289" s="19" t="s">
        <v>171</v>
      </c>
      <c r="BK289" s="191">
        <f>ROUND(I289*H289,2)</f>
        <v>0</v>
      </c>
      <c r="BL289" s="19" t="s">
        <v>91</v>
      </c>
      <c r="BM289" s="190" t="s">
        <v>5179</v>
      </c>
    </row>
    <row r="290" s="2" customFormat="1">
      <c r="A290" s="38"/>
      <c r="B290" s="39"/>
      <c r="C290" s="38"/>
      <c r="D290" s="193" t="s">
        <v>1053</v>
      </c>
      <c r="E290" s="38"/>
      <c r="F290" s="236" t="s">
        <v>4958</v>
      </c>
      <c r="G290" s="38"/>
      <c r="H290" s="38"/>
      <c r="I290" s="237"/>
      <c r="J290" s="38"/>
      <c r="K290" s="38"/>
      <c r="L290" s="39"/>
      <c r="M290" s="238"/>
      <c r="N290" s="239"/>
      <c r="O290" s="78"/>
      <c r="P290" s="78"/>
      <c r="Q290" s="78"/>
      <c r="R290" s="78"/>
      <c r="S290" s="78"/>
      <c r="T290" s="79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T290" s="19" t="s">
        <v>1053</v>
      </c>
      <c r="AU290" s="19" t="s">
        <v>171</v>
      </c>
    </row>
    <row r="291" s="2" customFormat="1" ht="21.75" customHeight="1">
      <c r="A291" s="38"/>
      <c r="B291" s="177"/>
      <c r="C291" s="201" t="s">
        <v>867</v>
      </c>
      <c r="D291" s="201" t="s">
        <v>201</v>
      </c>
      <c r="E291" s="202" t="s">
        <v>5127</v>
      </c>
      <c r="F291" s="203" t="s">
        <v>5054</v>
      </c>
      <c r="G291" s="204" t="s">
        <v>5128</v>
      </c>
      <c r="H291" s="205">
        <v>235</v>
      </c>
      <c r="I291" s="206"/>
      <c r="J291" s="207">
        <f>ROUND(I291*H291,2)</f>
        <v>0</v>
      </c>
      <c r="K291" s="208"/>
      <c r="L291" s="209"/>
      <c r="M291" s="210" t="s">
        <v>1</v>
      </c>
      <c r="N291" s="211" t="s">
        <v>42</v>
      </c>
      <c r="O291" s="78"/>
      <c r="P291" s="188">
        <f>O291*H291</f>
        <v>0</v>
      </c>
      <c r="Q291" s="188">
        <v>0</v>
      </c>
      <c r="R291" s="188">
        <f>Q291*H291</f>
        <v>0</v>
      </c>
      <c r="S291" s="188">
        <v>0</v>
      </c>
      <c r="T291" s="189">
        <f>S291*H291</f>
        <v>0</v>
      </c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R291" s="190" t="s">
        <v>103</v>
      </c>
      <c r="AT291" s="190" t="s">
        <v>201</v>
      </c>
      <c r="AU291" s="190" t="s">
        <v>171</v>
      </c>
      <c r="AY291" s="19" t="s">
        <v>165</v>
      </c>
      <c r="BE291" s="191">
        <f>IF(N291="základná",J291,0)</f>
        <v>0</v>
      </c>
      <c r="BF291" s="191">
        <f>IF(N291="znížená",J291,0)</f>
        <v>0</v>
      </c>
      <c r="BG291" s="191">
        <f>IF(N291="zákl. prenesená",J291,0)</f>
        <v>0</v>
      </c>
      <c r="BH291" s="191">
        <f>IF(N291="zníž. prenesená",J291,0)</f>
        <v>0</v>
      </c>
      <c r="BI291" s="191">
        <f>IF(N291="nulová",J291,0)</f>
        <v>0</v>
      </c>
      <c r="BJ291" s="19" t="s">
        <v>171</v>
      </c>
      <c r="BK291" s="191">
        <f>ROUND(I291*H291,2)</f>
        <v>0</v>
      </c>
      <c r="BL291" s="19" t="s">
        <v>91</v>
      </c>
      <c r="BM291" s="190" t="s">
        <v>5180</v>
      </c>
    </row>
    <row r="292" s="2" customFormat="1" ht="16.5" customHeight="1">
      <c r="A292" s="38"/>
      <c r="B292" s="177"/>
      <c r="C292" s="201" t="s">
        <v>871</v>
      </c>
      <c r="D292" s="201" t="s">
        <v>201</v>
      </c>
      <c r="E292" s="202" t="s">
        <v>5130</v>
      </c>
      <c r="F292" s="203" t="s">
        <v>5057</v>
      </c>
      <c r="G292" s="204" t="s">
        <v>5128</v>
      </c>
      <c r="H292" s="205">
        <v>235</v>
      </c>
      <c r="I292" s="206"/>
      <c r="J292" s="207">
        <f>ROUND(I292*H292,2)</f>
        <v>0</v>
      </c>
      <c r="K292" s="208"/>
      <c r="L292" s="209"/>
      <c r="M292" s="210" t="s">
        <v>1</v>
      </c>
      <c r="N292" s="211" t="s">
        <v>42</v>
      </c>
      <c r="O292" s="78"/>
      <c r="P292" s="188">
        <f>O292*H292</f>
        <v>0</v>
      </c>
      <c r="Q292" s="188">
        <v>0</v>
      </c>
      <c r="R292" s="188">
        <f>Q292*H292</f>
        <v>0</v>
      </c>
      <c r="S292" s="188">
        <v>0</v>
      </c>
      <c r="T292" s="189">
        <f>S292*H292</f>
        <v>0</v>
      </c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R292" s="190" t="s">
        <v>103</v>
      </c>
      <c r="AT292" s="190" t="s">
        <v>201</v>
      </c>
      <c r="AU292" s="190" t="s">
        <v>171</v>
      </c>
      <c r="AY292" s="19" t="s">
        <v>165</v>
      </c>
      <c r="BE292" s="191">
        <f>IF(N292="základná",J292,0)</f>
        <v>0</v>
      </c>
      <c r="BF292" s="191">
        <f>IF(N292="znížená",J292,0)</f>
        <v>0</v>
      </c>
      <c r="BG292" s="191">
        <f>IF(N292="zákl. prenesená",J292,0)</f>
        <v>0</v>
      </c>
      <c r="BH292" s="191">
        <f>IF(N292="zníž. prenesená",J292,0)</f>
        <v>0</v>
      </c>
      <c r="BI292" s="191">
        <f>IF(N292="nulová",J292,0)</f>
        <v>0</v>
      </c>
      <c r="BJ292" s="19" t="s">
        <v>171</v>
      </c>
      <c r="BK292" s="191">
        <f>ROUND(I292*H292,2)</f>
        <v>0</v>
      </c>
      <c r="BL292" s="19" t="s">
        <v>91</v>
      </c>
      <c r="BM292" s="190" t="s">
        <v>5181</v>
      </c>
    </row>
    <row r="293" s="2" customFormat="1">
      <c r="A293" s="38"/>
      <c r="B293" s="39"/>
      <c r="C293" s="38"/>
      <c r="D293" s="193" t="s">
        <v>1053</v>
      </c>
      <c r="E293" s="38"/>
      <c r="F293" s="236" t="s">
        <v>5059</v>
      </c>
      <c r="G293" s="38"/>
      <c r="H293" s="38"/>
      <c r="I293" s="237"/>
      <c r="J293" s="38"/>
      <c r="K293" s="38"/>
      <c r="L293" s="39"/>
      <c r="M293" s="238"/>
      <c r="N293" s="239"/>
      <c r="O293" s="78"/>
      <c r="P293" s="78"/>
      <c r="Q293" s="78"/>
      <c r="R293" s="78"/>
      <c r="S293" s="78"/>
      <c r="T293" s="79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T293" s="19" t="s">
        <v>1053</v>
      </c>
      <c r="AU293" s="19" t="s">
        <v>171</v>
      </c>
    </row>
    <row r="294" s="2" customFormat="1" ht="16.5" customHeight="1">
      <c r="A294" s="38"/>
      <c r="B294" s="177"/>
      <c r="C294" s="201" t="s">
        <v>880</v>
      </c>
      <c r="D294" s="201" t="s">
        <v>201</v>
      </c>
      <c r="E294" s="202" t="s">
        <v>5132</v>
      </c>
      <c r="F294" s="203" t="s">
        <v>5061</v>
      </c>
      <c r="G294" s="204" t="s">
        <v>5128</v>
      </c>
      <c r="H294" s="205">
        <v>235</v>
      </c>
      <c r="I294" s="206"/>
      <c r="J294" s="207">
        <f>ROUND(I294*H294,2)</f>
        <v>0</v>
      </c>
      <c r="K294" s="208"/>
      <c r="L294" s="209"/>
      <c r="M294" s="210" t="s">
        <v>1</v>
      </c>
      <c r="N294" s="211" t="s">
        <v>42</v>
      </c>
      <c r="O294" s="78"/>
      <c r="P294" s="188">
        <f>O294*H294</f>
        <v>0</v>
      </c>
      <c r="Q294" s="188">
        <v>0</v>
      </c>
      <c r="R294" s="188">
        <f>Q294*H294</f>
        <v>0</v>
      </c>
      <c r="S294" s="188">
        <v>0</v>
      </c>
      <c r="T294" s="189">
        <f>S294*H294</f>
        <v>0</v>
      </c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R294" s="190" t="s">
        <v>103</v>
      </c>
      <c r="AT294" s="190" t="s">
        <v>201</v>
      </c>
      <c r="AU294" s="190" t="s">
        <v>171</v>
      </c>
      <c r="AY294" s="19" t="s">
        <v>165</v>
      </c>
      <c r="BE294" s="191">
        <f>IF(N294="základná",J294,0)</f>
        <v>0</v>
      </c>
      <c r="BF294" s="191">
        <f>IF(N294="znížená",J294,0)</f>
        <v>0</v>
      </c>
      <c r="BG294" s="191">
        <f>IF(N294="zákl. prenesená",J294,0)</f>
        <v>0</v>
      </c>
      <c r="BH294" s="191">
        <f>IF(N294="zníž. prenesená",J294,0)</f>
        <v>0</v>
      </c>
      <c r="BI294" s="191">
        <f>IF(N294="nulová",J294,0)</f>
        <v>0</v>
      </c>
      <c r="BJ294" s="19" t="s">
        <v>171</v>
      </c>
      <c r="BK294" s="191">
        <f>ROUND(I294*H294,2)</f>
        <v>0</v>
      </c>
      <c r="BL294" s="19" t="s">
        <v>91</v>
      </c>
      <c r="BM294" s="190" t="s">
        <v>5182</v>
      </c>
    </row>
    <row r="295" s="2" customFormat="1" ht="16.5" customHeight="1">
      <c r="A295" s="38"/>
      <c r="B295" s="177"/>
      <c r="C295" s="201" t="s">
        <v>884</v>
      </c>
      <c r="D295" s="201" t="s">
        <v>201</v>
      </c>
      <c r="E295" s="202" t="s">
        <v>5161</v>
      </c>
      <c r="F295" s="203" t="s">
        <v>5162</v>
      </c>
      <c r="G295" s="204" t="s">
        <v>216</v>
      </c>
      <c r="H295" s="205">
        <v>5</v>
      </c>
      <c r="I295" s="206"/>
      <c r="J295" s="207">
        <f>ROUND(I295*H295,2)</f>
        <v>0</v>
      </c>
      <c r="K295" s="208"/>
      <c r="L295" s="209"/>
      <c r="M295" s="210" t="s">
        <v>1</v>
      </c>
      <c r="N295" s="211" t="s">
        <v>42</v>
      </c>
      <c r="O295" s="78"/>
      <c r="P295" s="188">
        <f>O295*H295</f>
        <v>0</v>
      </c>
      <c r="Q295" s="188">
        <v>0</v>
      </c>
      <c r="R295" s="188">
        <f>Q295*H295</f>
        <v>0</v>
      </c>
      <c r="S295" s="188">
        <v>0</v>
      </c>
      <c r="T295" s="189">
        <f>S295*H295</f>
        <v>0</v>
      </c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R295" s="190" t="s">
        <v>103</v>
      </c>
      <c r="AT295" s="190" t="s">
        <v>201</v>
      </c>
      <c r="AU295" s="190" t="s">
        <v>171</v>
      </c>
      <c r="AY295" s="19" t="s">
        <v>165</v>
      </c>
      <c r="BE295" s="191">
        <f>IF(N295="základná",J295,0)</f>
        <v>0</v>
      </c>
      <c r="BF295" s="191">
        <f>IF(N295="znížená",J295,0)</f>
        <v>0</v>
      </c>
      <c r="BG295" s="191">
        <f>IF(N295="zákl. prenesená",J295,0)</f>
        <v>0</v>
      </c>
      <c r="BH295" s="191">
        <f>IF(N295="zníž. prenesená",J295,0)</f>
        <v>0</v>
      </c>
      <c r="BI295" s="191">
        <f>IF(N295="nulová",J295,0)</f>
        <v>0</v>
      </c>
      <c r="BJ295" s="19" t="s">
        <v>171</v>
      </c>
      <c r="BK295" s="191">
        <f>ROUND(I295*H295,2)</f>
        <v>0</v>
      </c>
      <c r="BL295" s="19" t="s">
        <v>91</v>
      </c>
      <c r="BM295" s="190" t="s">
        <v>5183</v>
      </c>
    </row>
    <row r="296" s="2" customFormat="1">
      <c r="A296" s="38"/>
      <c r="B296" s="39"/>
      <c r="C296" s="38"/>
      <c r="D296" s="193" t="s">
        <v>1053</v>
      </c>
      <c r="E296" s="38"/>
      <c r="F296" s="236" t="s">
        <v>4958</v>
      </c>
      <c r="G296" s="38"/>
      <c r="H296" s="38"/>
      <c r="I296" s="237"/>
      <c r="J296" s="38"/>
      <c r="K296" s="38"/>
      <c r="L296" s="39"/>
      <c r="M296" s="238"/>
      <c r="N296" s="239"/>
      <c r="O296" s="78"/>
      <c r="P296" s="78"/>
      <c r="Q296" s="78"/>
      <c r="R296" s="78"/>
      <c r="S296" s="78"/>
      <c r="T296" s="79"/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T296" s="19" t="s">
        <v>1053</v>
      </c>
      <c r="AU296" s="19" t="s">
        <v>171</v>
      </c>
    </row>
    <row r="297" s="2" customFormat="1" ht="16.5" customHeight="1">
      <c r="A297" s="38"/>
      <c r="B297" s="177"/>
      <c r="C297" s="201" t="s">
        <v>890</v>
      </c>
      <c r="D297" s="201" t="s">
        <v>201</v>
      </c>
      <c r="E297" s="202" t="s">
        <v>5164</v>
      </c>
      <c r="F297" s="203" t="s">
        <v>5068</v>
      </c>
      <c r="G297" s="204" t="s">
        <v>216</v>
      </c>
      <c r="H297" s="205">
        <v>1</v>
      </c>
      <c r="I297" s="206"/>
      <c r="J297" s="207">
        <f>ROUND(I297*H297,2)</f>
        <v>0</v>
      </c>
      <c r="K297" s="208"/>
      <c r="L297" s="209"/>
      <c r="M297" s="210" t="s">
        <v>1</v>
      </c>
      <c r="N297" s="211" t="s">
        <v>42</v>
      </c>
      <c r="O297" s="78"/>
      <c r="P297" s="188">
        <f>O297*H297</f>
        <v>0</v>
      </c>
      <c r="Q297" s="188">
        <v>0</v>
      </c>
      <c r="R297" s="188">
        <f>Q297*H297</f>
        <v>0</v>
      </c>
      <c r="S297" s="188">
        <v>0</v>
      </c>
      <c r="T297" s="189">
        <f>S297*H297</f>
        <v>0</v>
      </c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R297" s="190" t="s">
        <v>103</v>
      </c>
      <c r="AT297" s="190" t="s">
        <v>201</v>
      </c>
      <c r="AU297" s="190" t="s">
        <v>171</v>
      </c>
      <c r="AY297" s="19" t="s">
        <v>165</v>
      </c>
      <c r="BE297" s="191">
        <f>IF(N297="základná",J297,0)</f>
        <v>0</v>
      </c>
      <c r="BF297" s="191">
        <f>IF(N297="znížená",J297,0)</f>
        <v>0</v>
      </c>
      <c r="BG297" s="191">
        <f>IF(N297="zákl. prenesená",J297,0)</f>
        <v>0</v>
      </c>
      <c r="BH297" s="191">
        <f>IF(N297="zníž. prenesená",J297,0)</f>
        <v>0</v>
      </c>
      <c r="BI297" s="191">
        <f>IF(N297="nulová",J297,0)</f>
        <v>0</v>
      </c>
      <c r="BJ297" s="19" t="s">
        <v>171</v>
      </c>
      <c r="BK297" s="191">
        <f>ROUND(I297*H297,2)</f>
        <v>0</v>
      </c>
      <c r="BL297" s="19" t="s">
        <v>91</v>
      </c>
      <c r="BM297" s="190" t="s">
        <v>5184</v>
      </c>
    </row>
    <row r="298" s="2" customFormat="1">
      <c r="A298" s="38"/>
      <c r="B298" s="39"/>
      <c r="C298" s="38"/>
      <c r="D298" s="193" t="s">
        <v>1053</v>
      </c>
      <c r="E298" s="38"/>
      <c r="F298" s="236" t="s">
        <v>4958</v>
      </c>
      <c r="G298" s="38"/>
      <c r="H298" s="38"/>
      <c r="I298" s="237"/>
      <c r="J298" s="38"/>
      <c r="K298" s="38"/>
      <c r="L298" s="39"/>
      <c r="M298" s="238"/>
      <c r="N298" s="239"/>
      <c r="O298" s="78"/>
      <c r="P298" s="78"/>
      <c r="Q298" s="78"/>
      <c r="R298" s="78"/>
      <c r="S298" s="78"/>
      <c r="T298" s="79"/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T298" s="19" t="s">
        <v>1053</v>
      </c>
      <c r="AU298" s="19" t="s">
        <v>171</v>
      </c>
    </row>
    <row r="299" s="12" customFormat="1" ht="22.8" customHeight="1">
      <c r="A299" s="12"/>
      <c r="B299" s="164"/>
      <c r="C299" s="12"/>
      <c r="D299" s="165" t="s">
        <v>75</v>
      </c>
      <c r="E299" s="175" t="s">
        <v>5185</v>
      </c>
      <c r="F299" s="175" t="s">
        <v>5186</v>
      </c>
      <c r="G299" s="12"/>
      <c r="H299" s="12"/>
      <c r="I299" s="167"/>
      <c r="J299" s="176">
        <f>BK299</f>
        <v>0</v>
      </c>
      <c r="K299" s="12"/>
      <c r="L299" s="164"/>
      <c r="M299" s="169"/>
      <c r="N299" s="170"/>
      <c r="O299" s="170"/>
      <c r="P299" s="171">
        <f>SUM(P300:P322)</f>
        <v>0</v>
      </c>
      <c r="Q299" s="170"/>
      <c r="R299" s="171">
        <f>SUM(R300:R322)</f>
        <v>0</v>
      </c>
      <c r="S299" s="170"/>
      <c r="T299" s="172">
        <f>SUM(T300:T322)</f>
        <v>0</v>
      </c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R299" s="165" t="s">
        <v>88</v>
      </c>
      <c r="AT299" s="173" t="s">
        <v>75</v>
      </c>
      <c r="AU299" s="173" t="s">
        <v>81</v>
      </c>
      <c r="AY299" s="165" t="s">
        <v>165</v>
      </c>
      <c r="BK299" s="174">
        <f>SUM(BK300:BK322)</f>
        <v>0</v>
      </c>
    </row>
    <row r="300" s="2" customFormat="1" ht="16.5" customHeight="1">
      <c r="A300" s="38"/>
      <c r="B300" s="177"/>
      <c r="C300" s="201" t="s">
        <v>894</v>
      </c>
      <c r="D300" s="201" t="s">
        <v>201</v>
      </c>
      <c r="E300" s="202" t="s">
        <v>5138</v>
      </c>
      <c r="F300" s="203" t="s">
        <v>5139</v>
      </c>
      <c r="G300" s="204" t="s">
        <v>222</v>
      </c>
      <c r="H300" s="205">
        <v>15</v>
      </c>
      <c r="I300" s="206"/>
      <c r="J300" s="207">
        <f>ROUND(I300*H300,2)</f>
        <v>0</v>
      </c>
      <c r="K300" s="208"/>
      <c r="L300" s="209"/>
      <c r="M300" s="210" t="s">
        <v>1</v>
      </c>
      <c r="N300" s="211" t="s">
        <v>42</v>
      </c>
      <c r="O300" s="78"/>
      <c r="P300" s="188">
        <f>O300*H300</f>
        <v>0</v>
      </c>
      <c r="Q300" s="188">
        <v>0</v>
      </c>
      <c r="R300" s="188">
        <f>Q300*H300</f>
        <v>0</v>
      </c>
      <c r="S300" s="188">
        <v>0</v>
      </c>
      <c r="T300" s="189">
        <f>S300*H300</f>
        <v>0</v>
      </c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R300" s="190" t="s">
        <v>103</v>
      </c>
      <c r="AT300" s="190" t="s">
        <v>201</v>
      </c>
      <c r="AU300" s="190" t="s">
        <v>171</v>
      </c>
      <c r="AY300" s="19" t="s">
        <v>165</v>
      </c>
      <c r="BE300" s="191">
        <f>IF(N300="základná",J300,0)</f>
        <v>0</v>
      </c>
      <c r="BF300" s="191">
        <f>IF(N300="znížená",J300,0)</f>
        <v>0</v>
      </c>
      <c r="BG300" s="191">
        <f>IF(N300="zákl. prenesená",J300,0)</f>
        <v>0</v>
      </c>
      <c r="BH300" s="191">
        <f>IF(N300="zníž. prenesená",J300,0)</f>
        <v>0</v>
      </c>
      <c r="BI300" s="191">
        <f>IF(N300="nulová",J300,0)</f>
        <v>0</v>
      </c>
      <c r="BJ300" s="19" t="s">
        <v>171</v>
      </c>
      <c r="BK300" s="191">
        <f>ROUND(I300*H300,2)</f>
        <v>0</v>
      </c>
      <c r="BL300" s="19" t="s">
        <v>91</v>
      </c>
      <c r="BM300" s="190" t="s">
        <v>5187</v>
      </c>
    </row>
    <row r="301" s="2" customFormat="1">
      <c r="A301" s="38"/>
      <c r="B301" s="39"/>
      <c r="C301" s="38"/>
      <c r="D301" s="193" t="s">
        <v>1053</v>
      </c>
      <c r="E301" s="38"/>
      <c r="F301" s="236" t="s">
        <v>4958</v>
      </c>
      <c r="G301" s="38"/>
      <c r="H301" s="38"/>
      <c r="I301" s="237"/>
      <c r="J301" s="38"/>
      <c r="K301" s="38"/>
      <c r="L301" s="39"/>
      <c r="M301" s="238"/>
      <c r="N301" s="239"/>
      <c r="O301" s="78"/>
      <c r="P301" s="78"/>
      <c r="Q301" s="78"/>
      <c r="R301" s="78"/>
      <c r="S301" s="78"/>
      <c r="T301" s="79"/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T301" s="19" t="s">
        <v>1053</v>
      </c>
      <c r="AU301" s="19" t="s">
        <v>171</v>
      </c>
    </row>
    <row r="302" s="2" customFormat="1" ht="16.5" customHeight="1">
      <c r="A302" s="38"/>
      <c r="B302" s="177"/>
      <c r="C302" s="201" t="s">
        <v>898</v>
      </c>
      <c r="D302" s="201" t="s">
        <v>201</v>
      </c>
      <c r="E302" s="202" t="s">
        <v>4959</v>
      </c>
      <c r="F302" s="203" t="s">
        <v>4960</v>
      </c>
      <c r="G302" s="204" t="s">
        <v>222</v>
      </c>
      <c r="H302" s="205">
        <v>45</v>
      </c>
      <c r="I302" s="206"/>
      <c r="J302" s="207">
        <f>ROUND(I302*H302,2)</f>
        <v>0</v>
      </c>
      <c r="K302" s="208"/>
      <c r="L302" s="209"/>
      <c r="M302" s="210" t="s">
        <v>1</v>
      </c>
      <c r="N302" s="211" t="s">
        <v>42</v>
      </c>
      <c r="O302" s="78"/>
      <c r="P302" s="188">
        <f>O302*H302</f>
        <v>0</v>
      </c>
      <c r="Q302" s="188">
        <v>0</v>
      </c>
      <c r="R302" s="188">
        <f>Q302*H302</f>
        <v>0</v>
      </c>
      <c r="S302" s="188">
        <v>0</v>
      </c>
      <c r="T302" s="189">
        <f>S302*H302</f>
        <v>0</v>
      </c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R302" s="190" t="s">
        <v>103</v>
      </c>
      <c r="AT302" s="190" t="s">
        <v>201</v>
      </c>
      <c r="AU302" s="190" t="s">
        <v>171</v>
      </c>
      <c r="AY302" s="19" t="s">
        <v>165</v>
      </c>
      <c r="BE302" s="191">
        <f>IF(N302="základná",J302,0)</f>
        <v>0</v>
      </c>
      <c r="BF302" s="191">
        <f>IF(N302="znížená",J302,0)</f>
        <v>0</v>
      </c>
      <c r="BG302" s="191">
        <f>IF(N302="zákl. prenesená",J302,0)</f>
        <v>0</v>
      </c>
      <c r="BH302" s="191">
        <f>IF(N302="zníž. prenesená",J302,0)</f>
        <v>0</v>
      </c>
      <c r="BI302" s="191">
        <f>IF(N302="nulová",J302,0)</f>
        <v>0</v>
      </c>
      <c r="BJ302" s="19" t="s">
        <v>171</v>
      </c>
      <c r="BK302" s="191">
        <f>ROUND(I302*H302,2)</f>
        <v>0</v>
      </c>
      <c r="BL302" s="19" t="s">
        <v>91</v>
      </c>
      <c r="BM302" s="190" t="s">
        <v>5188</v>
      </c>
    </row>
    <row r="303" s="2" customFormat="1">
      <c r="A303" s="38"/>
      <c r="B303" s="39"/>
      <c r="C303" s="38"/>
      <c r="D303" s="193" t="s">
        <v>1053</v>
      </c>
      <c r="E303" s="38"/>
      <c r="F303" s="236" t="s">
        <v>4958</v>
      </c>
      <c r="G303" s="38"/>
      <c r="H303" s="38"/>
      <c r="I303" s="237"/>
      <c r="J303" s="38"/>
      <c r="K303" s="38"/>
      <c r="L303" s="39"/>
      <c r="M303" s="238"/>
      <c r="N303" s="239"/>
      <c r="O303" s="78"/>
      <c r="P303" s="78"/>
      <c r="Q303" s="78"/>
      <c r="R303" s="78"/>
      <c r="S303" s="78"/>
      <c r="T303" s="79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T303" s="19" t="s">
        <v>1053</v>
      </c>
      <c r="AU303" s="19" t="s">
        <v>171</v>
      </c>
    </row>
    <row r="304" s="2" customFormat="1" ht="16.5" customHeight="1">
      <c r="A304" s="38"/>
      <c r="B304" s="177"/>
      <c r="C304" s="201" t="s">
        <v>902</v>
      </c>
      <c r="D304" s="201" t="s">
        <v>201</v>
      </c>
      <c r="E304" s="202" t="s">
        <v>5189</v>
      </c>
      <c r="F304" s="203" t="s">
        <v>4963</v>
      </c>
      <c r="G304" s="204" t="s">
        <v>2853</v>
      </c>
      <c r="H304" s="205">
        <v>1</v>
      </c>
      <c r="I304" s="206"/>
      <c r="J304" s="207">
        <f>ROUND(I304*H304,2)</f>
        <v>0</v>
      </c>
      <c r="K304" s="208"/>
      <c r="L304" s="209"/>
      <c r="M304" s="210" t="s">
        <v>1</v>
      </c>
      <c r="N304" s="211" t="s">
        <v>42</v>
      </c>
      <c r="O304" s="78"/>
      <c r="P304" s="188">
        <f>O304*H304</f>
        <v>0</v>
      </c>
      <c r="Q304" s="188">
        <v>0</v>
      </c>
      <c r="R304" s="188">
        <f>Q304*H304</f>
        <v>0</v>
      </c>
      <c r="S304" s="188">
        <v>0</v>
      </c>
      <c r="T304" s="189">
        <f>S304*H304</f>
        <v>0</v>
      </c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R304" s="190" t="s">
        <v>103</v>
      </c>
      <c r="AT304" s="190" t="s">
        <v>201</v>
      </c>
      <c r="AU304" s="190" t="s">
        <v>171</v>
      </c>
      <c r="AY304" s="19" t="s">
        <v>165</v>
      </c>
      <c r="BE304" s="191">
        <f>IF(N304="základná",J304,0)</f>
        <v>0</v>
      </c>
      <c r="BF304" s="191">
        <f>IF(N304="znížená",J304,0)</f>
        <v>0</v>
      </c>
      <c r="BG304" s="191">
        <f>IF(N304="zákl. prenesená",J304,0)</f>
        <v>0</v>
      </c>
      <c r="BH304" s="191">
        <f>IF(N304="zníž. prenesená",J304,0)</f>
        <v>0</v>
      </c>
      <c r="BI304" s="191">
        <f>IF(N304="nulová",J304,0)</f>
        <v>0</v>
      </c>
      <c r="BJ304" s="19" t="s">
        <v>171</v>
      </c>
      <c r="BK304" s="191">
        <f>ROUND(I304*H304,2)</f>
        <v>0</v>
      </c>
      <c r="BL304" s="19" t="s">
        <v>91</v>
      </c>
      <c r="BM304" s="190" t="s">
        <v>5190</v>
      </c>
    </row>
    <row r="305" s="2" customFormat="1">
      <c r="A305" s="38"/>
      <c r="B305" s="39"/>
      <c r="C305" s="38"/>
      <c r="D305" s="193" t="s">
        <v>1053</v>
      </c>
      <c r="E305" s="38"/>
      <c r="F305" s="236" t="s">
        <v>4958</v>
      </c>
      <c r="G305" s="38"/>
      <c r="H305" s="38"/>
      <c r="I305" s="237"/>
      <c r="J305" s="38"/>
      <c r="K305" s="38"/>
      <c r="L305" s="39"/>
      <c r="M305" s="238"/>
      <c r="N305" s="239"/>
      <c r="O305" s="78"/>
      <c r="P305" s="78"/>
      <c r="Q305" s="78"/>
      <c r="R305" s="78"/>
      <c r="S305" s="78"/>
      <c r="T305" s="79"/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T305" s="19" t="s">
        <v>1053</v>
      </c>
      <c r="AU305" s="19" t="s">
        <v>171</v>
      </c>
    </row>
    <row r="306" s="2" customFormat="1" ht="16.5" customHeight="1">
      <c r="A306" s="38"/>
      <c r="B306" s="177"/>
      <c r="C306" s="201" t="s">
        <v>907</v>
      </c>
      <c r="D306" s="201" t="s">
        <v>201</v>
      </c>
      <c r="E306" s="202" t="s">
        <v>4965</v>
      </c>
      <c r="F306" s="203" t="s">
        <v>4966</v>
      </c>
      <c r="G306" s="204" t="s">
        <v>4967</v>
      </c>
      <c r="H306" s="205">
        <v>210</v>
      </c>
      <c r="I306" s="206"/>
      <c r="J306" s="207">
        <f>ROUND(I306*H306,2)</f>
        <v>0</v>
      </c>
      <c r="K306" s="208"/>
      <c r="L306" s="209"/>
      <c r="M306" s="210" t="s">
        <v>1</v>
      </c>
      <c r="N306" s="211" t="s">
        <v>42</v>
      </c>
      <c r="O306" s="78"/>
      <c r="P306" s="188">
        <f>O306*H306</f>
        <v>0</v>
      </c>
      <c r="Q306" s="188">
        <v>0</v>
      </c>
      <c r="R306" s="188">
        <f>Q306*H306</f>
        <v>0</v>
      </c>
      <c r="S306" s="188">
        <v>0</v>
      </c>
      <c r="T306" s="189">
        <f>S306*H306</f>
        <v>0</v>
      </c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R306" s="190" t="s">
        <v>103</v>
      </c>
      <c r="AT306" s="190" t="s">
        <v>201</v>
      </c>
      <c r="AU306" s="190" t="s">
        <v>171</v>
      </c>
      <c r="AY306" s="19" t="s">
        <v>165</v>
      </c>
      <c r="BE306" s="191">
        <f>IF(N306="základná",J306,0)</f>
        <v>0</v>
      </c>
      <c r="BF306" s="191">
        <f>IF(N306="znížená",J306,0)</f>
        <v>0</v>
      </c>
      <c r="BG306" s="191">
        <f>IF(N306="zákl. prenesená",J306,0)</f>
        <v>0</v>
      </c>
      <c r="BH306" s="191">
        <f>IF(N306="zníž. prenesená",J306,0)</f>
        <v>0</v>
      </c>
      <c r="BI306" s="191">
        <f>IF(N306="nulová",J306,0)</f>
        <v>0</v>
      </c>
      <c r="BJ306" s="19" t="s">
        <v>171</v>
      </c>
      <c r="BK306" s="191">
        <f>ROUND(I306*H306,2)</f>
        <v>0</v>
      </c>
      <c r="BL306" s="19" t="s">
        <v>91</v>
      </c>
      <c r="BM306" s="190" t="s">
        <v>5191</v>
      </c>
    </row>
    <row r="307" s="2" customFormat="1">
      <c r="A307" s="38"/>
      <c r="B307" s="39"/>
      <c r="C307" s="38"/>
      <c r="D307" s="193" t="s">
        <v>1053</v>
      </c>
      <c r="E307" s="38"/>
      <c r="F307" s="236" t="s">
        <v>4958</v>
      </c>
      <c r="G307" s="38"/>
      <c r="H307" s="38"/>
      <c r="I307" s="237"/>
      <c r="J307" s="38"/>
      <c r="K307" s="38"/>
      <c r="L307" s="39"/>
      <c r="M307" s="238"/>
      <c r="N307" s="239"/>
      <c r="O307" s="78"/>
      <c r="P307" s="78"/>
      <c r="Q307" s="78"/>
      <c r="R307" s="78"/>
      <c r="S307" s="78"/>
      <c r="T307" s="79"/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T307" s="19" t="s">
        <v>1053</v>
      </c>
      <c r="AU307" s="19" t="s">
        <v>171</v>
      </c>
    </row>
    <row r="308" s="2" customFormat="1" ht="21.75" customHeight="1">
      <c r="A308" s="38"/>
      <c r="B308" s="177"/>
      <c r="C308" s="201" t="s">
        <v>911</v>
      </c>
      <c r="D308" s="201" t="s">
        <v>201</v>
      </c>
      <c r="E308" s="202" t="s">
        <v>4969</v>
      </c>
      <c r="F308" s="203" t="s">
        <v>4970</v>
      </c>
      <c r="G308" s="204" t="s">
        <v>216</v>
      </c>
      <c r="H308" s="205">
        <v>6</v>
      </c>
      <c r="I308" s="206"/>
      <c r="J308" s="207">
        <f>ROUND(I308*H308,2)</f>
        <v>0</v>
      </c>
      <c r="K308" s="208"/>
      <c r="L308" s="209"/>
      <c r="M308" s="210" t="s">
        <v>1</v>
      </c>
      <c r="N308" s="211" t="s">
        <v>42</v>
      </c>
      <c r="O308" s="78"/>
      <c r="P308" s="188">
        <f>O308*H308</f>
        <v>0</v>
      </c>
      <c r="Q308" s="188">
        <v>0</v>
      </c>
      <c r="R308" s="188">
        <f>Q308*H308</f>
        <v>0</v>
      </c>
      <c r="S308" s="188">
        <v>0</v>
      </c>
      <c r="T308" s="189">
        <f>S308*H308</f>
        <v>0</v>
      </c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R308" s="190" t="s">
        <v>103</v>
      </c>
      <c r="AT308" s="190" t="s">
        <v>201</v>
      </c>
      <c r="AU308" s="190" t="s">
        <v>171</v>
      </c>
      <c r="AY308" s="19" t="s">
        <v>165</v>
      </c>
      <c r="BE308" s="191">
        <f>IF(N308="základná",J308,0)</f>
        <v>0</v>
      </c>
      <c r="BF308" s="191">
        <f>IF(N308="znížená",J308,0)</f>
        <v>0</v>
      </c>
      <c r="BG308" s="191">
        <f>IF(N308="zákl. prenesená",J308,0)</f>
        <v>0</v>
      </c>
      <c r="BH308" s="191">
        <f>IF(N308="zníž. prenesená",J308,0)</f>
        <v>0</v>
      </c>
      <c r="BI308" s="191">
        <f>IF(N308="nulová",J308,0)</f>
        <v>0</v>
      </c>
      <c r="BJ308" s="19" t="s">
        <v>171</v>
      </c>
      <c r="BK308" s="191">
        <f>ROUND(I308*H308,2)</f>
        <v>0</v>
      </c>
      <c r="BL308" s="19" t="s">
        <v>91</v>
      </c>
      <c r="BM308" s="190" t="s">
        <v>5192</v>
      </c>
    </row>
    <row r="309" s="2" customFormat="1">
      <c r="A309" s="38"/>
      <c r="B309" s="39"/>
      <c r="C309" s="38"/>
      <c r="D309" s="193" t="s">
        <v>1053</v>
      </c>
      <c r="E309" s="38"/>
      <c r="F309" s="236" t="s">
        <v>4972</v>
      </c>
      <c r="G309" s="38"/>
      <c r="H309" s="38"/>
      <c r="I309" s="237"/>
      <c r="J309" s="38"/>
      <c r="K309" s="38"/>
      <c r="L309" s="39"/>
      <c r="M309" s="238"/>
      <c r="N309" s="239"/>
      <c r="O309" s="78"/>
      <c r="P309" s="78"/>
      <c r="Q309" s="78"/>
      <c r="R309" s="78"/>
      <c r="S309" s="78"/>
      <c r="T309" s="79"/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T309" s="19" t="s">
        <v>1053</v>
      </c>
      <c r="AU309" s="19" t="s">
        <v>171</v>
      </c>
    </row>
    <row r="310" s="2" customFormat="1" ht="16.5" customHeight="1">
      <c r="A310" s="38"/>
      <c r="B310" s="177"/>
      <c r="C310" s="201" t="s">
        <v>916</v>
      </c>
      <c r="D310" s="201" t="s">
        <v>201</v>
      </c>
      <c r="E310" s="202" t="s">
        <v>5149</v>
      </c>
      <c r="F310" s="203" t="s">
        <v>5150</v>
      </c>
      <c r="G310" s="204" t="s">
        <v>216</v>
      </c>
      <c r="H310" s="205">
        <v>2</v>
      </c>
      <c r="I310" s="206"/>
      <c r="J310" s="207">
        <f>ROUND(I310*H310,2)</f>
        <v>0</v>
      </c>
      <c r="K310" s="208"/>
      <c r="L310" s="209"/>
      <c r="M310" s="210" t="s">
        <v>1</v>
      </c>
      <c r="N310" s="211" t="s">
        <v>42</v>
      </c>
      <c r="O310" s="78"/>
      <c r="P310" s="188">
        <f>O310*H310</f>
        <v>0</v>
      </c>
      <c r="Q310" s="188">
        <v>0</v>
      </c>
      <c r="R310" s="188">
        <f>Q310*H310</f>
        <v>0</v>
      </c>
      <c r="S310" s="188">
        <v>0</v>
      </c>
      <c r="T310" s="189">
        <f>S310*H310</f>
        <v>0</v>
      </c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R310" s="190" t="s">
        <v>103</v>
      </c>
      <c r="AT310" s="190" t="s">
        <v>201</v>
      </c>
      <c r="AU310" s="190" t="s">
        <v>171</v>
      </c>
      <c r="AY310" s="19" t="s">
        <v>165</v>
      </c>
      <c r="BE310" s="191">
        <f>IF(N310="základná",J310,0)</f>
        <v>0</v>
      </c>
      <c r="BF310" s="191">
        <f>IF(N310="znížená",J310,0)</f>
        <v>0</v>
      </c>
      <c r="BG310" s="191">
        <f>IF(N310="zákl. prenesená",J310,0)</f>
        <v>0</v>
      </c>
      <c r="BH310" s="191">
        <f>IF(N310="zníž. prenesená",J310,0)</f>
        <v>0</v>
      </c>
      <c r="BI310" s="191">
        <f>IF(N310="nulová",J310,0)</f>
        <v>0</v>
      </c>
      <c r="BJ310" s="19" t="s">
        <v>171</v>
      </c>
      <c r="BK310" s="191">
        <f>ROUND(I310*H310,2)</f>
        <v>0</v>
      </c>
      <c r="BL310" s="19" t="s">
        <v>91</v>
      </c>
      <c r="BM310" s="190" t="s">
        <v>5193</v>
      </c>
    </row>
    <row r="311" s="2" customFormat="1" ht="16.5" customHeight="1">
      <c r="A311" s="38"/>
      <c r="B311" s="177"/>
      <c r="C311" s="201" t="s">
        <v>920</v>
      </c>
      <c r="D311" s="201" t="s">
        <v>201</v>
      </c>
      <c r="E311" s="202" t="s">
        <v>5099</v>
      </c>
      <c r="F311" s="203" t="s">
        <v>5100</v>
      </c>
      <c r="G311" s="204" t="s">
        <v>216</v>
      </c>
      <c r="H311" s="205">
        <v>1</v>
      </c>
      <c r="I311" s="206"/>
      <c r="J311" s="207">
        <f>ROUND(I311*H311,2)</f>
        <v>0</v>
      </c>
      <c r="K311" s="208"/>
      <c r="L311" s="209"/>
      <c r="M311" s="210" t="s">
        <v>1</v>
      </c>
      <c r="N311" s="211" t="s">
        <v>42</v>
      </c>
      <c r="O311" s="78"/>
      <c r="P311" s="188">
        <f>O311*H311</f>
        <v>0</v>
      </c>
      <c r="Q311" s="188">
        <v>0</v>
      </c>
      <c r="R311" s="188">
        <f>Q311*H311</f>
        <v>0</v>
      </c>
      <c r="S311" s="188">
        <v>0</v>
      </c>
      <c r="T311" s="189">
        <f>S311*H311</f>
        <v>0</v>
      </c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R311" s="190" t="s">
        <v>103</v>
      </c>
      <c r="AT311" s="190" t="s">
        <v>201</v>
      </c>
      <c r="AU311" s="190" t="s">
        <v>171</v>
      </c>
      <c r="AY311" s="19" t="s">
        <v>165</v>
      </c>
      <c r="BE311" s="191">
        <f>IF(N311="základná",J311,0)</f>
        <v>0</v>
      </c>
      <c r="BF311" s="191">
        <f>IF(N311="znížená",J311,0)</f>
        <v>0</v>
      </c>
      <c r="BG311" s="191">
        <f>IF(N311="zákl. prenesená",J311,0)</f>
        <v>0</v>
      </c>
      <c r="BH311" s="191">
        <f>IF(N311="zníž. prenesená",J311,0)</f>
        <v>0</v>
      </c>
      <c r="BI311" s="191">
        <f>IF(N311="nulová",J311,0)</f>
        <v>0</v>
      </c>
      <c r="BJ311" s="19" t="s">
        <v>171</v>
      </c>
      <c r="BK311" s="191">
        <f>ROUND(I311*H311,2)</f>
        <v>0</v>
      </c>
      <c r="BL311" s="19" t="s">
        <v>91</v>
      </c>
      <c r="BM311" s="190" t="s">
        <v>5194</v>
      </c>
    </row>
    <row r="312" s="2" customFormat="1">
      <c r="A312" s="38"/>
      <c r="B312" s="39"/>
      <c r="C312" s="38"/>
      <c r="D312" s="193" t="s">
        <v>1053</v>
      </c>
      <c r="E312" s="38"/>
      <c r="F312" s="236" t="s">
        <v>4976</v>
      </c>
      <c r="G312" s="38"/>
      <c r="H312" s="38"/>
      <c r="I312" s="237"/>
      <c r="J312" s="38"/>
      <c r="K312" s="38"/>
      <c r="L312" s="39"/>
      <c r="M312" s="238"/>
      <c r="N312" s="239"/>
      <c r="O312" s="78"/>
      <c r="P312" s="78"/>
      <c r="Q312" s="78"/>
      <c r="R312" s="78"/>
      <c r="S312" s="78"/>
      <c r="T312" s="79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T312" s="19" t="s">
        <v>1053</v>
      </c>
      <c r="AU312" s="19" t="s">
        <v>171</v>
      </c>
    </row>
    <row r="313" s="2" customFormat="1" ht="16.5" customHeight="1">
      <c r="A313" s="38"/>
      <c r="B313" s="177"/>
      <c r="C313" s="201" t="s">
        <v>924</v>
      </c>
      <c r="D313" s="201" t="s">
        <v>201</v>
      </c>
      <c r="E313" s="202" t="s">
        <v>4980</v>
      </c>
      <c r="F313" s="203" t="s">
        <v>4981</v>
      </c>
      <c r="G313" s="204" t="s">
        <v>216</v>
      </c>
      <c r="H313" s="205">
        <v>1</v>
      </c>
      <c r="I313" s="206"/>
      <c r="J313" s="207">
        <f>ROUND(I313*H313,2)</f>
        <v>0</v>
      </c>
      <c r="K313" s="208"/>
      <c r="L313" s="209"/>
      <c r="M313" s="210" t="s">
        <v>1</v>
      </c>
      <c r="N313" s="211" t="s">
        <v>42</v>
      </c>
      <c r="O313" s="78"/>
      <c r="P313" s="188">
        <f>O313*H313</f>
        <v>0</v>
      </c>
      <c r="Q313" s="188">
        <v>0</v>
      </c>
      <c r="R313" s="188">
        <f>Q313*H313</f>
        <v>0</v>
      </c>
      <c r="S313" s="188">
        <v>0</v>
      </c>
      <c r="T313" s="189">
        <f>S313*H313</f>
        <v>0</v>
      </c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R313" s="190" t="s">
        <v>103</v>
      </c>
      <c r="AT313" s="190" t="s">
        <v>201</v>
      </c>
      <c r="AU313" s="190" t="s">
        <v>171</v>
      </c>
      <c r="AY313" s="19" t="s">
        <v>165</v>
      </c>
      <c r="BE313" s="191">
        <f>IF(N313="základná",J313,0)</f>
        <v>0</v>
      </c>
      <c r="BF313" s="191">
        <f>IF(N313="znížená",J313,0)</f>
        <v>0</v>
      </c>
      <c r="BG313" s="191">
        <f>IF(N313="zákl. prenesená",J313,0)</f>
        <v>0</v>
      </c>
      <c r="BH313" s="191">
        <f>IF(N313="zníž. prenesená",J313,0)</f>
        <v>0</v>
      </c>
      <c r="BI313" s="191">
        <f>IF(N313="nulová",J313,0)</f>
        <v>0</v>
      </c>
      <c r="BJ313" s="19" t="s">
        <v>171</v>
      </c>
      <c r="BK313" s="191">
        <f>ROUND(I313*H313,2)</f>
        <v>0</v>
      </c>
      <c r="BL313" s="19" t="s">
        <v>91</v>
      </c>
      <c r="BM313" s="190" t="s">
        <v>5195</v>
      </c>
    </row>
    <row r="314" s="2" customFormat="1">
      <c r="A314" s="38"/>
      <c r="B314" s="39"/>
      <c r="C314" s="38"/>
      <c r="D314" s="193" t="s">
        <v>1053</v>
      </c>
      <c r="E314" s="38"/>
      <c r="F314" s="236" t="s">
        <v>5154</v>
      </c>
      <c r="G314" s="38"/>
      <c r="H314" s="38"/>
      <c r="I314" s="237"/>
      <c r="J314" s="38"/>
      <c r="K314" s="38"/>
      <c r="L314" s="39"/>
      <c r="M314" s="238"/>
      <c r="N314" s="239"/>
      <c r="O314" s="78"/>
      <c r="P314" s="78"/>
      <c r="Q314" s="78"/>
      <c r="R314" s="78"/>
      <c r="S314" s="78"/>
      <c r="T314" s="79"/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T314" s="19" t="s">
        <v>1053</v>
      </c>
      <c r="AU314" s="19" t="s">
        <v>171</v>
      </c>
    </row>
    <row r="315" s="2" customFormat="1" ht="21.75" customHeight="1">
      <c r="A315" s="38"/>
      <c r="B315" s="177"/>
      <c r="C315" s="201" t="s">
        <v>933</v>
      </c>
      <c r="D315" s="201" t="s">
        <v>201</v>
      </c>
      <c r="E315" s="202" t="s">
        <v>5127</v>
      </c>
      <c r="F315" s="203" t="s">
        <v>5054</v>
      </c>
      <c r="G315" s="204" t="s">
        <v>5128</v>
      </c>
      <c r="H315" s="205">
        <v>60</v>
      </c>
      <c r="I315" s="206"/>
      <c r="J315" s="207">
        <f>ROUND(I315*H315,2)</f>
        <v>0</v>
      </c>
      <c r="K315" s="208"/>
      <c r="L315" s="209"/>
      <c r="M315" s="210" t="s">
        <v>1</v>
      </c>
      <c r="N315" s="211" t="s">
        <v>42</v>
      </c>
      <c r="O315" s="78"/>
      <c r="P315" s="188">
        <f>O315*H315</f>
        <v>0</v>
      </c>
      <c r="Q315" s="188">
        <v>0</v>
      </c>
      <c r="R315" s="188">
        <f>Q315*H315</f>
        <v>0</v>
      </c>
      <c r="S315" s="188">
        <v>0</v>
      </c>
      <c r="T315" s="189">
        <f>S315*H315</f>
        <v>0</v>
      </c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R315" s="190" t="s">
        <v>103</v>
      </c>
      <c r="AT315" s="190" t="s">
        <v>201</v>
      </c>
      <c r="AU315" s="190" t="s">
        <v>171</v>
      </c>
      <c r="AY315" s="19" t="s">
        <v>165</v>
      </c>
      <c r="BE315" s="191">
        <f>IF(N315="základná",J315,0)</f>
        <v>0</v>
      </c>
      <c r="BF315" s="191">
        <f>IF(N315="znížená",J315,0)</f>
        <v>0</v>
      </c>
      <c r="BG315" s="191">
        <f>IF(N315="zákl. prenesená",J315,0)</f>
        <v>0</v>
      </c>
      <c r="BH315" s="191">
        <f>IF(N315="zníž. prenesená",J315,0)</f>
        <v>0</v>
      </c>
      <c r="BI315" s="191">
        <f>IF(N315="nulová",J315,0)</f>
        <v>0</v>
      </c>
      <c r="BJ315" s="19" t="s">
        <v>171</v>
      </c>
      <c r="BK315" s="191">
        <f>ROUND(I315*H315,2)</f>
        <v>0</v>
      </c>
      <c r="BL315" s="19" t="s">
        <v>91</v>
      </c>
      <c r="BM315" s="190" t="s">
        <v>5196</v>
      </c>
    </row>
    <row r="316" s="2" customFormat="1" ht="16.5" customHeight="1">
      <c r="A316" s="38"/>
      <c r="B316" s="177"/>
      <c r="C316" s="201" t="s">
        <v>937</v>
      </c>
      <c r="D316" s="201" t="s">
        <v>201</v>
      </c>
      <c r="E316" s="202" t="s">
        <v>5130</v>
      </c>
      <c r="F316" s="203" t="s">
        <v>5057</v>
      </c>
      <c r="G316" s="204" t="s">
        <v>5128</v>
      </c>
      <c r="H316" s="205">
        <v>60</v>
      </c>
      <c r="I316" s="206"/>
      <c r="J316" s="207">
        <f>ROUND(I316*H316,2)</f>
        <v>0</v>
      </c>
      <c r="K316" s="208"/>
      <c r="L316" s="209"/>
      <c r="M316" s="210" t="s">
        <v>1</v>
      </c>
      <c r="N316" s="211" t="s">
        <v>42</v>
      </c>
      <c r="O316" s="78"/>
      <c r="P316" s="188">
        <f>O316*H316</f>
        <v>0</v>
      </c>
      <c r="Q316" s="188">
        <v>0</v>
      </c>
      <c r="R316" s="188">
        <f>Q316*H316</f>
        <v>0</v>
      </c>
      <c r="S316" s="188">
        <v>0</v>
      </c>
      <c r="T316" s="189">
        <f>S316*H316</f>
        <v>0</v>
      </c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R316" s="190" t="s">
        <v>103</v>
      </c>
      <c r="AT316" s="190" t="s">
        <v>201</v>
      </c>
      <c r="AU316" s="190" t="s">
        <v>171</v>
      </c>
      <c r="AY316" s="19" t="s">
        <v>165</v>
      </c>
      <c r="BE316" s="191">
        <f>IF(N316="základná",J316,0)</f>
        <v>0</v>
      </c>
      <c r="BF316" s="191">
        <f>IF(N316="znížená",J316,0)</f>
        <v>0</v>
      </c>
      <c r="BG316" s="191">
        <f>IF(N316="zákl. prenesená",J316,0)</f>
        <v>0</v>
      </c>
      <c r="BH316" s="191">
        <f>IF(N316="zníž. prenesená",J316,0)</f>
        <v>0</v>
      </c>
      <c r="BI316" s="191">
        <f>IF(N316="nulová",J316,0)</f>
        <v>0</v>
      </c>
      <c r="BJ316" s="19" t="s">
        <v>171</v>
      </c>
      <c r="BK316" s="191">
        <f>ROUND(I316*H316,2)</f>
        <v>0</v>
      </c>
      <c r="BL316" s="19" t="s">
        <v>91</v>
      </c>
      <c r="BM316" s="190" t="s">
        <v>5197</v>
      </c>
    </row>
    <row r="317" s="2" customFormat="1">
      <c r="A317" s="38"/>
      <c r="B317" s="39"/>
      <c r="C317" s="38"/>
      <c r="D317" s="193" t="s">
        <v>1053</v>
      </c>
      <c r="E317" s="38"/>
      <c r="F317" s="236" t="s">
        <v>5059</v>
      </c>
      <c r="G317" s="38"/>
      <c r="H317" s="38"/>
      <c r="I317" s="237"/>
      <c r="J317" s="38"/>
      <c r="K317" s="38"/>
      <c r="L317" s="39"/>
      <c r="M317" s="238"/>
      <c r="N317" s="239"/>
      <c r="O317" s="78"/>
      <c r="P317" s="78"/>
      <c r="Q317" s="78"/>
      <c r="R317" s="78"/>
      <c r="S317" s="78"/>
      <c r="T317" s="79"/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T317" s="19" t="s">
        <v>1053</v>
      </c>
      <c r="AU317" s="19" t="s">
        <v>171</v>
      </c>
    </row>
    <row r="318" s="2" customFormat="1" ht="16.5" customHeight="1">
      <c r="A318" s="38"/>
      <c r="B318" s="177"/>
      <c r="C318" s="201" t="s">
        <v>942</v>
      </c>
      <c r="D318" s="201" t="s">
        <v>201</v>
      </c>
      <c r="E318" s="202" t="s">
        <v>5132</v>
      </c>
      <c r="F318" s="203" t="s">
        <v>5061</v>
      </c>
      <c r="G318" s="204" t="s">
        <v>5128</v>
      </c>
      <c r="H318" s="205">
        <v>60</v>
      </c>
      <c r="I318" s="206"/>
      <c r="J318" s="207">
        <f>ROUND(I318*H318,2)</f>
        <v>0</v>
      </c>
      <c r="K318" s="208"/>
      <c r="L318" s="209"/>
      <c r="M318" s="210" t="s">
        <v>1</v>
      </c>
      <c r="N318" s="211" t="s">
        <v>42</v>
      </c>
      <c r="O318" s="78"/>
      <c r="P318" s="188">
        <f>O318*H318</f>
        <v>0</v>
      </c>
      <c r="Q318" s="188">
        <v>0</v>
      </c>
      <c r="R318" s="188">
        <f>Q318*H318</f>
        <v>0</v>
      </c>
      <c r="S318" s="188">
        <v>0</v>
      </c>
      <c r="T318" s="189">
        <f>S318*H318</f>
        <v>0</v>
      </c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R318" s="190" t="s">
        <v>103</v>
      </c>
      <c r="AT318" s="190" t="s">
        <v>201</v>
      </c>
      <c r="AU318" s="190" t="s">
        <v>171</v>
      </c>
      <c r="AY318" s="19" t="s">
        <v>165</v>
      </c>
      <c r="BE318" s="191">
        <f>IF(N318="základná",J318,0)</f>
        <v>0</v>
      </c>
      <c r="BF318" s="191">
        <f>IF(N318="znížená",J318,0)</f>
        <v>0</v>
      </c>
      <c r="BG318" s="191">
        <f>IF(N318="zákl. prenesená",J318,0)</f>
        <v>0</v>
      </c>
      <c r="BH318" s="191">
        <f>IF(N318="zníž. prenesená",J318,0)</f>
        <v>0</v>
      </c>
      <c r="BI318" s="191">
        <f>IF(N318="nulová",J318,0)</f>
        <v>0</v>
      </c>
      <c r="BJ318" s="19" t="s">
        <v>171</v>
      </c>
      <c r="BK318" s="191">
        <f>ROUND(I318*H318,2)</f>
        <v>0</v>
      </c>
      <c r="BL318" s="19" t="s">
        <v>91</v>
      </c>
      <c r="BM318" s="190" t="s">
        <v>5198</v>
      </c>
    </row>
    <row r="319" s="2" customFormat="1" ht="16.5" customHeight="1">
      <c r="A319" s="38"/>
      <c r="B319" s="177"/>
      <c r="C319" s="201" t="s">
        <v>946</v>
      </c>
      <c r="D319" s="201" t="s">
        <v>201</v>
      </c>
      <c r="E319" s="202" t="s">
        <v>5161</v>
      </c>
      <c r="F319" s="203" t="s">
        <v>5162</v>
      </c>
      <c r="G319" s="204" t="s">
        <v>216</v>
      </c>
      <c r="H319" s="205">
        <v>2</v>
      </c>
      <c r="I319" s="206"/>
      <c r="J319" s="207">
        <f>ROUND(I319*H319,2)</f>
        <v>0</v>
      </c>
      <c r="K319" s="208"/>
      <c r="L319" s="209"/>
      <c r="M319" s="210" t="s">
        <v>1</v>
      </c>
      <c r="N319" s="211" t="s">
        <v>42</v>
      </c>
      <c r="O319" s="78"/>
      <c r="P319" s="188">
        <f>O319*H319</f>
        <v>0</v>
      </c>
      <c r="Q319" s="188">
        <v>0</v>
      </c>
      <c r="R319" s="188">
        <f>Q319*H319</f>
        <v>0</v>
      </c>
      <c r="S319" s="188">
        <v>0</v>
      </c>
      <c r="T319" s="189">
        <f>S319*H319</f>
        <v>0</v>
      </c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  <c r="AR319" s="190" t="s">
        <v>103</v>
      </c>
      <c r="AT319" s="190" t="s">
        <v>201</v>
      </c>
      <c r="AU319" s="190" t="s">
        <v>171</v>
      </c>
      <c r="AY319" s="19" t="s">
        <v>165</v>
      </c>
      <c r="BE319" s="191">
        <f>IF(N319="základná",J319,0)</f>
        <v>0</v>
      </c>
      <c r="BF319" s="191">
        <f>IF(N319="znížená",J319,0)</f>
        <v>0</v>
      </c>
      <c r="BG319" s="191">
        <f>IF(N319="zákl. prenesená",J319,0)</f>
        <v>0</v>
      </c>
      <c r="BH319" s="191">
        <f>IF(N319="zníž. prenesená",J319,0)</f>
        <v>0</v>
      </c>
      <c r="BI319" s="191">
        <f>IF(N319="nulová",J319,0)</f>
        <v>0</v>
      </c>
      <c r="BJ319" s="19" t="s">
        <v>171</v>
      </c>
      <c r="BK319" s="191">
        <f>ROUND(I319*H319,2)</f>
        <v>0</v>
      </c>
      <c r="BL319" s="19" t="s">
        <v>91</v>
      </c>
      <c r="BM319" s="190" t="s">
        <v>5199</v>
      </c>
    </row>
    <row r="320" s="2" customFormat="1">
      <c r="A320" s="38"/>
      <c r="B320" s="39"/>
      <c r="C320" s="38"/>
      <c r="D320" s="193" t="s">
        <v>1053</v>
      </c>
      <c r="E320" s="38"/>
      <c r="F320" s="236" t="s">
        <v>4958</v>
      </c>
      <c r="G320" s="38"/>
      <c r="H320" s="38"/>
      <c r="I320" s="237"/>
      <c r="J320" s="38"/>
      <c r="K320" s="38"/>
      <c r="L320" s="39"/>
      <c r="M320" s="238"/>
      <c r="N320" s="239"/>
      <c r="O320" s="78"/>
      <c r="P320" s="78"/>
      <c r="Q320" s="78"/>
      <c r="R320" s="78"/>
      <c r="S320" s="78"/>
      <c r="T320" s="79"/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T320" s="19" t="s">
        <v>1053</v>
      </c>
      <c r="AU320" s="19" t="s">
        <v>171</v>
      </c>
    </row>
    <row r="321" s="2" customFormat="1" ht="16.5" customHeight="1">
      <c r="A321" s="38"/>
      <c r="B321" s="177"/>
      <c r="C321" s="201" t="s">
        <v>953</v>
      </c>
      <c r="D321" s="201" t="s">
        <v>201</v>
      </c>
      <c r="E321" s="202" t="s">
        <v>5164</v>
      </c>
      <c r="F321" s="203" t="s">
        <v>5068</v>
      </c>
      <c r="G321" s="204" t="s">
        <v>216</v>
      </c>
      <c r="H321" s="205">
        <v>1</v>
      </c>
      <c r="I321" s="206"/>
      <c r="J321" s="207">
        <f>ROUND(I321*H321,2)</f>
        <v>0</v>
      </c>
      <c r="K321" s="208"/>
      <c r="L321" s="209"/>
      <c r="M321" s="210" t="s">
        <v>1</v>
      </c>
      <c r="N321" s="211" t="s">
        <v>42</v>
      </c>
      <c r="O321" s="78"/>
      <c r="P321" s="188">
        <f>O321*H321</f>
        <v>0</v>
      </c>
      <c r="Q321" s="188">
        <v>0</v>
      </c>
      <c r="R321" s="188">
        <f>Q321*H321</f>
        <v>0</v>
      </c>
      <c r="S321" s="188">
        <v>0</v>
      </c>
      <c r="T321" s="189">
        <f>S321*H321</f>
        <v>0</v>
      </c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R321" s="190" t="s">
        <v>103</v>
      </c>
      <c r="AT321" s="190" t="s">
        <v>201</v>
      </c>
      <c r="AU321" s="190" t="s">
        <v>171</v>
      </c>
      <c r="AY321" s="19" t="s">
        <v>165</v>
      </c>
      <c r="BE321" s="191">
        <f>IF(N321="základná",J321,0)</f>
        <v>0</v>
      </c>
      <c r="BF321" s="191">
        <f>IF(N321="znížená",J321,0)</f>
        <v>0</v>
      </c>
      <c r="BG321" s="191">
        <f>IF(N321="zákl. prenesená",J321,0)</f>
        <v>0</v>
      </c>
      <c r="BH321" s="191">
        <f>IF(N321="zníž. prenesená",J321,0)</f>
        <v>0</v>
      </c>
      <c r="BI321" s="191">
        <f>IF(N321="nulová",J321,0)</f>
        <v>0</v>
      </c>
      <c r="BJ321" s="19" t="s">
        <v>171</v>
      </c>
      <c r="BK321" s="191">
        <f>ROUND(I321*H321,2)</f>
        <v>0</v>
      </c>
      <c r="BL321" s="19" t="s">
        <v>91</v>
      </c>
      <c r="BM321" s="190" t="s">
        <v>5200</v>
      </c>
    </row>
    <row r="322" s="2" customFormat="1">
      <c r="A322" s="38"/>
      <c r="B322" s="39"/>
      <c r="C322" s="38"/>
      <c r="D322" s="193" t="s">
        <v>1053</v>
      </c>
      <c r="E322" s="38"/>
      <c r="F322" s="236" t="s">
        <v>4958</v>
      </c>
      <c r="G322" s="38"/>
      <c r="H322" s="38"/>
      <c r="I322" s="237"/>
      <c r="J322" s="38"/>
      <c r="K322" s="38"/>
      <c r="L322" s="39"/>
      <c r="M322" s="238"/>
      <c r="N322" s="239"/>
      <c r="O322" s="78"/>
      <c r="P322" s="78"/>
      <c r="Q322" s="78"/>
      <c r="R322" s="78"/>
      <c r="S322" s="78"/>
      <c r="T322" s="79"/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T322" s="19" t="s">
        <v>1053</v>
      </c>
      <c r="AU322" s="19" t="s">
        <v>171</v>
      </c>
    </row>
    <row r="323" s="12" customFormat="1" ht="22.8" customHeight="1">
      <c r="A323" s="12"/>
      <c r="B323" s="164"/>
      <c r="C323" s="12"/>
      <c r="D323" s="165" t="s">
        <v>75</v>
      </c>
      <c r="E323" s="175" t="s">
        <v>5201</v>
      </c>
      <c r="F323" s="175" t="s">
        <v>5202</v>
      </c>
      <c r="G323" s="12"/>
      <c r="H323" s="12"/>
      <c r="I323" s="167"/>
      <c r="J323" s="176">
        <f>BK323</f>
        <v>0</v>
      </c>
      <c r="K323" s="12"/>
      <c r="L323" s="164"/>
      <c r="M323" s="169"/>
      <c r="N323" s="170"/>
      <c r="O323" s="170"/>
      <c r="P323" s="171">
        <f>SUM(P324:P335)</f>
        <v>0</v>
      </c>
      <c r="Q323" s="170"/>
      <c r="R323" s="171">
        <f>SUM(R324:R335)</f>
        <v>0</v>
      </c>
      <c r="S323" s="170"/>
      <c r="T323" s="172">
        <f>SUM(T324:T335)</f>
        <v>0</v>
      </c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R323" s="165" t="s">
        <v>88</v>
      </c>
      <c r="AT323" s="173" t="s">
        <v>75</v>
      </c>
      <c r="AU323" s="173" t="s">
        <v>81</v>
      </c>
      <c r="AY323" s="165" t="s">
        <v>165</v>
      </c>
      <c r="BK323" s="174">
        <f>SUM(BK324:BK335)</f>
        <v>0</v>
      </c>
    </row>
    <row r="324" s="2" customFormat="1" ht="16.5" customHeight="1">
      <c r="A324" s="38"/>
      <c r="B324" s="177"/>
      <c r="C324" s="201" t="s">
        <v>957</v>
      </c>
      <c r="D324" s="201" t="s">
        <v>201</v>
      </c>
      <c r="E324" s="202" t="s">
        <v>4959</v>
      </c>
      <c r="F324" s="203" t="s">
        <v>4960</v>
      </c>
      <c r="G324" s="204" t="s">
        <v>222</v>
      </c>
      <c r="H324" s="205">
        <v>20</v>
      </c>
      <c r="I324" s="206"/>
      <c r="J324" s="207">
        <f>ROUND(I324*H324,2)</f>
        <v>0</v>
      </c>
      <c r="K324" s="208"/>
      <c r="L324" s="209"/>
      <c r="M324" s="210" t="s">
        <v>1</v>
      </c>
      <c r="N324" s="211" t="s">
        <v>42</v>
      </c>
      <c r="O324" s="78"/>
      <c r="P324" s="188">
        <f>O324*H324</f>
        <v>0</v>
      </c>
      <c r="Q324" s="188">
        <v>0</v>
      </c>
      <c r="R324" s="188">
        <f>Q324*H324</f>
        <v>0</v>
      </c>
      <c r="S324" s="188">
        <v>0</v>
      </c>
      <c r="T324" s="189">
        <f>S324*H324</f>
        <v>0</v>
      </c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R324" s="190" t="s">
        <v>103</v>
      </c>
      <c r="AT324" s="190" t="s">
        <v>201</v>
      </c>
      <c r="AU324" s="190" t="s">
        <v>171</v>
      </c>
      <c r="AY324" s="19" t="s">
        <v>165</v>
      </c>
      <c r="BE324" s="191">
        <f>IF(N324="základná",J324,0)</f>
        <v>0</v>
      </c>
      <c r="BF324" s="191">
        <f>IF(N324="znížená",J324,0)</f>
        <v>0</v>
      </c>
      <c r="BG324" s="191">
        <f>IF(N324="zákl. prenesená",J324,0)</f>
        <v>0</v>
      </c>
      <c r="BH324" s="191">
        <f>IF(N324="zníž. prenesená",J324,0)</f>
        <v>0</v>
      </c>
      <c r="BI324" s="191">
        <f>IF(N324="nulová",J324,0)</f>
        <v>0</v>
      </c>
      <c r="BJ324" s="19" t="s">
        <v>171</v>
      </c>
      <c r="BK324" s="191">
        <f>ROUND(I324*H324,2)</f>
        <v>0</v>
      </c>
      <c r="BL324" s="19" t="s">
        <v>91</v>
      </c>
      <c r="BM324" s="190" t="s">
        <v>5203</v>
      </c>
    </row>
    <row r="325" s="2" customFormat="1">
      <c r="A325" s="38"/>
      <c r="B325" s="39"/>
      <c r="C325" s="38"/>
      <c r="D325" s="193" t="s">
        <v>1053</v>
      </c>
      <c r="E325" s="38"/>
      <c r="F325" s="236" t="s">
        <v>4958</v>
      </c>
      <c r="G325" s="38"/>
      <c r="H325" s="38"/>
      <c r="I325" s="237"/>
      <c r="J325" s="38"/>
      <c r="K325" s="38"/>
      <c r="L325" s="39"/>
      <c r="M325" s="238"/>
      <c r="N325" s="239"/>
      <c r="O325" s="78"/>
      <c r="P325" s="78"/>
      <c r="Q325" s="78"/>
      <c r="R325" s="78"/>
      <c r="S325" s="78"/>
      <c r="T325" s="79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T325" s="19" t="s">
        <v>1053</v>
      </c>
      <c r="AU325" s="19" t="s">
        <v>171</v>
      </c>
    </row>
    <row r="326" s="2" customFormat="1" ht="16.5" customHeight="1">
      <c r="A326" s="38"/>
      <c r="B326" s="177"/>
      <c r="C326" s="201" t="s">
        <v>962</v>
      </c>
      <c r="D326" s="201" t="s">
        <v>201</v>
      </c>
      <c r="E326" s="202" t="s">
        <v>5204</v>
      </c>
      <c r="F326" s="203" t="s">
        <v>5084</v>
      </c>
      <c r="G326" s="204" t="s">
        <v>2853</v>
      </c>
      <c r="H326" s="205">
        <v>1</v>
      </c>
      <c r="I326" s="206"/>
      <c r="J326" s="207">
        <f>ROUND(I326*H326,2)</f>
        <v>0</v>
      </c>
      <c r="K326" s="208"/>
      <c r="L326" s="209"/>
      <c r="M326" s="210" t="s">
        <v>1</v>
      </c>
      <c r="N326" s="211" t="s">
        <v>42</v>
      </c>
      <c r="O326" s="78"/>
      <c r="P326" s="188">
        <f>O326*H326</f>
        <v>0</v>
      </c>
      <c r="Q326" s="188">
        <v>0</v>
      </c>
      <c r="R326" s="188">
        <f>Q326*H326</f>
        <v>0</v>
      </c>
      <c r="S326" s="188">
        <v>0</v>
      </c>
      <c r="T326" s="189">
        <f>S326*H326</f>
        <v>0</v>
      </c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R326" s="190" t="s">
        <v>103</v>
      </c>
      <c r="AT326" s="190" t="s">
        <v>201</v>
      </c>
      <c r="AU326" s="190" t="s">
        <v>171</v>
      </c>
      <c r="AY326" s="19" t="s">
        <v>165</v>
      </c>
      <c r="BE326" s="191">
        <f>IF(N326="základná",J326,0)</f>
        <v>0</v>
      </c>
      <c r="BF326" s="191">
        <f>IF(N326="znížená",J326,0)</f>
        <v>0</v>
      </c>
      <c r="BG326" s="191">
        <f>IF(N326="zákl. prenesená",J326,0)</f>
        <v>0</v>
      </c>
      <c r="BH326" s="191">
        <f>IF(N326="zníž. prenesená",J326,0)</f>
        <v>0</v>
      </c>
      <c r="BI326" s="191">
        <f>IF(N326="nulová",J326,0)</f>
        <v>0</v>
      </c>
      <c r="BJ326" s="19" t="s">
        <v>171</v>
      </c>
      <c r="BK326" s="191">
        <f>ROUND(I326*H326,2)</f>
        <v>0</v>
      </c>
      <c r="BL326" s="19" t="s">
        <v>91</v>
      </c>
      <c r="BM326" s="190" t="s">
        <v>5205</v>
      </c>
    </row>
    <row r="327" s="2" customFormat="1">
      <c r="A327" s="38"/>
      <c r="B327" s="39"/>
      <c r="C327" s="38"/>
      <c r="D327" s="193" t="s">
        <v>1053</v>
      </c>
      <c r="E327" s="38"/>
      <c r="F327" s="236" t="s">
        <v>4958</v>
      </c>
      <c r="G327" s="38"/>
      <c r="H327" s="38"/>
      <c r="I327" s="237"/>
      <c r="J327" s="38"/>
      <c r="K327" s="38"/>
      <c r="L327" s="39"/>
      <c r="M327" s="238"/>
      <c r="N327" s="239"/>
      <c r="O327" s="78"/>
      <c r="P327" s="78"/>
      <c r="Q327" s="78"/>
      <c r="R327" s="78"/>
      <c r="S327" s="78"/>
      <c r="T327" s="79"/>
      <c r="U327" s="38"/>
      <c r="V327" s="38"/>
      <c r="W327" s="38"/>
      <c r="X327" s="38"/>
      <c r="Y327" s="38"/>
      <c r="Z327" s="38"/>
      <c r="AA327" s="38"/>
      <c r="AB327" s="38"/>
      <c r="AC327" s="38"/>
      <c r="AD327" s="38"/>
      <c r="AE327" s="38"/>
      <c r="AT327" s="19" t="s">
        <v>1053</v>
      </c>
      <c r="AU327" s="19" t="s">
        <v>171</v>
      </c>
    </row>
    <row r="328" s="2" customFormat="1" ht="16.5" customHeight="1">
      <c r="A328" s="38"/>
      <c r="B328" s="177"/>
      <c r="C328" s="201" t="s">
        <v>966</v>
      </c>
      <c r="D328" s="201" t="s">
        <v>201</v>
      </c>
      <c r="E328" s="202" t="s">
        <v>4965</v>
      </c>
      <c r="F328" s="203" t="s">
        <v>4966</v>
      </c>
      <c r="G328" s="204" t="s">
        <v>4967</v>
      </c>
      <c r="H328" s="205">
        <v>80</v>
      </c>
      <c r="I328" s="206"/>
      <c r="J328" s="207">
        <f>ROUND(I328*H328,2)</f>
        <v>0</v>
      </c>
      <c r="K328" s="208"/>
      <c r="L328" s="209"/>
      <c r="M328" s="210" t="s">
        <v>1</v>
      </c>
      <c r="N328" s="211" t="s">
        <v>42</v>
      </c>
      <c r="O328" s="78"/>
      <c r="P328" s="188">
        <f>O328*H328</f>
        <v>0</v>
      </c>
      <c r="Q328" s="188">
        <v>0</v>
      </c>
      <c r="R328" s="188">
        <f>Q328*H328</f>
        <v>0</v>
      </c>
      <c r="S328" s="188">
        <v>0</v>
      </c>
      <c r="T328" s="189">
        <f>S328*H328</f>
        <v>0</v>
      </c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R328" s="190" t="s">
        <v>103</v>
      </c>
      <c r="AT328" s="190" t="s">
        <v>201</v>
      </c>
      <c r="AU328" s="190" t="s">
        <v>171</v>
      </c>
      <c r="AY328" s="19" t="s">
        <v>165</v>
      </c>
      <c r="BE328" s="191">
        <f>IF(N328="základná",J328,0)</f>
        <v>0</v>
      </c>
      <c r="BF328" s="191">
        <f>IF(N328="znížená",J328,0)</f>
        <v>0</v>
      </c>
      <c r="BG328" s="191">
        <f>IF(N328="zákl. prenesená",J328,0)</f>
        <v>0</v>
      </c>
      <c r="BH328" s="191">
        <f>IF(N328="zníž. prenesená",J328,0)</f>
        <v>0</v>
      </c>
      <c r="BI328" s="191">
        <f>IF(N328="nulová",J328,0)</f>
        <v>0</v>
      </c>
      <c r="BJ328" s="19" t="s">
        <v>171</v>
      </c>
      <c r="BK328" s="191">
        <f>ROUND(I328*H328,2)</f>
        <v>0</v>
      </c>
      <c r="BL328" s="19" t="s">
        <v>91</v>
      </c>
      <c r="BM328" s="190" t="s">
        <v>5206</v>
      </c>
    </row>
    <row r="329" s="2" customFormat="1">
      <c r="A329" s="38"/>
      <c r="B329" s="39"/>
      <c r="C329" s="38"/>
      <c r="D329" s="193" t="s">
        <v>1053</v>
      </c>
      <c r="E329" s="38"/>
      <c r="F329" s="236" t="s">
        <v>4958</v>
      </c>
      <c r="G329" s="38"/>
      <c r="H329" s="38"/>
      <c r="I329" s="237"/>
      <c r="J329" s="38"/>
      <c r="K329" s="38"/>
      <c r="L329" s="39"/>
      <c r="M329" s="238"/>
      <c r="N329" s="239"/>
      <c r="O329" s="78"/>
      <c r="P329" s="78"/>
      <c r="Q329" s="78"/>
      <c r="R329" s="78"/>
      <c r="S329" s="78"/>
      <c r="T329" s="79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T329" s="19" t="s">
        <v>1053</v>
      </c>
      <c r="AU329" s="19" t="s">
        <v>171</v>
      </c>
    </row>
    <row r="330" s="2" customFormat="1" ht="21.75" customHeight="1">
      <c r="A330" s="38"/>
      <c r="B330" s="177"/>
      <c r="C330" s="201" t="s">
        <v>970</v>
      </c>
      <c r="D330" s="201" t="s">
        <v>201</v>
      </c>
      <c r="E330" s="202" t="s">
        <v>4969</v>
      </c>
      <c r="F330" s="203" t="s">
        <v>4970</v>
      </c>
      <c r="G330" s="204" t="s">
        <v>216</v>
      </c>
      <c r="H330" s="205">
        <v>4</v>
      </c>
      <c r="I330" s="206"/>
      <c r="J330" s="207">
        <f>ROUND(I330*H330,2)</f>
        <v>0</v>
      </c>
      <c r="K330" s="208"/>
      <c r="L330" s="209"/>
      <c r="M330" s="210" t="s">
        <v>1</v>
      </c>
      <c r="N330" s="211" t="s">
        <v>42</v>
      </c>
      <c r="O330" s="78"/>
      <c r="P330" s="188">
        <f>O330*H330</f>
        <v>0</v>
      </c>
      <c r="Q330" s="188">
        <v>0</v>
      </c>
      <c r="R330" s="188">
        <f>Q330*H330</f>
        <v>0</v>
      </c>
      <c r="S330" s="188">
        <v>0</v>
      </c>
      <c r="T330" s="189">
        <f>S330*H330</f>
        <v>0</v>
      </c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R330" s="190" t="s">
        <v>103</v>
      </c>
      <c r="AT330" s="190" t="s">
        <v>201</v>
      </c>
      <c r="AU330" s="190" t="s">
        <v>171</v>
      </c>
      <c r="AY330" s="19" t="s">
        <v>165</v>
      </c>
      <c r="BE330" s="191">
        <f>IF(N330="základná",J330,0)</f>
        <v>0</v>
      </c>
      <c r="BF330" s="191">
        <f>IF(N330="znížená",J330,0)</f>
        <v>0</v>
      </c>
      <c r="BG330" s="191">
        <f>IF(N330="zákl. prenesená",J330,0)</f>
        <v>0</v>
      </c>
      <c r="BH330" s="191">
        <f>IF(N330="zníž. prenesená",J330,0)</f>
        <v>0</v>
      </c>
      <c r="BI330" s="191">
        <f>IF(N330="nulová",J330,0)</f>
        <v>0</v>
      </c>
      <c r="BJ330" s="19" t="s">
        <v>171</v>
      </c>
      <c r="BK330" s="191">
        <f>ROUND(I330*H330,2)</f>
        <v>0</v>
      </c>
      <c r="BL330" s="19" t="s">
        <v>91</v>
      </c>
      <c r="BM330" s="190" t="s">
        <v>5207</v>
      </c>
    </row>
    <row r="331" s="2" customFormat="1">
      <c r="A331" s="38"/>
      <c r="B331" s="39"/>
      <c r="C331" s="38"/>
      <c r="D331" s="193" t="s">
        <v>1053</v>
      </c>
      <c r="E331" s="38"/>
      <c r="F331" s="236" t="s">
        <v>4972</v>
      </c>
      <c r="G331" s="38"/>
      <c r="H331" s="38"/>
      <c r="I331" s="237"/>
      <c r="J331" s="38"/>
      <c r="K331" s="38"/>
      <c r="L331" s="39"/>
      <c r="M331" s="238"/>
      <c r="N331" s="239"/>
      <c r="O331" s="78"/>
      <c r="P331" s="78"/>
      <c r="Q331" s="78"/>
      <c r="R331" s="78"/>
      <c r="S331" s="78"/>
      <c r="T331" s="79"/>
      <c r="U331" s="38"/>
      <c r="V331" s="38"/>
      <c r="W331" s="38"/>
      <c r="X331" s="38"/>
      <c r="Y331" s="38"/>
      <c r="Z331" s="38"/>
      <c r="AA331" s="38"/>
      <c r="AB331" s="38"/>
      <c r="AC331" s="38"/>
      <c r="AD331" s="38"/>
      <c r="AE331" s="38"/>
      <c r="AT331" s="19" t="s">
        <v>1053</v>
      </c>
      <c r="AU331" s="19" t="s">
        <v>171</v>
      </c>
    </row>
    <row r="332" s="2" customFormat="1" ht="21.75" customHeight="1">
      <c r="A332" s="38"/>
      <c r="B332" s="177"/>
      <c r="C332" s="201" t="s">
        <v>974</v>
      </c>
      <c r="D332" s="201" t="s">
        <v>201</v>
      </c>
      <c r="E332" s="202" t="s">
        <v>5127</v>
      </c>
      <c r="F332" s="203" t="s">
        <v>5054</v>
      </c>
      <c r="G332" s="204" t="s">
        <v>5128</v>
      </c>
      <c r="H332" s="205">
        <v>20</v>
      </c>
      <c r="I332" s="206"/>
      <c r="J332" s="207">
        <f>ROUND(I332*H332,2)</f>
        <v>0</v>
      </c>
      <c r="K332" s="208"/>
      <c r="L332" s="209"/>
      <c r="M332" s="210" t="s">
        <v>1</v>
      </c>
      <c r="N332" s="211" t="s">
        <v>42</v>
      </c>
      <c r="O332" s="78"/>
      <c r="P332" s="188">
        <f>O332*H332</f>
        <v>0</v>
      </c>
      <c r="Q332" s="188">
        <v>0</v>
      </c>
      <c r="R332" s="188">
        <f>Q332*H332</f>
        <v>0</v>
      </c>
      <c r="S332" s="188">
        <v>0</v>
      </c>
      <c r="T332" s="189">
        <f>S332*H332</f>
        <v>0</v>
      </c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  <c r="AR332" s="190" t="s">
        <v>103</v>
      </c>
      <c r="AT332" s="190" t="s">
        <v>201</v>
      </c>
      <c r="AU332" s="190" t="s">
        <v>171</v>
      </c>
      <c r="AY332" s="19" t="s">
        <v>165</v>
      </c>
      <c r="BE332" s="191">
        <f>IF(N332="základná",J332,0)</f>
        <v>0</v>
      </c>
      <c r="BF332" s="191">
        <f>IF(N332="znížená",J332,0)</f>
        <v>0</v>
      </c>
      <c r="BG332" s="191">
        <f>IF(N332="zákl. prenesená",J332,0)</f>
        <v>0</v>
      </c>
      <c r="BH332" s="191">
        <f>IF(N332="zníž. prenesená",J332,0)</f>
        <v>0</v>
      </c>
      <c r="BI332" s="191">
        <f>IF(N332="nulová",J332,0)</f>
        <v>0</v>
      </c>
      <c r="BJ332" s="19" t="s">
        <v>171</v>
      </c>
      <c r="BK332" s="191">
        <f>ROUND(I332*H332,2)</f>
        <v>0</v>
      </c>
      <c r="BL332" s="19" t="s">
        <v>91</v>
      </c>
      <c r="BM332" s="190" t="s">
        <v>5208</v>
      </c>
    </row>
    <row r="333" s="2" customFormat="1" ht="16.5" customHeight="1">
      <c r="A333" s="38"/>
      <c r="B333" s="177"/>
      <c r="C333" s="201" t="s">
        <v>978</v>
      </c>
      <c r="D333" s="201" t="s">
        <v>201</v>
      </c>
      <c r="E333" s="202" t="s">
        <v>5130</v>
      </c>
      <c r="F333" s="203" t="s">
        <v>5057</v>
      </c>
      <c r="G333" s="204" t="s">
        <v>5128</v>
      </c>
      <c r="H333" s="205">
        <v>20</v>
      </c>
      <c r="I333" s="206"/>
      <c r="J333" s="207">
        <f>ROUND(I333*H333,2)</f>
        <v>0</v>
      </c>
      <c r="K333" s="208"/>
      <c r="L333" s="209"/>
      <c r="M333" s="210" t="s">
        <v>1</v>
      </c>
      <c r="N333" s="211" t="s">
        <v>42</v>
      </c>
      <c r="O333" s="78"/>
      <c r="P333" s="188">
        <f>O333*H333</f>
        <v>0</v>
      </c>
      <c r="Q333" s="188">
        <v>0</v>
      </c>
      <c r="R333" s="188">
        <f>Q333*H333</f>
        <v>0</v>
      </c>
      <c r="S333" s="188">
        <v>0</v>
      </c>
      <c r="T333" s="189">
        <f>S333*H333</f>
        <v>0</v>
      </c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R333" s="190" t="s">
        <v>103</v>
      </c>
      <c r="AT333" s="190" t="s">
        <v>201</v>
      </c>
      <c r="AU333" s="190" t="s">
        <v>171</v>
      </c>
      <c r="AY333" s="19" t="s">
        <v>165</v>
      </c>
      <c r="BE333" s="191">
        <f>IF(N333="základná",J333,0)</f>
        <v>0</v>
      </c>
      <c r="BF333" s="191">
        <f>IF(N333="znížená",J333,0)</f>
        <v>0</v>
      </c>
      <c r="BG333" s="191">
        <f>IF(N333="zákl. prenesená",J333,0)</f>
        <v>0</v>
      </c>
      <c r="BH333" s="191">
        <f>IF(N333="zníž. prenesená",J333,0)</f>
        <v>0</v>
      </c>
      <c r="BI333" s="191">
        <f>IF(N333="nulová",J333,0)</f>
        <v>0</v>
      </c>
      <c r="BJ333" s="19" t="s">
        <v>171</v>
      </c>
      <c r="BK333" s="191">
        <f>ROUND(I333*H333,2)</f>
        <v>0</v>
      </c>
      <c r="BL333" s="19" t="s">
        <v>91</v>
      </c>
      <c r="BM333" s="190" t="s">
        <v>5209</v>
      </c>
    </row>
    <row r="334" s="2" customFormat="1">
      <c r="A334" s="38"/>
      <c r="B334" s="39"/>
      <c r="C334" s="38"/>
      <c r="D334" s="193" t="s">
        <v>1053</v>
      </c>
      <c r="E334" s="38"/>
      <c r="F334" s="236" t="s">
        <v>5059</v>
      </c>
      <c r="G334" s="38"/>
      <c r="H334" s="38"/>
      <c r="I334" s="237"/>
      <c r="J334" s="38"/>
      <c r="K334" s="38"/>
      <c r="L334" s="39"/>
      <c r="M334" s="238"/>
      <c r="N334" s="239"/>
      <c r="O334" s="78"/>
      <c r="P334" s="78"/>
      <c r="Q334" s="78"/>
      <c r="R334" s="78"/>
      <c r="S334" s="78"/>
      <c r="T334" s="79"/>
      <c r="U334" s="38"/>
      <c r="V334" s="38"/>
      <c r="W334" s="38"/>
      <c r="X334" s="38"/>
      <c r="Y334" s="38"/>
      <c r="Z334" s="38"/>
      <c r="AA334" s="38"/>
      <c r="AB334" s="38"/>
      <c r="AC334" s="38"/>
      <c r="AD334" s="38"/>
      <c r="AE334" s="38"/>
      <c r="AT334" s="19" t="s">
        <v>1053</v>
      </c>
      <c r="AU334" s="19" t="s">
        <v>171</v>
      </c>
    </row>
    <row r="335" s="2" customFormat="1" ht="16.5" customHeight="1">
      <c r="A335" s="38"/>
      <c r="B335" s="177"/>
      <c r="C335" s="201" t="s">
        <v>982</v>
      </c>
      <c r="D335" s="201" t="s">
        <v>201</v>
      </c>
      <c r="E335" s="202" t="s">
        <v>5132</v>
      </c>
      <c r="F335" s="203" t="s">
        <v>5061</v>
      </c>
      <c r="G335" s="204" t="s">
        <v>5128</v>
      </c>
      <c r="H335" s="205">
        <v>20</v>
      </c>
      <c r="I335" s="206"/>
      <c r="J335" s="207">
        <f>ROUND(I335*H335,2)</f>
        <v>0</v>
      </c>
      <c r="K335" s="208"/>
      <c r="L335" s="209"/>
      <c r="M335" s="210" t="s">
        <v>1</v>
      </c>
      <c r="N335" s="211" t="s">
        <v>42</v>
      </c>
      <c r="O335" s="78"/>
      <c r="P335" s="188">
        <f>O335*H335</f>
        <v>0</v>
      </c>
      <c r="Q335" s="188">
        <v>0</v>
      </c>
      <c r="R335" s="188">
        <f>Q335*H335</f>
        <v>0</v>
      </c>
      <c r="S335" s="188">
        <v>0</v>
      </c>
      <c r="T335" s="189">
        <f>S335*H335</f>
        <v>0</v>
      </c>
      <c r="U335" s="38"/>
      <c r="V335" s="38"/>
      <c r="W335" s="38"/>
      <c r="X335" s="38"/>
      <c r="Y335" s="38"/>
      <c r="Z335" s="38"/>
      <c r="AA335" s="38"/>
      <c r="AB335" s="38"/>
      <c r="AC335" s="38"/>
      <c r="AD335" s="38"/>
      <c r="AE335" s="38"/>
      <c r="AR335" s="190" t="s">
        <v>103</v>
      </c>
      <c r="AT335" s="190" t="s">
        <v>201</v>
      </c>
      <c r="AU335" s="190" t="s">
        <v>171</v>
      </c>
      <c r="AY335" s="19" t="s">
        <v>165</v>
      </c>
      <c r="BE335" s="191">
        <f>IF(N335="základná",J335,0)</f>
        <v>0</v>
      </c>
      <c r="BF335" s="191">
        <f>IF(N335="znížená",J335,0)</f>
        <v>0</v>
      </c>
      <c r="BG335" s="191">
        <f>IF(N335="zákl. prenesená",J335,0)</f>
        <v>0</v>
      </c>
      <c r="BH335" s="191">
        <f>IF(N335="zníž. prenesená",J335,0)</f>
        <v>0</v>
      </c>
      <c r="BI335" s="191">
        <f>IF(N335="nulová",J335,0)</f>
        <v>0</v>
      </c>
      <c r="BJ335" s="19" t="s">
        <v>171</v>
      </c>
      <c r="BK335" s="191">
        <f>ROUND(I335*H335,2)</f>
        <v>0</v>
      </c>
      <c r="BL335" s="19" t="s">
        <v>91</v>
      </c>
      <c r="BM335" s="190" t="s">
        <v>5210</v>
      </c>
    </row>
    <row r="336" s="12" customFormat="1" ht="22.8" customHeight="1">
      <c r="A336" s="12"/>
      <c r="B336" s="164"/>
      <c r="C336" s="12"/>
      <c r="D336" s="165" t="s">
        <v>75</v>
      </c>
      <c r="E336" s="175" t="s">
        <v>5211</v>
      </c>
      <c r="F336" s="175" t="s">
        <v>5212</v>
      </c>
      <c r="G336" s="12"/>
      <c r="H336" s="12"/>
      <c r="I336" s="167"/>
      <c r="J336" s="176">
        <f>BK336</f>
        <v>0</v>
      </c>
      <c r="K336" s="12"/>
      <c r="L336" s="164"/>
      <c r="M336" s="169"/>
      <c r="N336" s="170"/>
      <c r="O336" s="170"/>
      <c r="P336" s="171">
        <f>SUM(P337:P348)</f>
        <v>0</v>
      </c>
      <c r="Q336" s="170"/>
      <c r="R336" s="171">
        <f>SUM(R337:R348)</f>
        <v>0</v>
      </c>
      <c r="S336" s="170"/>
      <c r="T336" s="172">
        <f>SUM(T337:T348)</f>
        <v>0</v>
      </c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R336" s="165" t="s">
        <v>88</v>
      </c>
      <c r="AT336" s="173" t="s">
        <v>75</v>
      </c>
      <c r="AU336" s="173" t="s">
        <v>81</v>
      </c>
      <c r="AY336" s="165" t="s">
        <v>165</v>
      </c>
      <c r="BK336" s="174">
        <f>SUM(BK337:BK348)</f>
        <v>0</v>
      </c>
    </row>
    <row r="337" s="2" customFormat="1" ht="16.5" customHeight="1">
      <c r="A337" s="38"/>
      <c r="B337" s="177"/>
      <c r="C337" s="201" t="s">
        <v>986</v>
      </c>
      <c r="D337" s="201" t="s">
        <v>201</v>
      </c>
      <c r="E337" s="202" t="s">
        <v>5213</v>
      </c>
      <c r="F337" s="203" t="s">
        <v>5214</v>
      </c>
      <c r="G337" s="204" t="s">
        <v>216</v>
      </c>
      <c r="H337" s="205">
        <v>2</v>
      </c>
      <c r="I337" s="206"/>
      <c r="J337" s="207">
        <f>ROUND(I337*H337,2)</f>
        <v>0</v>
      </c>
      <c r="K337" s="208"/>
      <c r="L337" s="209"/>
      <c r="M337" s="210" t="s">
        <v>1</v>
      </c>
      <c r="N337" s="211" t="s">
        <v>42</v>
      </c>
      <c r="O337" s="78"/>
      <c r="P337" s="188">
        <f>O337*H337</f>
        <v>0</v>
      </c>
      <c r="Q337" s="188">
        <v>0</v>
      </c>
      <c r="R337" s="188">
        <f>Q337*H337</f>
        <v>0</v>
      </c>
      <c r="S337" s="188">
        <v>0</v>
      </c>
      <c r="T337" s="189">
        <f>S337*H337</f>
        <v>0</v>
      </c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38"/>
      <c r="AR337" s="190" t="s">
        <v>103</v>
      </c>
      <c r="AT337" s="190" t="s">
        <v>201</v>
      </c>
      <c r="AU337" s="190" t="s">
        <v>171</v>
      </c>
      <c r="AY337" s="19" t="s">
        <v>165</v>
      </c>
      <c r="BE337" s="191">
        <f>IF(N337="základná",J337,0)</f>
        <v>0</v>
      </c>
      <c r="BF337" s="191">
        <f>IF(N337="znížená",J337,0)</f>
        <v>0</v>
      </c>
      <c r="BG337" s="191">
        <f>IF(N337="zákl. prenesená",J337,0)</f>
        <v>0</v>
      </c>
      <c r="BH337" s="191">
        <f>IF(N337="zníž. prenesená",J337,0)</f>
        <v>0</v>
      </c>
      <c r="BI337" s="191">
        <f>IF(N337="nulová",J337,0)</f>
        <v>0</v>
      </c>
      <c r="BJ337" s="19" t="s">
        <v>171</v>
      </c>
      <c r="BK337" s="191">
        <f>ROUND(I337*H337,2)</f>
        <v>0</v>
      </c>
      <c r="BL337" s="19" t="s">
        <v>91</v>
      </c>
      <c r="BM337" s="190" t="s">
        <v>5215</v>
      </c>
    </row>
    <row r="338" s="2" customFormat="1">
      <c r="A338" s="38"/>
      <c r="B338" s="39"/>
      <c r="C338" s="38"/>
      <c r="D338" s="193" t="s">
        <v>1053</v>
      </c>
      <c r="E338" s="38"/>
      <c r="F338" s="236" t="s">
        <v>5216</v>
      </c>
      <c r="G338" s="38"/>
      <c r="H338" s="38"/>
      <c r="I338" s="237"/>
      <c r="J338" s="38"/>
      <c r="K338" s="38"/>
      <c r="L338" s="39"/>
      <c r="M338" s="238"/>
      <c r="N338" s="239"/>
      <c r="O338" s="78"/>
      <c r="P338" s="78"/>
      <c r="Q338" s="78"/>
      <c r="R338" s="78"/>
      <c r="S338" s="78"/>
      <c r="T338" s="79"/>
      <c r="U338" s="38"/>
      <c r="V338" s="38"/>
      <c r="W338" s="38"/>
      <c r="X338" s="38"/>
      <c r="Y338" s="38"/>
      <c r="Z338" s="38"/>
      <c r="AA338" s="38"/>
      <c r="AB338" s="38"/>
      <c r="AC338" s="38"/>
      <c r="AD338" s="38"/>
      <c r="AE338" s="38"/>
      <c r="AT338" s="19" t="s">
        <v>1053</v>
      </c>
      <c r="AU338" s="19" t="s">
        <v>171</v>
      </c>
    </row>
    <row r="339" s="2" customFormat="1" ht="16.5" customHeight="1">
      <c r="A339" s="38"/>
      <c r="B339" s="177"/>
      <c r="C339" s="201" t="s">
        <v>992</v>
      </c>
      <c r="D339" s="201" t="s">
        <v>201</v>
      </c>
      <c r="E339" s="202" t="s">
        <v>5217</v>
      </c>
      <c r="F339" s="203" t="s">
        <v>5218</v>
      </c>
      <c r="G339" s="204" t="s">
        <v>216</v>
      </c>
      <c r="H339" s="205">
        <v>1</v>
      </c>
      <c r="I339" s="206"/>
      <c r="J339" s="207">
        <f>ROUND(I339*H339,2)</f>
        <v>0</v>
      </c>
      <c r="K339" s="208"/>
      <c r="L339" s="209"/>
      <c r="M339" s="210" t="s">
        <v>1</v>
      </c>
      <c r="N339" s="211" t="s">
        <v>42</v>
      </c>
      <c r="O339" s="78"/>
      <c r="P339" s="188">
        <f>O339*H339</f>
        <v>0</v>
      </c>
      <c r="Q339" s="188">
        <v>0</v>
      </c>
      <c r="R339" s="188">
        <f>Q339*H339</f>
        <v>0</v>
      </c>
      <c r="S339" s="188">
        <v>0</v>
      </c>
      <c r="T339" s="189">
        <f>S339*H339</f>
        <v>0</v>
      </c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R339" s="190" t="s">
        <v>103</v>
      </c>
      <c r="AT339" s="190" t="s">
        <v>201</v>
      </c>
      <c r="AU339" s="190" t="s">
        <v>171</v>
      </c>
      <c r="AY339" s="19" t="s">
        <v>165</v>
      </c>
      <c r="BE339" s="191">
        <f>IF(N339="základná",J339,0)</f>
        <v>0</v>
      </c>
      <c r="BF339" s="191">
        <f>IF(N339="znížená",J339,0)</f>
        <v>0</v>
      </c>
      <c r="BG339" s="191">
        <f>IF(N339="zákl. prenesená",J339,0)</f>
        <v>0</v>
      </c>
      <c r="BH339" s="191">
        <f>IF(N339="zníž. prenesená",J339,0)</f>
        <v>0</v>
      </c>
      <c r="BI339" s="191">
        <f>IF(N339="nulová",J339,0)</f>
        <v>0</v>
      </c>
      <c r="BJ339" s="19" t="s">
        <v>171</v>
      </c>
      <c r="BK339" s="191">
        <f>ROUND(I339*H339,2)</f>
        <v>0</v>
      </c>
      <c r="BL339" s="19" t="s">
        <v>91</v>
      </c>
      <c r="BM339" s="190" t="s">
        <v>5219</v>
      </c>
    </row>
    <row r="340" s="2" customFormat="1">
      <c r="A340" s="38"/>
      <c r="B340" s="39"/>
      <c r="C340" s="38"/>
      <c r="D340" s="193" t="s">
        <v>1053</v>
      </c>
      <c r="E340" s="38"/>
      <c r="F340" s="236" t="s">
        <v>5220</v>
      </c>
      <c r="G340" s="38"/>
      <c r="H340" s="38"/>
      <c r="I340" s="237"/>
      <c r="J340" s="38"/>
      <c r="K340" s="38"/>
      <c r="L340" s="39"/>
      <c r="M340" s="238"/>
      <c r="N340" s="239"/>
      <c r="O340" s="78"/>
      <c r="P340" s="78"/>
      <c r="Q340" s="78"/>
      <c r="R340" s="78"/>
      <c r="S340" s="78"/>
      <c r="T340" s="79"/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T340" s="19" t="s">
        <v>1053</v>
      </c>
      <c r="AU340" s="19" t="s">
        <v>171</v>
      </c>
    </row>
    <row r="341" s="2" customFormat="1" ht="16.5" customHeight="1">
      <c r="A341" s="38"/>
      <c r="B341" s="177"/>
      <c r="C341" s="201" t="s">
        <v>994</v>
      </c>
      <c r="D341" s="201" t="s">
        <v>201</v>
      </c>
      <c r="E341" s="202" t="s">
        <v>5221</v>
      </c>
      <c r="F341" s="203" t="s">
        <v>5218</v>
      </c>
      <c r="G341" s="204" t="s">
        <v>216</v>
      </c>
      <c r="H341" s="205">
        <v>3</v>
      </c>
      <c r="I341" s="206"/>
      <c r="J341" s="207">
        <f>ROUND(I341*H341,2)</f>
        <v>0</v>
      </c>
      <c r="K341" s="208"/>
      <c r="L341" s="209"/>
      <c r="M341" s="210" t="s">
        <v>1</v>
      </c>
      <c r="N341" s="211" t="s">
        <v>42</v>
      </c>
      <c r="O341" s="78"/>
      <c r="P341" s="188">
        <f>O341*H341</f>
        <v>0</v>
      </c>
      <c r="Q341" s="188">
        <v>0</v>
      </c>
      <c r="R341" s="188">
        <f>Q341*H341</f>
        <v>0</v>
      </c>
      <c r="S341" s="188">
        <v>0</v>
      </c>
      <c r="T341" s="189">
        <f>S341*H341</f>
        <v>0</v>
      </c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R341" s="190" t="s">
        <v>103</v>
      </c>
      <c r="AT341" s="190" t="s">
        <v>201</v>
      </c>
      <c r="AU341" s="190" t="s">
        <v>171</v>
      </c>
      <c r="AY341" s="19" t="s">
        <v>165</v>
      </c>
      <c r="BE341" s="191">
        <f>IF(N341="základná",J341,0)</f>
        <v>0</v>
      </c>
      <c r="BF341" s="191">
        <f>IF(N341="znížená",J341,0)</f>
        <v>0</v>
      </c>
      <c r="BG341" s="191">
        <f>IF(N341="zákl. prenesená",J341,0)</f>
        <v>0</v>
      </c>
      <c r="BH341" s="191">
        <f>IF(N341="zníž. prenesená",J341,0)</f>
        <v>0</v>
      </c>
      <c r="BI341" s="191">
        <f>IF(N341="nulová",J341,0)</f>
        <v>0</v>
      </c>
      <c r="BJ341" s="19" t="s">
        <v>171</v>
      </c>
      <c r="BK341" s="191">
        <f>ROUND(I341*H341,2)</f>
        <v>0</v>
      </c>
      <c r="BL341" s="19" t="s">
        <v>91</v>
      </c>
      <c r="BM341" s="190" t="s">
        <v>5222</v>
      </c>
    </row>
    <row r="342" s="2" customFormat="1">
      <c r="A342" s="38"/>
      <c r="B342" s="39"/>
      <c r="C342" s="38"/>
      <c r="D342" s="193" t="s">
        <v>1053</v>
      </c>
      <c r="E342" s="38"/>
      <c r="F342" s="236" t="s">
        <v>5223</v>
      </c>
      <c r="G342" s="38"/>
      <c r="H342" s="38"/>
      <c r="I342" s="237"/>
      <c r="J342" s="38"/>
      <c r="K342" s="38"/>
      <c r="L342" s="39"/>
      <c r="M342" s="238"/>
      <c r="N342" s="239"/>
      <c r="O342" s="78"/>
      <c r="P342" s="78"/>
      <c r="Q342" s="78"/>
      <c r="R342" s="78"/>
      <c r="S342" s="78"/>
      <c r="T342" s="79"/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T342" s="19" t="s">
        <v>1053</v>
      </c>
      <c r="AU342" s="19" t="s">
        <v>171</v>
      </c>
    </row>
    <row r="343" s="2" customFormat="1" ht="16.5" customHeight="1">
      <c r="A343" s="38"/>
      <c r="B343" s="177"/>
      <c r="C343" s="201" t="s">
        <v>998</v>
      </c>
      <c r="D343" s="201" t="s">
        <v>201</v>
      </c>
      <c r="E343" s="202" t="s">
        <v>5224</v>
      </c>
      <c r="F343" s="203" t="s">
        <v>5225</v>
      </c>
      <c r="G343" s="204" t="s">
        <v>216</v>
      </c>
      <c r="H343" s="205">
        <v>1</v>
      </c>
      <c r="I343" s="206"/>
      <c r="J343" s="207">
        <f>ROUND(I343*H343,2)</f>
        <v>0</v>
      </c>
      <c r="K343" s="208"/>
      <c r="L343" s="209"/>
      <c r="M343" s="210" t="s">
        <v>1</v>
      </c>
      <c r="N343" s="211" t="s">
        <v>42</v>
      </c>
      <c r="O343" s="78"/>
      <c r="P343" s="188">
        <f>O343*H343</f>
        <v>0</v>
      </c>
      <c r="Q343" s="188">
        <v>0</v>
      </c>
      <c r="R343" s="188">
        <f>Q343*H343</f>
        <v>0</v>
      </c>
      <c r="S343" s="188">
        <v>0</v>
      </c>
      <c r="T343" s="189">
        <f>S343*H343</f>
        <v>0</v>
      </c>
      <c r="U343" s="38"/>
      <c r="V343" s="38"/>
      <c r="W343" s="38"/>
      <c r="X343" s="38"/>
      <c r="Y343" s="38"/>
      <c r="Z343" s="38"/>
      <c r="AA343" s="38"/>
      <c r="AB343" s="38"/>
      <c r="AC343" s="38"/>
      <c r="AD343" s="38"/>
      <c r="AE343" s="38"/>
      <c r="AR343" s="190" t="s">
        <v>103</v>
      </c>
      <c r="AT343" s="190" t="s">
        <v>201</v>
      </c>
      <c r="AU343" s="190" t="s">
        <v>171</v>
      </c>
      <c r="AY343" s="19" t="s">
        <v>165</v>
      </c>
      <c r="BE343" s="191">
        <f>IF(N343="základná",J343,0)</f>
        <v>0</v>
      </c>
      <c r="BF343" s="191">
        <f>IF(N343="znížená",J343,0)</f>
        <v>0</v>
      </c>
      <c r="BG343" s="191">
        <f>IF(N343="zákl. prenesená",J343,0)</f>
        <v>0</v>
      </c>
      <c r="BH343" s="191">
        <f>IF(N343="zníž. prenesená",J343,0)</f>
        <v>0</v>
      </c>
      <c r="BI343" s="191">
        <f>IF(N343="nulová",J343,0)</f>
        <v>0</v>
      </c>
      <c r="BJ343" s="19" t="s">
        <v>171</v>
      </c>
      <c r="BK343" s="191">
        <f>ROUND(I343*H343,2)</f>
        <v>0</v>
      </c>
      <c r="BL343" s="19" t="s">
        <v>91</v>
      </c>
      <c r="BM343" s="190" t="s">
        <v>5226</v>
      </c>
    </row>
    <row r="344" s="2" customFormat="1">
      <c r="A344" s="38"/>
      <c r="B344" s="39"/>
      <c r="C344" s="38"/>
      <c r="D344" s="193" t="s">
        <v>1053</v>
      </c>
      <c r="E344" s="38"/>
      <c r="F344" s="236" t="s">
        <v>5227</v>
      </c>
      <c r="G344" s="38"/>
      <c r="H344" s="38"/>
      <c r="I344" s="237"/>
      <c r="J344" s="38"/>
      <c r="K344" s="38"/>
      <c r="L344" s="39"/>
      <c r="M344" s="238"/>
      <c r="N344" s="239"/>
      <c r="O344" s="78"/>
      <c r="P344" s="78"/>
      <c r="Q344" s="78"/>
      <c r="R344" s="78"/>
      <c r="S344" s="78"/>
      <c r="T344" s="79"/>
      <c r="U344" s="38"/>
      <c r="V344" s="38"/>
      <c r="W344" s="38"/>
      <c r="X344" s="38"/>
      <c r="Y344" s="38"/>
      <c r="Z344" s="38"/>
      <c r="AA344" s="38"/>
      <c r="AB344" s="38"/>
      <c r="AC344" s="38"/>
      <c r="AD344" s="38"/>
      <c r="AE344" s="38"/>
      <c r="AT344" s="19" t="s">
        <v>1053</v>
      </c>
      <c r="AU344" s="19" t="s">
        <v>171</v>
      </c>
    </row>
    <row r="345" s="2" customFormat="1" ht="16.5" customHeight="1">
      <c r="A345" s="38"/>
      <c r="B345" s="177"/>
      <c r="C345" s="201" t="s">
        <v>1000</v>
      </c>
      <c r="D345" s="201" t="s">
        <v>201</v>
      </c>
      <c r="E345" s="202" t="s">
        <v>5228</v>
      </c>
      <c r="F345" s="203" t="s">
        <v>5229</v>
      </c>
      <c r="G345" s="204" t="s">
        <v>216</v>
      </c>
      <c r="H345" s="205">
        <v>2</v>
      </c>
      <c r="I345" s="206"/>
      <c r="J345" s="207">
        <f>ROUND(I345*H345,2)</f>
        <v>0</v>
      </c>
      <c r="K345" s="208"/>
      <c r="L345" s="209"/>
      <c r="M345" s="210" t="s">
        <v>1</v>
      </c>
      <c r="N345" s="211" t="s">
        <v>42</v>
      </c>
      <c r="O345" s="78"/>
      <c r="P345" s="188">
        <f>O345*H345</f>
        <v>0</v>
      </c>
      <c r="Q345" s="188">
        <v>0</v>
      </c>
      <c r="R345" s="188">
        <f>Q345*H345</f>
        <v>0</v>
      </c>
      <c r="S345" s="188">
        <v>0</v>
      </c>
      <c r="T345" s="189">
        <f>S345*H345</f>
        <v>0</v>
      </c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R345" s="190" t="s">
        <v>103</v>
      </c>
      <c r="AT345" s="190" t="s">
        <v>201</v>
      </c>
      <c r="AU345" s="190" t="s">
        <v>171</v>
      </c>
      <c r="AY345" s="19" t="s">
        <v>165</v>
      </c>
      <c r="BE345" s="191">
        <f>IF(N345="základná",J345,0)</f>
        <v>0</v>
      </c>
      <c r="BF345" s="191">
        <f>IF(N345="znížená",J345,0)</f>
        <v>0</v>
      </c>
      <c r="BG345" s="191">
        <f>IF(N345="zákl. prenesená",J345,0)</f>
        <v>0</v>
      </c>
      <c r="BH345" s="191">
        <f>IF(N345="zníž. prenesená",J345,0)</f>
        <v>0</v>
      </c>
      <c r="BI345" s="191">
        <f>IF(N345="nulová",J345,0)</f>
        <v>0</v>
      </c>
      <c r="BJ345" s="19" t="s">
        <v>171</v>
      </c>
      <c r="BK345" s="191">
        <f>ROUND(I345*H345,2)</f>
        <v>0</v>
      </c>
      <c r="BL345" s="19" t="s">
        <v>91</v>
      </c>
      <c r="BM345" s="190" t="s">
        <v>5230</v>
      </c>
    </row>
    <row r="346" s="2" customFormat="1">
      <c r="A346" s="38"/>
      <c r="B346" s="39"/>
      <c r="C346" s="38"/>
      <c r="D346" s="193" t="s">
        <v>1053</v>
      </c>
      <c r="E346" s="38"/>
      <c r="F346" s="236" t="s">
        <v>5231</v>
      </c>
      <c r="G346" s="38"/>
      <c r="H346" s="38"/>
      <c r="I346" s="237"/>
      <c r="J346" s="38"/>
      <c r="K346" s="38"/>
      <c r="L346" s="39"/>
      <c r="M346" s="238"/>
      <c r="N346" s="239"/>
      <c r="O346" s="78"/>
      <c r="P346" s="78"/>
      <c r="Q346" s="78"/>
      <c r="R346" s="78"/>
      <c r="S346" s="78"/>
      <c r="T346" s="79"/>
      <c r="U346" s="38"/>
      <c r="V346" s="38"/>
      <c r="W346" s="38"/>
      <c r="X346" s="38"/>
      <c r="Y346" s="38"/>
      <c r="Z346" s="38"/>
      <c r="AA346" s="38"/>
      <c r="AB346" s="38"/>
      <c r="AC346" s="38"/>
      <c r="AD346" s="38"/>
      <c r="AE346" s="38"/>
      <c r="AT346" s="19" t="s">
        <v>1053</v>
      </c>
      <c r="AU346" s="19" t="s">
        <v>171</v>
      </c>
    </row>
    <row r="347" s="2" customFormat="1" ht="16.5" customHeight="1">
      <c r="A347" s="38"/>
      <c r="B347" s="177"/>
      <c r="C347" s="201" t="s">
        <v>1005</v>
      </c>
      <c r="D347" s="201" t="s">
        <v>201</v>
      </c>
      <c r="E347" s="202" t="s">
        <v>5232</v>
      </c>
      <c r="F347" s="203" t="s">
        <v>5214</v>
      </c>
      <c r="G347" s="204" t="s">
        <v>216</v>
      </c>
      <c r="H347" s="205">
        <v>3</v>
      </c>
      <c r="I347" s="206"/>
      <c r="J347" s="207">
        <f>ROUND(I347*H347,2)</f>
        <v>0</v>
      </c>
      <c r="K347" s="208"/>
      <c r="L347" s="209"/>
      <c r="M347" s="210" t="s">
        <v>1</v>
      </c>
      <c r="N347" s="211" t="s">
        <v>42</v>
      </c>
      <c r="O347" s="78"/>
      <c r="P347" s="188">
        <f>O347*H347</f>
        <v>0</v>
      </c>
      <c r="Q347" s="188">
        <v>0</v>
      </c>
      <c r="R347" s="188">
        <f>Q347*H347</f>
        <v>0</v>
      </c>
      <c r="S347" s="188">
        <v>0</v>
      </c>
      <c r="T347" s="189">
        <f>S347*H347</f>
        <v>0</v>
      </c>
      <c r="U347" s="38"/>
      <c r="V347" s="38"/>
      <c r="W347" s="38"/>
      <c r="X347" s="38"/>
      <c r="Y347" s="38"/>
      <c r="Z347" s="38"/>
      <c r="AA347" s="38"/>
      <c r="AB347" s="38"/>
      <c r="AC347" s="38"/>
      <c r="AD347" s="38"/>
      <c r="AE347" s="38"/>
      <c r="AR347" s="190" t="s">
        <v>103</v>
      </c>
      <c r="AT347" s="190" t="s">
        <v>201</v>
      </c>
      <c r="AU347" s="190" t="s">
        <v>171</v>
      </c>
      <c r="AY347" s="19" t="s">
        <v>165</v>
      </c>
      <c r="BE347" s="191">
        <f>IF(N347="základná",J347,0)</f>
        <v>0</v>
      </c>
      <c r="BF347" s="191">
        <f>IF(N347="znížená",J347,0)</f>
        <v>0</v>
      </c>
      <c r="BG347" s="191">
        <f>IF(N347="zákl. prenesená",J347,0)</f>
        <v>0</v>
      </c>
      <c r="BH347" s="191">
        <f>IF(N347="zníž. prenesená",J347,0)</f>
        <v>0</v>
      </c>
      <c r="BI347" s="191">
        <f>IF(N347="nulová",J347,0)</f>
        <v>0</v>
      </c>
      <c r="BJ347" s="19" t="s">
        <v>171</v>
      </c>
      <c r="BK347" s="191">
        <f>ROUND(I347*H347,2)</f>
        <v>0</v>
      </c>
      <c r="BL347" s="19" t="s">
        <v>91</v>
      </c>
      <c r="BM347" s="190" t="s">
        <v>5233</v>
      </c>
    </row>
    <row r="348" s="2" customFormat="1">
      <c r="A348" s="38"/>
      <c r="B348" s="39"/>
      <c r="C348" s="38"/>
      <c r="D348" s="193" t="s">
        <v>1053</v>
      </c>
      <c r="E348" s="38"/>
      <c r="F348" s="236" t="s">
        <v>5234</v>
      </c>
      <c r="G348" s="38"/>
      <c r="H348" s="38"/>
      <c r="I348" s="237"/>
      <c r="J348" s="38"/>
      <c r="K348" s="38"/>
      <c r="L348" s="39"/>
      <c r="M348" s="238"/>
      <c r="N348" s="239"/>
      <c r="O348" s="78"/>
      <c r="P348" s="78"/>
      <c r="Q348" s="78"/>
      <c r="R348" s="78"/>
      <c r="S348" s="78"/>
      <c r="T348" s="79"/>
      <c r="U348" s="38"/>
      <c r="V348" s="38"/>
      <c r="W348" s="38"/>
      <c r="X348" s="38"/>
      <c r="Y348" s="38"/>
      <c r="Z348" s="38"/>
      <c r="AA348" s="38"/>
      <c r="AB348" s="38"/>
      <c r="AC348" s="38"/>
      <c r="AD348" s="38"/>
      <c r="AE348" s="38"/>
      <c r="AT348" s="19" t="s">
        <v>1053</v>
      </c>
      <c r="AU348" s="19" t="s">
        <v>171</v>
      </c>
    </row>
    <row r="349" s="12" customFormat="1" ht="22.8" customHeight="1">
      <c r="A349" s="12"/>
      <c r="B349" s="164"/>
      <c r="C349" s="12"/>
      <c r="D349" s="165" t="s">
        <v>75</v>
      </c>
      <c r="E349" s="175" t="s">
        <v>5235</v>
      </c>
      <c r="F349" s="175" t="s">
        <v>5236</v>
      </c>
      <c r="G349" s="12"/>
      <c r="H349" s="12"/>
      <c r="I349" s="167"/>
      <c r="J349" s="176">
        <f>BK349</f>
        <v>0</v>
      </c>
      <c r="K349" s="12"/>
      <c r="L349" s="164"/>
      <c r="M349" s="169"/>
      <c r="N349" s="170"/>
      <c r="O349" s="170"/>
      <c r="P349" s="171">
        <f>SUM(P350:P353)</f>
        <v>0</v>
      </c>
      <c r="Q349" s="170"/>
      <c r="R349" s="171">
        <f>SUM(R350:R353)</f>
        <v>0</v>
      </c>
      <c r="S349" s="170"/>
      <c r="T349" s="172">
        <f>SUM(T350:T353)</f>
        <v>0</v>
      </c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R349" s="165" t="s">
        <v>88</v>
      </c>
      <c r="AT349" s="173" t="s">
        <v>75</v>
      </c>
      <c r="AU349" s="173" t="s">
        <v>81</v>
      </c>
      <c r="AY349" s="165" t="s">
        <v>165</v>
      </c>
      <c r="BK349" s="174">
        <f>SUM(BK350:BK353)</f>
        <v>0</v>
      </c>
    </row>
    <row r="350" s="2" customFormat="1" ht="16.5" customHeight="1">
      <c r="A350" s="38"/>
      <c r="B350" s="177"/>
      <c r="C350" s="201" t="s">
        <v>1010</v>
      </c>
      <c r="D350" s="201" t="s">
        <v>201</v>
      </c>
      <c r="E350" s="202" t="s">
        <v>5237</v>
      </c>
      <c r="F350" s="203" t="s">
        <v>5238</v>
      </c>
      <c r="G350" s="204" t="s">
        <v>216</v>
      </c>
      <c r="H350" s="205">
        <v>2</v>
      </c>
      <c r="I350" s="206"/>
      <c r="J350" s="207">
        <f>ROUND(I350*H350,2)</f>
        <v>0</v>
      </c>
      <c r="K350" s="208"/>
      <c r="L350" s="209"/>
      <c r="M350" s="210" t="s">
        <v>1</v>
      </c>
      <c r="N350" s="211" t="s">
        <v>42</v>
      </c>
      <c r="O350" s="78"/>
      <c r="P350" s="188">
        <f>O350*H350</f>
        <v>0</v>
      </c>
      <c r="Q350" s="188">
        <v>0</v>
      </c>
      <c r="R350" s="188">
        <f>Q350*H350</f>
        <v>0</v>
      </c>
      <c r="S350" s="188">
        <v>0</v>
      </c>
      <c r="T350" s="189">
        <f>S350*H350</f>
        <v>0</v>
      </c>
      <c r="U350" s="38"/>
      <c r="V350" s="38"/>
      <c r="W350" s="38"/>
      <c r="X350" s="38"/>
      <c r="Y350" s="38"/>
      <c r="Z350" s="38"/>
      <c r="AA350" s="38"/>
      <c r="AB350" s="38"/>
      <c r="AC350" s="38"/>
      <c r="AD350" s="38"/>
      <c r="AE350" s="38"/>
      <c r="AR350" s="190" t="s">
        <v>103</v>
      </c>
      <c r="AT350" s="190" t="s">
        <v>201</v>
      </c>
      <c r="AU350" s="190" t="s">
        <v>171</v>
      </c>
      <c r="AY350" s="19" t="s">
        <v>165</v>
      </c>
      <c r="BE350" s="191">
        <f>IF(N350="základná",J350,0)</f>
        <v>0</v>
      </c>
      <c r="BF350" s="191">
        <f>IF(N350="znížená",J350,0)</f>
        <v>0</v>
      </c>
      <c r="BG350" s="191">
        <f>IF(N350="zákl. prenesená",J350,0)</f>
        <v>0</v>
      </c>
      <c r="BH350" s="191">
        <f>IF(N350="zníž. prenesená",J350,0)</f>
        <v>0</v>
      </c>
      <c r="BI350" s="191">
        <f>IF(N350="nulová",J350,0)</f>
        <v>0</v>
      </c>
      <c r="BJ350" s="19" t="s">
        <v>171</v>
      </c>
      <c r="BK350" s="191">
        <f>ROUND(I350*H350,2)</f>
        <v>0</v>
      </c>
      <c r="BL350" s="19" t="s">
        <v>91</v>
      </c>
      <c r="BM350" s="190" t="s">
        <v>5239</v>
      </c>
    </row>
    <row r="351" s="2" customFormat="1">
      <c r="A351" s="38"/>
      <c r="B351" s="39"/>
      <c r="C351" s="38"/>
      <c r="D351" s="193" t="s">
        <v>1053</v>
      </c>
      <c r="E351" s="38"/>
      <c r="F351" s="236" t="s">
        <v>5240</v>
      </c>
      <c r="G351" s="38"/>
      <c r="H351" s="38"/>
      <c r="I351" s="237"/>
      <c r="J351" s="38"/>
      <c r="K351" s="38"/>
      <c r="L351" s="39"/>
      <c r="M351" s="238"/>
      <c r="N351" s="239"/>
      <c r="O351" s="78"/>
      <c r="P351" s="78"/>
      <c r="Q351" s="78"/>
      <c r="R351" s="78"/>
      <c r="S351" s="78"/>
      <c r="T351" s="79"/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  <c r="AT351" s="19" t="s">
        <v>1053</v>
      </c>
      <c r="AU351" s="19" t="s">
        <v>171</v>
      </c>
    </row>
    <row r="352" s="2" customFormat="1" ht="16.5" customHeight="1">
      <c r="A352" s="38"/>
      <c r="B352" s="177"/>
      <c r="C352" s="201" t="s">
        <v>1014</v>
      </c>
      <c r="D352" s="201" t="s">
        <v>201</v>
      </c>
      <c r="E352" s="202" t="s">
        <v>5241</v>
      </c>
      <c r="F352" s="203" t="s">
        <v>5242</v>
      </c>
      <c r="G352" s="204" t="s">
        <v>216</v>
      </c>
      <c r="H352" s="205">
        <v>3</v>
      </c>
      <c r="I352" s="206"/>
      <c r="J352" s="207">
        <f>ROUND(I352*H352,2)</f>
        <v>0</v>
      </c>
      <c r="K352" s="208"/>
      <c r="L352" s="209"/>
      <c r="M352" s="210" t="s">
        <v>1</v>
      </c>
      <c r="N352" s="211" t="s">
        <v>42</v>
      </c>
      <c r="O352" s="78"/>
      <c r="P352" s="188">
        <f>O352*H352</f>
        <v>0</v>
      </c>
      <c r="Q352" s="188">
        <v>0</v>
      </c>
      <c r="R352" s="188">
        <f>Q352*H352</f>
        <v>0</v>
      </c>
      <c r="S352" s="188">
        <v>0</v>
      </c>
      <c r="T352" s="189">
        <f>S352*H352</f>
        <v>0</v>
      </c>
      <c r="U352" s="38"/>
      <c r="V352" s="38"/>
      <c r="W352" s="38"/>
      <c r="X352" s="38"/>
      <c r="Y352" s="38"/>
      <c r="Z352" s="38"/>
      <c r="AA352" s="38"/>
      <c r="AB352" s="38"/>
      <c r="AC352" s="38"/>
      <c r="AD352" s="38"/>
      <c r="AE352" s="38"/>
      <c r="AR352" s="190" t="s">
        <v>103</v>
      </c>
      <c r="AT352" s="190" t="s">
        <v>201</v>
      </c>
      <c r="AU352" s="190" t="s">
        <v>171</v>
      </c>
      <c r="AY352" s="19" t="s">
        <v>165</v>
      </c>
      <c r="BE352" s="191">
        <f>IF(N352="základná",J352,0)</f>
        <v>0</v>
      </c>
      <c r="BF352" s="191">
        <f>IF(N352="znížená",J352,0)</f>
        <v>0</v>
      </c>
      <c r="BG352" s="191">
        <f>IF(N352="zákl. prenesená",J352,0)</f>
        <v>0</v>
      </c>
      <c r="BH352" s="191">
        <f>IF(N352="zníž. prenesená",J352,0)</f>
        <v>0</v>
      </c>
      <c r="BI352" s="191">
        <f>IF(N352="nulová",J352,0)</f>
        <v>0</v>
      </c>
      <c r="BJ352" s="19" t="s">
        <v>171</v>
      </c>
      <c r="BK352" s="191">
        <f>ROUND(I352*H352,2)</f>
        <v>0</v>
      </c>
      <c r="BL352" s="19" t="s">
        <v>91</v>
      </c>
      <c r="BM352" s="190" t="s">
        <v>5243</v>
      </c>
    </row>
    <row r="353" s="2" customFormat="1">
      <c r="A353" s="38"/>
      <c r="B353" s="39"/>
      <c r="C353" s="38"/>
      <c r="D353" s="193" t="s">
        <v>1053</v>
      </c>
      <c r="E353" s="38"/>
      <c r="F353" s="236" t="s">
        <v>5244</v>
      </c>
      <c r="G353" s="38"/>
      <c r="H353" s="38"/>
      <c r="I353" s="237"/>
      <c r="J353" s="38"/>
      <c r="K353" s="38"/>
      <c r="L353" s="39"/>
      <c r="M353" s="238"/>
      <c r="N353" s="239"/>
      <c r="O353" s="78"/>
      <c r="P353" s="78"/>
      <c r="Q353" s="78"/>
      <c r="R353" s="78"/>
      <c r="S353" s="78"/>
      <c r="T353" s="79"/>
      <c r="U353" s="38"/>
      <c r="V353" s="38"/>
      <c r="W353" s="38"/>
      <c r="X353" s="38"/>
      <c r="Y353" s="38"/>
      <c r="Z353" s="38"/>
      <c r="AA353" s="38"/>
      <c r="AB353" s="38"/>
      <c r="AC353" s="38"/>
      <c r="AD353" s="38"/>
      <c r="AE353" s="38"/>
      <c r="AT353" s="19" t="s">
        <v>1053</v>
      </c>
      <c r="AU353" s="19" t="s">
        <v>171</v>
      </c>
    </row>
    <row r="354" s="12" customFormat="1" ht="22.8" customHeight="1">
      <c r="A354" s="12"/>
      <c r="B354" s="164"/>
      <c r="C354" s="12"/>
      <c r="D354" s="165" t="s">
        <v>75</v>
      </c>
      <c r="E354" s="175" t="s">
        <v>5245</v>
      </c>
      <c r="F354" s="175" t="s">
        <v>5246</v>
      </c>
      <c r="G354" s="12"/>
      <c r="H354" s="12"/>
      <c r="I354" s="167"/>
      <c r="J354" s="176">
        <f>BK354</f>
        <v>0</v>
      </c>
      <c r="K354" s="12"/>
      <c r="L354" s="164"/>
      <c r="M354" s="169"/>
      <c r="N354" s="170"/>
      <c r="O354" s="170"/>
      <c r="P354" s="171">
        <f>SUM(P355:P360)</f>
        <v>0</v>
      </c>
      <c r="Q354" s="170"/>
      <c r="R354" s="171">
        <f>SUM(R355:R360)</f>
        <v>0</v>
      </c>
      <c r="S354" s="170"/>
      <c r="T354" s="172">
        <f>SUM(T355:T360)</f>
        <v>0</v>
      </c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R354" s="165" t="s">
        <v>88</v>
      </c>
      <c r="AT354" s="173" t="s">
        <v>75</v>
      </c>
      <c r="AU354" s="173" t="s">
        <v>81</v>
      </c>
      <c r="AY354" s="165" t="s">
        <v>165</v>
      </c>
      <c r="BK354" s="174">
        <f>SUM(BK355:BK360)</f>
        <v>0</v>
      </c>
    </row>
    <row r="355" s="2" customFormat="1" ht="16.5" customHeight="1">
      <c r="A355" s="38"/>
      <c r="B355" s="177"/>
      <c r="C355" s="201" t="s">
        <v>1016</v>
      </c>
      <c r="D355" s="201" t="s">
        <v>201</v>
      </c>
      <c r="E355" s="202" t="s">
        <v>5247</v>
      </c>
      <c r="F355" s="203" t="s">
        <v>5248</v>
      </c>
      <c r="G355" s="204" t="s">
        <v>216</v>
      </c>
      <c r="H355" s="205">
        <v>3</v>
      </c>
      <c r="I355" s="206"/>
      <c r="J355" s="207">
        <f>ROUND(I355*H355,2)</f>
        <v>0</v>
      </c>
      <c r="K355" s="208"/>
      <c r="L355" s="209"/>
      <c r="M355" s="210" t="s">
        <v>1</v>
      </c>
      <c r="N355" s="211" t="s">
        <v>42</v>
      </c>
      <c r="O355" s="78"/>
      <c r="P355" s="188">
        <f>O355*H355</f>
        <v>0</v>
      </c>
      <c r="Q355" s="188">
        <v>0</v>
      </c>
      <c r="R355" s="188">
        <f>Q355*H355</f>
        <v>0</v>
      </c>
      <c r="S355" s="188">
        <v>0</v>
      </c>
      <c r="T355" s="189">
        <f>S355*H355</f>
        <v>0</v>
      </c>
      <c r="U355" s="38"/>
      <c r="V355" s="38"/>
      <c r="W355" s="38"/>
      <c r="X355" s="38"/>
      <c r="Y355" s="38"/>
      <c r="Z355" s="38"/>
      <c r="AA355" s="38"/>
      <c r="AB355" s="38"/>
      <c r="AC355" s="38"/>
      <c r="AD355" s="38"/>
      <c r="AE355" s="38"/>
      <c r="AR355" s="190" t="s">
        <v>103</v>
      </c>
      <c r="AT355" s="190" t="s">
        <v>201</v>
      </c>
      <c r="AU355" s="190" t="s">
        <v>171</v>
      </c>
      <c r="AY355" s="19" t="s">
        <v>165</v>
      </c>
      <c r="BE355" s="191">
        <f>IF(N355="základná",J355,0)</f>
        <v>0</v>
      </c>
      <c r="BF355" s="191">
        <f>IF(N355="znížená",J355,0)</f>
        <v>0</v>
      </c>
      <c r="BG355" s="191">
        <f>IF(N355="zákl. prenesená",J355,0)</f>
        <v>0</v>
      </c>
      <c r="BH355" s="191">
        <f>IF(N355="zníž. prenesená",J355,0)</f>
        <v>0</v>
      </c>
      <c r="BI355" s="191">
        <f>IF(N355="nulová",J355,0)</f>
        <v>0</v>
      </c>
      <c r="BJ355" s="19" t="s">
        <v>171</v>
      </c>
      <c r="BK355" s="191">
        <f>ROUND(I355*H355,2)</f>
        <v>0</v>
      </c>
      <c r="BL355" s="19" t="s">
        <v>91</v>
      </c>
      <c r="BM355" s="190" t="s">
        <v>5249</v>
      </c>
    </row>
    <row r="356" s="2" customFormat="1">
      <c r="A356" s="38"/>
      <c r="B356" s="39"/>
      <c r="C356" s="38"/>
      <c r="D356" s="193" t="s">
        <v>1053</v>
      </c>
      <c r="E356" s="38"/>
      <c r="F356" s="236" t="s">
        <v>5250</v>
      </c>
      <c r="G356" s="38"/>
      <c r="H356" s="38"/>
      <c r="I356" s="237"/>
      <c r="J356" s="38"/>
      <c r="K356" s="38"/>
      <c r="L356" s="39"/>
      <c r="M356" s="238"/>
      <c r="N356" s="239"/>
      <c r="O356" s="78"/>
      <c r="P356" s="78"/>
      <c r="Q356" s="78"/>
      <c r="R356" s="78"/>
      <c r="S356" s="78"/>
      <c r="T356" s="79"/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T356" s="19" t="s">
        <v>1053</v>
      </c>
      <c r="AU356" s="19" t="s">
        <v>171</v>
      </c>
    </row>
    <row r="357" s="2" customFormat="1" ht="16.5" customHeight="1">
      <c r="A357" s="38"/>
      <c r="B357" s="177"/>
      <c r="C357" s="201" t="s">
        <v>1020</v>
      </c>
      <c r="D357" s="201" t="s">
        <v>201</v>
      </c>
      <c r="E357" s="202" t="s">
        <v>5251</v>
      </c>
      <c r="F357" s="203" t="s">
        <v>5252</v>
      </c>
      <c r="G357" s="204" t="s">
        <v>216</v>
      </c>
      <c r="H357" s="205">
        <v>2</v>
      </c>
      <c r="I357" s="206"/>
      <c r="J357" s="207">
        <f>ROUND(I357*H357,2)</f>
        <v>0</v>
      </c>
      <c r="K357" s="208"/>
      <c r="L357" s="209"/>
      <c r="M357" s="210" t="s">
        <v>1</v>
      </c>
      <c r="N357" s="211" t="s">
        <v>42</v>
      </c>
      <c r="O357" s="78"/>
      <c r="P357" s="188">
        <f>O357*H357</f>
        <v>0</v>
      </c>
      <c r="Q357" s="188">
        <v>0</v>
      </c>
      <c r="R357" s="188">
        <f>Q357*H357</f>
        <v>0</v>
      </c>
      <c r="S357" s="188">
        <v>0</v>
      </c>
      <c r="T357" s="189">
        <f>S357*H357</f>
        <v>0</v>
      </c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R357" s="190" t="s">
        <v>103</v>
      </c>
      <c r="AT357" s="190" t="s">
        <v>201</v>
      </c>
      <c r="AU357" s="190" t="s">
        <v>171</v>
      </c>
      <c r="AY357" s="19" t="s">
        <v>165</v>
      </c>
      <c r="BE357" s="191">
        <f>IF(N357="základná",J357,0)</f>
        <v>0</v>
      </c>
      <c r="BF357" s="191">
        <f>IF(N357="znížená",J357,0)</f>
        <v>0</v>
      </c>
      <c r="BG357" s="191">
        <f>IF(N357="zákl. prenesená",J357,0)</f>
        <v>0</v>
      </c>
      <c r="BH357" s="191">
        <f>IF(N357="zníž. prenesená",J357,0)</f>
        <v>0</v>
      </c>
      <c r="BI357" s="191">
        <f>IF(N357="nulová",J357,0)</f>
        <v>0</v>
      </c>
      <c r="BJ357" s="19" t="s">
        <v>171</v>
      </c>
      <c r="BK357" s="191">
        <f>ROUND(I357*H357,2)</f>
        <v>0</v>
      </c>
      <c r="BL357" s="19" t="s">
        <v>91</v>
      </c>
      <c r="BM357" s="190" t="s">
        <v>5253</v>
      </c>
    </row>
    <row r="358" s="2" customFormat="1">
      <c r="A358" s="38"/>
      <c r="B358" s="39"/>
      <c r="C358" s="38"/>
      <c r="D358" s="193" t="s">
        <v>1053</v>
      </c>
      <c r="E358" s="38"/>
      <c r="F358" s="236" t="s">
        <v>5250</v>
      </c>
      <c r="G358" s="38"/>
      <c r="H358" s="38"/>
      <c r="I358" s="237"/>
      <c r="J358" s="38"/>
      <c r="K358" s="38"/>
      <c r="L358" s="39"/>
      <c r="M358" s="238"/>
      <c r="N358" s="239"/>
      <c r="O358" s="78"/>
      <c r="P358" s="78"/>
      <c r="Q358" s="78"/>
      <c r="R358" s="78"/>
      <c r="S358" s="78"/>
      <c r="T358" s="79"/>
      <c r="U358" s="38"/>
      <c r="V358" s="38"/>
      <c r="W358" s="38"/>
      <c r="X358" s="38"/>
      <c r="Y358" s="38"/>
      <c r="Z358" s="38"/>
      <c r="AA358" s="38"/>
      <c r="AB358" s="38"/>
      <c r="AC358" s="38"/>
      <c r="AD358" s="38"/>
      <c r="AE358" s="38"/>
      <c r="AT358" s="19" t="s">
        <v>1053</v>
      </c>
      <c r="AU358" s="19" t="s">
        <v>171</v>
      </c>
    </row>
    <row r="359" s="2" customFormat="1" ht="21.75" customHeight="1">
      <c r="A359" s="38"/>
      <c r="B359" s="177"/>
      <c r="C359" s="201" t="s">
        <v>1024</v>
      </c>
      <c r="D359" s="201" t="s">
        <v>201</v>
      </c>
      <c r="E359" s="202" t="s">
        <v>5254</v>
      </c>
      <c r="F359" s="203" t="s">
        <v>5255</v>
      </c>
      <c r="G359" s="204" t="s">
        <v>216</v>
      </c>
      <c r="H359" s="205">
        <v>1</v>
      </c>
      <c r="I359" s="206"/>
      <c r="J359" s="207">
        <f>ROUND(I359*H359,2)</f>
        <v>0</v>
      </c>
      <c r="K359" s="208"/>
      <c r="L359" s="209"/>
      <c r="M359" s="210" t="s">
        <v>1</v>
      </c>
      <c r="N359" s="211" t="s">
        <v>42</v>
      </c>
      <c r="O359" s="78"/>
      <c r="P359" s="188">
        <f>O359*H359</f>
        <v>0</v>
      </c>
      <c r="Q359" s="188">
        <v>0</v>
      </c>
      <c r="R359" s="188">
        <f>Q359*H359</f>
        <v>0</v>
      </c>
      <c r="S359" s="188">
        <v>0</v>
      </c>
      <c r="T359" s="189">
        <f>S359*H359</f>
        <v>0</v>
      </c>
      <c r="U359" s="38"/>
      <c r="V359" s="38"/>
      <c r="W359" s="38"/>
      <c r="X359" s="38"/>
      <c r="Y359" s="38"/>
      <c r="Z359" s="38"/>
      <c r="AA359" s="38"/>
      <c r="AB359" s="38"/>
      <c r="AC359" s="38"/>
      <c r="AD359" s="38"/>
      <c r="AE359" s="38"/>
      <c r="AR359" s="190" t="s">
        <v>103</v>
      </c>
      <c r="AT359" s="190" t="s">
        <v>201</v>
      </c>
      <c r="AU359" s="190" t="s">
        <v>171</v>
      </c>
      <c r="AY359" s="19" t="s">
        <v>165</v>
      </c>
      <c r="BE359" s="191">
        <f>IF(N359="základná",J359,0)</f>
        <v>0</v>
      </c>
      <c r="BF359" s="191">
        <f>IF(N359="znížená",J359,0)</f>
        <v>0</v>
      </c>
      <c r="BG359" s="191">
        <f>IF(N359="zákl. prenesená",J359,0)</f>
        <v>0</v>
      </c>
      <c r="BH359" s="191">
        <f>IF(N359="zníž. prenesená",J359,0)</f>
        <v>0</v>
      </c>
      <c r="BI359" s="191">
        <f>IF(N359="nulová",J359,0)</f>
        <v>0</v>
      </c>
      <c r="BJ359" s="19" t="s">
        <v>171</v>
      </c>
      <c r="BK359" s="191">
        <f>ROUND(I359*H359,2)</f>
        <v>0</v>
      </c>
      <c r="BL359" s="19" t="s">
        <v>91</v>
      </c>
      <c r="BM359" s="190" t="s">
        <v>5256</v>
      </c>
    </row>
    <row r="360" s="2" customFormat="1">
      <c r="A360" s="38"/>
      <c r="B360" s="39"/>
      <c r="C360" s="38"/>
      <c r="D360" s="193" t="s">
        <v>1053</v>
      </c>
      <c r="E360" s="38"/>
      <c r="F360" s="236" t="s">
        <v>5257</v>
      </c>
      <c r="G360" s="38"/>
      <c r="H360" s="38"/>
      <c r="I360" s="237"/>
      <c r="J360" s="38"/>
      <c r="K360" s="38"/>
      <c r="L360" s="39"/>
      <c r="M360" s="238"/>
      <c r="N360" s="239"/>
      <c r="O360" s="78"/>
      <c r="P360" s="78"/>
      <c r="Q360" s="78"/>
      <c r="R360" s="78"/>
      <c r="S360" s="78"/>
      <c r="T360" s="79"/>
      <c r="U360" s="38"/>
      <c r="V360" s="38"/>
      <c r="W360" s="38"/>
      <c r="X360" s="38"/>
      <c r="Y360" s="38"/>
      <c r="Z360" s="38"/>
      <c r="AA360" s="38"/>
      <c r="AB360" s="38"/>
      <c r="AC360" s="38"/>
      <c r="AD360" s="38"/>
      <c r="AE360" s="38"/>
      <c r="AT360" s="19" t="s">
        <v>1053</v>
      </c>
      <c r="AU360" s="19" t="s">
        <v>171</v>
      </c>
    </row>
    <row r="361" s="12" customFormat="1" ht="22.8" customHeight="1">
      <c r="A361" s="12"/>
      <c r="B361" s="164"/>
      <c r="C361" s="12"/>
      <c r="D361" s="165" t="s">
        <v>75</v>
      </c>
      <c r="E361" s="175" t="s">
        <v>5258</v>
      </c>
      <c r="F361" s="175" t="s">
        <v>5259</v>
      </c>
      <c r="G361" s="12"/>
      <c r="H361" s="12"/>
      <c r="I361" s="167"/>
      <c r="J361" s="176">
        <f>BK361</f>
        <v>0</v>
      </c>
      <c r="K361" s="12"/>
      <c r="L361" s="164"/>
      <c r="M361" s="169"/>
      <c r="N361" s="170"/>
      <c r="O361" s="170"/>
      <c r="P361" s="171">
        <f>SUM(P362:P363)</f>
        <v>0</v>
      </c>
      <c r="Q361" s="170"/>
      <c r="R361" s="171">
        <f>SUM(R362:R363)</f>
        <v>0</v>
      </c>
      <c r="S361" s="170"/>
      <c r="T361" s="172">
        <f>SUM(T362:T363)</f>
        <v>0</v>
      </c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R361" s="165" t="s">
        <v>88</v>
      </c>
      <c r="AT361" s="173" t="s">
        <v>75</v>
      </c>
      <c r="AU361" s="173" t="s">
        <v>81</v>
      </c>
      <c r="AY361" s="165" t="s">
        <v>165</v>
      </c>
      <c r="BK361" s="174">
        <f>SUM(BK362:BK363)</f>
        <v>0</v>
      </c>
    </row>
    <row r="362" s="2" customFormat="1" ht="16.5" customHeight="1">
      <c r="A362" s="38"/>
      <c r="B362" s="177"/>
      <c r="C362" s="201" t="s">
        <v>1026</v>
      </c>
      <c r="D362" s="201" t="s">
        <v>201</v>
      </c>
      <c r="E362" s="202" t="s">
        <v>5260</v>
      </c>
      <c r="F362" s="203" t="s">
        <v>5261</v>
      </c>
      <c r="G362" s="204" t="s">
        <v>2853</v>
      </c>
      <c r="H362" s="205">
        <v>1</v>
      </c>
      <c r="I362" s="206"/>
      <c r="J362" s="207">
        <f>ROUND(I362*H362,2)</f>
        <v>0</v>
      </c>
      <c r="K362" s="208"/>
      <c r="L362" s="209"/>
      <c r="M362" s="210" t="s">
        <v>1</v>
      </c>
      <c r="N362" s="211" t="s">
        <v>42</v>
      </c>
      <c r="O362" s="78"/>
      <c r="P362" s="188">
        <f>O362*H362</f>
        <v>0</v>
      </c>
      <c r="Q362" s="188">
        <v>0</v>
      </c>
      <c r="R362" s="188">
        <f>Q362*H362</f>
        <v>0</v>
      </c>
      <c r="S362" s="188">
        <v>0</v>
      </c>
      <c r="T362" s="189">
        <f>S362*H362</f>
        <v>0</v>
      </c>
      <c r="U362" s="38"/>
      <c r="V362" s="38"/>
      <c r="W362" s="38"/>
      <c r="X362" s="38"/>
      <c r="Y362" s="38"/>
      <c r="Z362" s="38"/>
      <c r="AA362" s="38"/>
      <c r="AB362" s="38"/>
      <c r="AC362" s="38"/>
      <c r="AD362" s="38"/>
      <c r="AE362" s="38"/>
      <c r="AR362" s="190" t="s">
        <v>103</v>
      </c>
      <c r="AT362" s="190" t="s">
        <v>201</v>
      </c>
      <c r="AU362" s="190" t="s">
        <v>171</v>
      </c>
      <c r="AY362" s="19" t="s">
        <v>165</v>
      </c>
      <c r="BE362" s="191">
        <f>IF(N362="základná",J362,0)</f>
        <v>0</v>
      </c>
      <c r="BF362" s="191">
        <f>IF(N362="znížená",J362,0)</f>
        <v>0</v>
      </c>
      <c r="BG362" s="191">
        <f>IF(N362="zákl. prenesená",J362,0)</f>
        <v>0</v>
      </c>
      <c r="BH362" s="191">
        <f>IF(N362="zníž. prenesená",J362,0)</f>
        <v>0</v>
      </c>
      <c r="BI362" s="191">
        <f>IF(N362="nulová",J362,0)</f>
        <v>0</v>
      </c>
      <c r="BJ362" s="19" t="s">
        <v>171</v>
      </c>
      <c r="BK362" s="191">
        <f>ROUND(I362*H362,2)</f>
        <v>0</v>
      </c>
      <c r="BL362" s="19" t="s">
        <v>91</v>
      </c>
      <c r="BM362" s="190" t="s">
        <v>5262</v>
      </c>
    </row>
    <row r="363" s="2" customFormat="1">
      <c r="A363" s="38"/>
      <c r="B363" s="39"/>
      <c r="C363" s="38"/>
      <c r="D363" s="193" t="s">
        <v>1053</v>
      </c>
      <c r="E363" s="38"/>
      <c r="F363" s="236" t="s">
        <v>5263</v>
      </c>
      <c r="G363" s="38"/>
      <c r="H363" s="38"/>
      <c r="I363" s="237"/>
      <c r="J363" s="38"/>
      <c r="K363" s="38"/>
      <c r="L363" s="39"/>
      <c r="M363" s="238"/>
      <c r="N363" s="239"/>
      <c r="O363" s="78"/>
      <c r="P363" s="78"/>
      <c r="Q363" s="78"/>
      <c r="R363" s="78"/>
      <c r="S363" s="78"/>
      <c r="T363" s="79"/>
      <c r="U363" s="38"/>
      <c r="V363" s="38"/>
      <c r="W363" s="38"/>
      <c r="X363" s="38"/>
      <c r="Y363" s="38"/>
      <c r="Z363" s="38"/>
      <c r="AA363" s="38"/>
      <c r="AB363" s="38"/>
      <c r="AC363" s="38"/>
      <c r="AD363" s="38"/>
      <c r="AE363" s="38"/>
      <c r="AT363" s="19" t="s">
        <v>1053</v>
      </c>
      <c r="AU363" s="19" t="s">
        <v>171</v>
      </c>
    </row>
    <row r="364" s="12" customFormat="1" ht="22.8" customHeight="1">
      <c r="A364" s="12"/>
      <c r="B364" s="164"/>
      <c r="C364" s="12"/>
      <c r="D364" s="165" t="s">
        <v>75</v>
      </c>
      <c r="E364" s="175" t="s">
        <v>5264</v>
      </c>
      <c r="F364" s="175" t="s">
        <v>2859</v>
      </c>
      <c r="G364" s="12"/>
      <c r="H364" s="12"/>
      <c r="I364" s="167"/>
      <c r="J364" s="176">
        <f>BK364</f>
        <v>0</v>
      </c>
      <c r="K364" s="12"/>
      <c r="L364" s="164"/>
      <c r="M364" s="169"/>
      <c r="N364" s="170"/>
      <c r="O364" s="170"/>
      <c r="P364" s="171">
        <f>SUM(P365:P366)</f>
        <v>0</v>
      </c>
      <c r="Q364" s="170"/>
      <c r="R364" s="171">
        <f>SUM(R365:R366)</f>
        <v>0</v>
      </c>
      <c r="S364" s="170"/>
      <c r="T364" s="172">
        <f>SUM(T365:T366)</f>
        <v>0</v>
      </c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R364" s="165" t="s">
        <v>88</v>
      </c>
      <c r="AT364" s="173" t="s">
        <v>75</v>
      </c>
      <c r="AU364" s="173" t="s">
        <v>81</v>
      </c>
      <c r="AY364" s="165" t="s">
        <v>165</v>
      </c>
      <c r="BK364" s="174">
        <f>SUM(BK365:BK366)</f>
        <v>0</v>
      </c>
    </row>
    <row r="365" s="2" customFormat="1" ht="16.5" customHeight="1">
      <c r="A365" s="38"/>
      <c r="B365" s="177"/>
      <c r="C365" s="201" t="s">
        <v>1028</v>
      </c>
      <c r="D365" s="201" t="s">
        <v>201</v>
      </c>
      <c r="E365" s="202" t="s">
        <v>5265</v>
      </c>
      <c r="F365" s="203" t="s">
        <v>5266</v>
      </c>
      <c r="G365" s="204" t="s">
        <v>216</v>
      </c>
      <c r="H365" s="205">
        <v>20</v>
      </c>
      <c r="I365" s="206"/>
      <c r="J365" s="207">
        <f>ROUND(I365*H365,2)</f>
        <v>0</v>
      </c>
      <c r="K365" s="208"/>
      <c r="L365" s="209"/>
      <c r="M365" s="210" t="s">
        <v>1</v>
      </c>
      <c r="N365" s="211" t="s">
        <v>42</v>
      </c>
      <c r="O365" s="78"/>
      <c r="P365" s="188">
        <f>O365*H365</f>
        <v>0</v>
      </c>
      <c r="Q365" s="188">
        <v>0</v>
      </c>
      <c r="R365" s="188">
        <f>Q365*H365</f>
        <v>0</v>
      </c>
      <c r="S365" s="188">
        <v>0</v>
      </c>
      <c r="T365" s="189">
        <f>S365*H365</f>
        <v>0</v>
      </c>
      <c r="U365" s="38"/>
      <c r="V365" s="38"/>
      <c r="W365" s="38"/>
      <c r="X365" s="38"/>
      <c r="Y365" s="38"/>
      <c r="Z365" s="38"/>
      <c r="AA365" s="38"/>
      <c r="AB365" s="38"/>
      <c r="AC365" s="38"/>
      <c r="AD365" s="38"/>
      <c r="AE365" s="38"/>
      <c r="AR365" s="190" t="s">
        <v>103</v>
      </c>
      <c r="AT365" s="190" t="s">
        <v>201</v>
      </c>
      <c r="AU365" s="190" t="s">
        <v>171</v>
      </c>
      <c r="AY365" s="19" t="s">
        <v>165</v>
      </c>
      <c r="BE365" s="191">
        <f>IF(N365="základná",J365,0)</f>
        <v>0</v>
      </c>
      <c r="BF365" s="191">
        <f>IF(N365="znížená",J365,0)</f>
        <v>0</v>
      </c>
      <c r="BG365" s="191">
        <f>IF(N365="zákl. prenesená",J365,0)</f>
        <v>0</v>
      </c>
      <c r="BH365" s="191">
        <f>IF(N365="zníž. prenesená",J365,0)</f>
        <v>0</v>
      </c>
      <c r="BI365" s="191">
        <f>IF(N365="nulová",J365,0)</f>
        <v>0</v>
      </c>
      <c r="BJ365" s="19" t="s">
        <v>171</v>
      </c>
      <c r="BK365" s="191">
        <f>ROUND(I365*H365,2)</f>
        <v>0</v>
      </c>
      <c r="BL365" s="19" t="s">
        <v>91</v>
      </c>
      <c r="BM365" s="190" t="s">
        <v>5267</v>
      </c>
    </row>
    <row r="366" s="2" customFormat="1" ht="16.5" customHeight="1">
      <c r="A366" s="38"/>
      <c r="B366" s="177"/>
      <c r="C366" s="178" t="s">
        <v>1034</v>
      </c>
      <c r="D366" s="178" t="s">
        <v>167</v>
      </c>
      <c r="E366" s="179" t="s">
        <v>5268</v>
      </c>
      <c r="F366" s="180" t="s">
        <v>5269</v>
      </c>
      <c r="G366" s="181" t="s">
        <v>2212</v>
      </c>
      <c r="H366" s="182">
        <v>16</v>
      </c>
      <c r="I366" s="183"/>
      <c r="J366" s="184">
        <f>ROUND(I366*H366,2)</f>
        <v>0</v>
      </c>
      <c r="K366" s="185"/>
      <c r="L366" s="39"/>
      <c r="M366" s="240" t="s">
        <v>1</v>
      </c>
      <c r="N366" s="241" t="s">
        <v>42</v>
      </c>
      <c r="O366" s="242"/>
      <c r="P366" s="243">
        <f>O366*H366</f>
        <v>0</v>
      </c>
      <c r="Q366" s="243">
        <v>0</v>
      </c>
      <c r="R366" s="243">
        <f>Q366*H366</f>
        <v>0</v>
      </c>
      <c r="S366" s="243">
        <v>0</v>
      </c>
      <c r="T366" s="244">
        <f>S366*H366</f>
        <v>0</v>
      </c>
      <c r="U366" s="38"/>
      <c r="V366" s="38"/>
      <c r="W366" s="38"/>
      <c r="X366" s="38"/>
      <c r="Y366" s="38"/>
      <c r="Z366" s="38"/>
      <c r="AA366" s="38"/>
      <c r="AB366" s="38"/>
      <c r="AC366" s="38"/>
      <c r="AD366" s="38"/>
      <c r="AE366" s="38"/>
      <c r="AR366" s="190" t="s">
        <v>91</v>
      </c>
      <c r="AT366" s="190" t="s">
        <v>167</v>
      </c>
      <c r="AU366" s="190" t="s">
        <v>171</v>
      </c>
      <c r="AY366" s="19" t="s">
        <v>165</v>
      </c>
      <c r="BE366" s="191">
        <f>IF(N366="základná",J366,0)</f>
        <v>0</v>
      </c>
      <c r="BF366" s="191">
        <f>IF(N366="znížená",J366,0)</f>
        <v>0</v>
      </c>
      <c r="BG366" s="191">
        <f>IF(N366="zákl. prenesená",J366,0)</f>
        <v>0</v>
      </c>
      <c r="BH366" s="191">
        <f>IF(N366="zníž. prenesená",J366,0)</f>
        <v>0</v>
      </c>
      <c r="BI366" s="191">
        <f>IF(N366="nulová",J366,0)</f>
        <v>0</v>
      </c>
      <c r="BJ366" s="19" t="s">
        <v>171</v>
      </c>
      <c r="BK366" s="191">
        <f>ROUND(I366*H366,2)</f>
        <v>0</v>
      </c>
      <c r="BL366" s="19" t="s">
        <v>91</v>
      </c>
      <c r="BM366" s="190" t="s">
        <v>5270</v>
      </c>
    </row>
    <row r="367" s="2" customFormat="1" ht="6.96" customHeight="1">
      <c r="A367" s="38"/>
      <c r="B367" s="61"/>
      <c r="C367" s="62"/>
      <c r="D367" s="62"/>
      <c r="E367" s="62"/>
      <c r="F367" s="62"/>
      <c r="G367" s="62"/>
      <c r="H367" s="62"/>
      <c r="I367" s="62"/>
      <c r="J367" s="62"/>
      <c r="K367" s="62"/>
      <c r="L367" s="39"/>
      <c r="M367" s="38"/>
      <c r="O367" s="38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</row>
  </sheetData>
  <autoFilter ref="C127:K366"/>
  <mergeCells count="9">
    <mergeCell ref="E7:H7"/>
    <mergeCell ref="E9:H9"/>
    <mergeCell ref="E18:H18"/>
    <mergeCell ref="E27:H27"/>
    <mergeCell ref="E85:H85"/>
    <mergeCell ref="E87:H87"/>
    <mergeCell ref="E118:H118"/>
    <mergeCell ref="E120:H12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PC-JANOSIKOVAG\uzivatel</dc:creator>
  <cp:lastModifiedBy>PC-JANOSIKOVAG\uzivatel</cp:lastModifiedBy>
  <dcterms:created xsi:type="dcterms:W3CDTF">2024-02-23T13:44:28Z</dcterms:created>
  <dcterms:modified xsi:type="dcterms:W3CDTF">2024-02-23T13:44:48Z</dcterms:modified>
</cp:coreProperties>
</file>